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4035" yWindow="3405" windowWidth="21600" windowHeight="11385"/>
  </bookViews>
  <sheets>
    <sheet sheetId="1" name="Survey_LOG" state="visible" r:id="rId4"/>
    <sheet sheetId="3" name="Statistiche" state="visible" r:id="rId5"/>
    <sheet sheetId="2" name="Legenda Attività" state="visible" r:id="rId6"/>
  </sheets>
  <calcPr calcId="171027"/>
</workbook>
</file>

<file path=xl/sharedStrings.xml><?xml version="1.0" encoding="utf-8"?>
<sst xmlns="http://schemas.openxmlformats.org/spreadsheetml/2006/main" count="4890" uniqueCount="1307">
  <si>
    <t>Date</t>
  </si>
  <si>
    <t>Time</t>
  </si>
  <si>
    <t>Event</t>
  </si>
  <si>
    <t>Comment</t>
  </si>
  <si>
    <t>Line Name</t>
  </si>
  <si>
    <t>DB Name</t>
  </si>
  <si>
    <t>Vessel Easting</t>
  </si>
  <si>
    <t>Vessel Northing</t>
  </si>
  <si>
    <t>SSS Easting</t>
  </si>
  <si>
    <t>SSS Northing</t>
  </si>
  <si>
    <t>Distance</t>
  </si>
  <si>
    <t>time</t>
  </si>
  <si>
    <t>Personnel transit to Catanzaro</t>
  </si>
  <si>
    <t>MBSB_NESW_06</t>
  </si>
  <si>
    <t>0001 - 20230730-MBSB_NESW_06 - 0001.db</t>
  </si>
  <si>
    <t>Personnel on board - Start MOB OPS</t>
  </si>
  <si>
    <t>MOB Completed</t>
  </si>
  <si>
    <t>0001 - 20230904-Noname - 0001.db</t>
  </si>
  <si>
    <t>Personnel on board - Start Daily OPS</t>
  </si>
  <si>
    <t xml:space="preserve">Vessel sails out to Catanzaro Porto to search a good MBES / USBL calibration area </t>
  </si>
  <si>
    <t xml:space="preserve">Orca II sails out </t>
  </si>
  <si>
    <t xml:space="preserve"> MBES  / USBL pole is lowered</t>
  </si>
  <si>
    <t>0001 - 20230905-Noname - 0001.db</t>
  </si>
  <si>
    <t>GAMS Cal Start</t>
  </si>
  <si>
    <t>SOL</t>
  </si>
  <si>
    <t>Scouting</t>
  </si>
  <si>
    <t>EOL</t>
  </si>
  <si>
    <t>0002 - 20230905-Noname - 0001.db</t>
  </si>
  <si>
    <t>0003 - 20230905-Noname - 0001.db</t>
  </si>
  <si>
    <t>0004 - 20230905-Noname - 0001.db</t>
  </si>
  <si>
    <t>0005 - 20230905-Noname - 0001.db</t>
  </si>
  <si>
    <t>0006 - 20230905-Noname - 0001.db</t>
  </si>
  <si>
    <t>MBES CAL</t>
  </si>
  <si>
    <t>0006 - 20230905-MBES CAL - 0001.db</t>
  </si>
  <si>
    <t>0007 - 20230905-MBES CAL - 0001.db</t>
  </si>
  <si>
    <t>0008 - 20230905-MBES CAL - 0001.db</t>
  </si>
  <si>
    <t>0009 - 20230905-MBES CAL - 0001.db</t>
  </si>
  <si>
    <t>MBES Cal</t>
  </si>
  <si>
    <t>MBES CAL_2</t>
  </si>
  <si>
    <t>0009 - 20230905-MBES CAL_2 - 0001.db</t>
  </si>
  <si>
    <t>0010 - 20230905-MBES CAL_2 - 0001.db</t>
  </si>
  <si>
    <t>0011 - 20230905-MBES CAL_2 - 0001.db</t>
  </si>
  <si>
    <t>0012 - 20230905-MBES CAL_2 - 0001.db</t>
  </si>
  <si>
    <t>0013 - 20230905-MBES CAL_2 - 0001.db</t>
  </si>
  <si>
    <t>S-1 (75.00)</t>
  </si>
  <si>
    <t>0013 - 20230905-S-1 (75.00) - 0001.db</t>
  </si>
  <si>
    <t>0014 - 20230905-S-1 (75.00) - 0001.db</t>
  </si>
  <si>
    <t>0015 - 20230905-S-1 (75.00) - 0001.db</t>
  </si>
  <si>
    <t>S-1 (35.00)</t>
  </si>
  <si>
    <t>0015 - 20230905-S-1 (35.00) - 0001.db</t>
  </si>
  <si>
    <t>P-1 (35.00)</t>
  </si>
  <si>
    <t>0016 - 20230905-P-1 (35.00) - 0001.db</t>
  </si>
  <si>
    <t>0017 - 20230905-P-1 (35.00) - 0001.db</t>
  </si>
  <si>
    <t>Picth Alternative</t>
  </si>
  <si>
    <t>0017 - 20230905-Picth Alternative - 0001.db</t>
  </si>
  <si>
    <t>0018 - 20230905-Picth Alternative - 0001.db</t>
  </si>
  <si>
    <t>0019 - 20230905-Picth Alternative - 0001.db</t>
  </si>
  <si>
    <t>SVP performed</t>
  </si>
  <si>
    <t xml:space="preserve"> USBL pole is elevated</t>
  </si>
  <si>
    <t>Heading back to port</t>
  </si>
  <si>
    <t>Orca II moored</t>
  </si>
  <si>
    <t>Weater Standby</t>
  </si>
  <si>
    <t>Oraca Sail Out</t>
  </si>
  <si>
    <t>0019 - 20230908-Picth Alternative - 0001.db</t>
  </si>
  <si>
    <t xml:space="preserve"> USBL pole is lowered</t>
  </si>
  <si>
    <t>USBL beacon on seabed</t>
  </si>
  <si>
    <t>USBL CAL</t>
  </si>
  <si>
    <t>USBL Cal NORTH</t>
  </si>
  <si>
    <t>0020 - 20230908-USBL Cal NORTH - 0001.db</t>
  </si>
  <si>
    <t>0021 - 20230908-USBL Cal NORTH - 0001.db</t>
  </si>
  <si>
    <t>USBL Cal WEST</t>
  </si>
  <si>
    <t>0021 - 20230908-USBL Cal WEST - 0001.db</t>
  </si>
  <si>
    <t>0022 - 20230908-USBL Cal WEST - 0001.db</t>
  </si>
  <si>
    <t>USBL Cal SOUTH</t>
  </si>
  <si>
    <t>0022 - 20230908-USBL Cal SOUTH - 0001.db</t>
  </si>
  <si>
    <t>0023 - 20230908-USBL Cal SOUTH - 0001.db</t>
  </si>
  <si>
    <t xml:space="preserve">USBL Cal EAST </t>
  </si>
  <si>
    <t>0023 - 20230908-USBL Cal EAST - 0001.db</t>
  </si>
  <si>
    <t>0024 - 20230908-USBL Cal EAST - 0001.db</t>
  </si>
  <si>
    <t>0024 - 20230908-USBL Cal NORTH - 0001.db</t>
  </si>
  <si>
    <t>0025 - 20230908-USBL Cal NORTH - 0001.db</t>
  </si>
  <si>
    <t>0026 - 20230908-USBL Cal NORTH - 0001.db</t>
  </si>
  <si>
    <t>0026 - 20230908-USBL Cal EAST - 0001.db</t>
  </si>
  <si>
    <t>0027 - 20230908-USBL Cal EAST - 0001.db</t>
  </si>
  <si>
    <t>0027 - 20230908-USBL Cal SOUTH - 0001.db</t>
  </si>
  <si>
    <t>0028 - 20230908-USBL Cal SOUTH - 0001.db</t>
  </si>
  <si>
    <t>0028 - 20230908-USBL Cal WEST - 0001.db</t>
  </si>
  <si>
    <t>0029 - 20230908-USBL Cal WEST - 0001.db</t>
  </si>
  <si>
    <t>Spin Check - 0001.db</t>
  </si>
  <si>
    <t>Spin Check_2 - 0001.db</t>
  </si>
  <si>
    <t>Spin Check_3 - 0001.db</t>
  </si>
  <si>
    <t>0029 - USBL Cal NORTH - 0001.db</t>
  </si>
  <si>
    <t>0030 - USBL Cal NORTH - 0001.db</t>
  </si>
  <si>
    <t>0030 - USBL Cal WEST - 0001.db</t>
  </si>
  <si>
    <t>0031 - USBL Cal WEST - 0001.db</t>
  </si>
  <si>
    <t>0031 - USBL Cal SOUTH - 0001.db</t>
  </si>
  <si>
    <t>0032 - USBL Cal EAST - 0001.db</t>
  </si>
  <si>
    <t>0033 - USBL Cal EAST - 0001.db</t>
  </si>
  <si>
    <t>0033 - USBL Cal NORTH - 0001.db</t>
  </si>
  <si>
    <t>0034 - USBL Cal NORTH - 0001.db</t>
  </si>
  <si>
    <t>0034 - USBL Cal EAST - 0001.db</t>
  </si>
  <si>
    <t>0035 - USBL Cal EAST - 0001.db</t>
  </si>
  <si>
    <t>0035 - USBL Cal SOUTH - 0001.db</t>
  </si>
  <si>
    <t>0036 - USBL Cal SOUTH - 0001.db</t>
  </si>
  <si>
    <t>0036 - USBL Cal WEST - 0001.db</t>
  </si>
  <si>
    <t>0037 - USBL Cal WEST - 0001.db</t>
  </si>
  <si>
    <t>Spin Check_4 - 0001.db</t>
  </si>
  <si>
    <t>Cal Beacon recovered</t>
  </si>
  <si>
    <t xml:space="preserve">Orca II sails to CTZ port </t>
  </si>
  <si>
    <t xml:space="preserve">Orca II moored </t>
  </si>
  <si>
    <t>Personel on Board</t>
  </si>
  <si>
    <t xml:space="preserve">Orca II sails out from CTZ port heading to work area </t>
  </si>
  <si>
    <t>USBL Beacon Cal Deploy point</t>
  </si>
  <si>
    <t>USBL Cal Sout</t>
  </si>
  <si>
    <t>0037 - USBL Cal Sout - 0001.db</t>
  </si>
  <si>
    <t>0038 - USBL Cal Sout - 0001.db</t>
  </si>
  <si>
    <t>USBL Cal West</t>
  </si>
  <si>
    <t>0038 - USBL Cal West - 0001.db</t>
  </si>
  <si>
    <t>0039 - USBL Cal West - 0001.db</t>
  </si>
  <si>
    <t>USBL Cal North</t>
  </si>
  <si>
    <t>0039 - USBL Cal North - 0001.db</t>
  </si>
  <si>
    <t>0040 - USBL Cal North - 0001.db</t>
  </si>
  <si>
    <t>USBL Cal East</t>
  </si>
  <si>
    <t>0040 - USBL Cal East - 0001.db</t>
  </si>
  <si>
    <t>0041 - USBL Cal East - 0001.db</t>
  </si>
  <si>
    <t>0042 - USBL Cal East - 0001.db</t>
  </si>
  <si>
    <t>0042 - USBL Cal North - 0001.db</t>
  </si>
  <si>
    <t>0043 - USBL Cal North - 0001.db</t>
  </si>
  <si>
    <t>0043 - USBL Cal West - 0001.db</t>
  </si>
  <si>
    <t>0044 - USBL Cal West - 0001.db</t>
  </si>
  <si>
    <t>0044 - USBL Cal Sout - 0001.db</t>
  </si>
  <si>
    <t>0045 - USBL Cal Sout - 0001.db</t>
  </si>
  <si>
    <t>0046 - USBL Cal Sout - 0001.db</t>
  </si>
  <si>
    <t>Spin Check_5 - 0001.db</t>
  </si>
  <si>
    <t>Beacon Cal recovered</t>
  </si>
  <si>
    <t xml:space="preserve"> SBP pole is lowered</t>
  </si>
  <si>
    <t>Calabria_MBSB_10</t>
  </si>
  <si>
    <t>0046 - Calabria_MBSB_10 - 0001.db</t>
  </si>
  <si>
    <t>aborted</t>
  </si>
  <si>
    <t>0047 - Calabria_MBSB_10 - 0001.db</t>
  </si>
  <si>
    <t>0048 - Calabria_MBSB_10 - 0001.db</t>
  </si>
  <si>
    <t>Calabria_MBSB_11</t>
  </si>
  <si>
    <t>0048 - Calabria_MBSB_11 - 0001.db</t>
  </si>
  <si>
    <t>0049 - Calabria_MBSB_11 - 0001.db</t>
  </si>
  <si>
    <t>Calabria_MBSB_12</t>
  </si>
  <si>
    <t>0049 - Calabria_MBSB_12 - 0001.db</t>
  </si>
  <si>
    <t>Calabria_MBSB_13</t>
  </si>
  <si>
    <t>0050 - Calabria_MBSB_13 - 0001.db</t>
  </si>
  <si>
    <t>0051 - Calabria_MBSB_13 - 0001.db</t>
  </si>
  <si>
    <t>Calabria_MBSB_14</t>
  </si>
  <si>
    <t>0051 - Calabria_MBSB_14 - 0001.db</t>
  </si>
  <si>
    <t>0052 - Calabria_MBSB_14 - 0001.db</t>
  </si>
  <si>
    <t>Calabria_MBSB_15</t>
  </si>
  <si>
    <t>0052 - Calabria_MBSB_15 - 0001.db</t>
  </si>
  <si>
    <t>0053 - Calabria_MBSB_15 - 0001.db</t>
  </si>
  <si>
    <t>Calabria_MBSB_16</t>
  </si>
  <si>
    <t>0053 - Calabria_MBSB_16 - 0001.db</t>
  </si>
  <si>
    <t>0054 - Calabria_MBSB_16 - 0001.db</t>
  </si>
  <si>
    <t>Calabria_MBSB_2</t>
  </si>
  <si>
    <t>0054 - Calabria_MBSB_2 - 0001.db</t>
  </si>
  <si>
    <t>0055 - Calabria_MBSB_2 - 0001.db</t>
  </si>
  <si>
    <t>Calabria_MBSB_3</t>
  </si>
  <si>
    <t>0055 - Calabria_MBSB_3 - 0001.db</t>
  </si>
  <si>
    <t>0055 - Calabria_MBSB_3 - 0002.db</t>
  </si>
  <si>
    <t>Calabria_MBSB_4</t>
  </si>
  <si>
    <t>0056 - Calabria_MBSB_4 - 0001.db</t>
  </si>
  <si>
    <t>0057 - Calabria_MBSB_4 - 0001.db</t>
  </si>
  <si>
    <t>Calabria_MBSB_5</t>
  </si>
  <si>
    <t>0057 - Calabria_MBSB_5 - 0001.db</t>
  </si>
  <si>
    <t>0058 - Calabria_MBSB_5 - 0001.db</t>
  </si>
  <si>
    <t>Calabria_MBSB_6</t>
  </si>
  <si>
    <t>0058 - Calabria_MBSB_6 - 0001.db</t>
  </si>
  <si>
    <t>0059 - Calabria_MBSB_6 - 0001.db</t>
  </si>
  <si>
    <t>Calabria_MBSB_7</t>
  </si>
  <si>
    <t>0059 - Calabria_MBSB_7 - 0001.db</t>
  </si>
  <si>
    <t>0060 - Calabria_MBSB_7 - 0001.db</t>
  </si>
  <si>
    <t xml:space="preserve"> SBP pole is elevated</t>
  </si>
  <si>
    <t>Orca II heading to CTZ port</t>
  </si>
  <si>
    <t>SVP Performed</t>
  </si>
  <si>
    <t xml:space="preserve"> MBES / USBL pole is lowered</t>
  </si>
  <si>
    <t>Calabria_MBSB_8</t>
  </si>
  <si>
    <t>0060 - Calabria_MBSB_8 - 0001.db</t>
  </si>
  <si>
    <t>0060 - Calabria_MBSB_8 - 0002.db</t>
  </si>
  <si>
    <t>Calabria_MBSB_9</t>
  </si>
  <si>
    <t>0061 - Calabria_MBSB_9 - 0001.db</t>
  </si>
  <si>
    <t>0062 - Calabria_MBSB_9 - 0001.db</t>
  </si>
  <si>
    <t>Calabria_MBSB_25</t>
  </si>
  <si>
    <t>0062 - Calabria_MBSB_25 - 0001.db</t>
  </si>
  <si>
    <t>0063 - Calabria_MBSB_25 - 0001.db</t>
  </si>
  <si>
    <t>Calabria_MBSB_26</t>
  </si>
  <si>
    <t>0063 - Calabria_MBSB_26 - 0001.db</t>
  </si>
  <si>
    <t>0064 - Calabria_MBSB_26 - 0001.db</t>
  </si>
  <si>
    <t>Calabria_MBSB_27</t>
  </si>
  <si>
    <t>0064 - Calabria_MBSB_27 - 0001.db</t>
  </si>
  <si>
    <t>0065 - Calabria_MBSB_27 - 0001.db</t>
  </si>
  <si>
    <t>Calabria_MBSB_28</t>
  </si>
  <si>
    <t>0065 - Calabria_MBSB_28 - 0001.db</t>
  </si>
  <si>
    <t>0066 - Calabria_MBSB_28 - 0001.db</t>
  </si>
  <si>
    <t>Calabria_MBSB_29</t>
  </si>
  <si>
    <t>0066 - Calabria_MBSB_29 - 0001.db</t>
  </si>
  <si>
    <t>GPS Signal Lost</t>
  </si>
  <si>
    <t>0067 - Calabria_MBSB_29 - 0001.db</t>
  </si>
  <si>
    <t>0068 - Calabria_MBSB_29 - 0001.db</t>
  </si>
  <si>
    <t>Calabria_MBSB_30</t>
  </si>
  <si>
    <t>0068 - Calabria_MBSB_30 - 0001.db</t>
  </si>
  <si>
    <t>0069 - Calabria_MBSB_30 - 0001.db</t>
  </si>
  <si>
    <t>0070 - Calabria_MBSB_30 - 0001.db</t>
  </si>
  <si>
    <t>Calabria_MBSB_31</t>
  </si>
  <si>
    <t>0070 - Calabria_MBSB_31 - 0001.db</t>
  </si>
  <si>
    <t>0071 - Calabria_MBSB_31 - 0001.db</t>
  </si>
  <si>
    <t>0071 - USBL Beacon Cal Deploy point - 0001.db</t>
  </si>
  <si>
    <t>Beacon in the water</t>
  </si>
  <si>
    <t>Second USBL Point</t>
  </si>
  <si>
    <t>0071 - Second USBL Point - 0001.db</t>
  </si>
  <si>
    <t>0071 - USBL Cal North - 0001.db</t>
  </si>
  <si>
    <t>0072 - USBL Cal North - 0001.db</t>
  </si>
  <si>
    <t>0072 - USBL Cal West - 0001.db</t>
  </si>
  <si>
    <t>0073 - USBL Cal Sout - 0001.db</t>
  </si>
  <si>
    <t>0074 - USBL Cal Sout - 0001.db</t>
  </si>
  <si>
    <t>0074 - USBL Cal East - 0001.db</t>
  </si>
  <si>
    <t>0075 - USBL Cal East - 0001.db</t>
  </si>
  <si>
    <t>0076 - USBL Cal East - 0001.db</t>
  </si>
  <si>
    <t>0076 - USBL Cal Sout - 0001.db</t>
  </si>
  <si>
    <t>0077 - USBL Cal Sout - 0001.db</t>
  </si>
  <si>
    <t>0077 - USBL Cal West - 0001.db</t>
  </si>
  <si>
    <t>0078 - USBL Cal West - 0001.db</t>
  </si>
  <si>
    <t>0078 - USBL Cal North - 0001.db</t>
  </si>
  <si>
    <t>0079 - USBL Cal North - 0001.db</t>
  </si>
  <si>
    <t>0079 - Second USBL Point - 0001.db</t>
  </si>
  <si>
    <t>0080 - Second USBL Point - 0001.db</t>
  </si>
  <si>
    <t>Spin Check_6 - 0001.db</t>
  </si>
  <si>
    <t>Start transit to port</t>
  </si>
  <si>
    <t>Orca II arrived to CTZ port</t>
  </si>
  <si>
    <t>Orca II start transit to work area</t>
  </si>
  <si>
    <t>Orca II arrive to Work area</t>
  </si>
  <si>
    <t>Calabria_MBSB_32</t>
  </si>
  <si>
    <t>0080 - Calabria_MBSB_32 - 0001.db</t>
  </si>
  <si>
    <t>Stop logging to enable the writing of online DTM</t>
  </si>
  <si>
    <t>0081 - Calabria_MBSB_32 - 0001.db</t>
  </si>
  <si>
    <t>0082 - Calabria_MBSB_32 - 0001.db</t>
  </si>
  <si>
    <t>Calabria_MBSB_17</t>
  </si>
  <si>
    <t>0082 - Calabria_MBSB_17 - 0001.db</t>
  </si>
  <si>
    <t>0083 - Calabria_MBSB_17 - 0001.db</t>
  </si>
  <si>
    <t>Calabria_MBSB_18</t>
  </si>
  <si>
    <t>0083 - Calabria_MBSB_18 - 0001.db</t>
  </si>
  <si>
    <t>0084 - Calabria_MBSB_18 - 0001.db</t>
  </si>
  <si>
    <t>Check SBP coverage Offtrack at 658742.27 m E 4304907.64 m N</t>
  </si>
  <si>
    <t>Calabria_MBSB_19</t>
  </si>
  <si>
    <t>0084 - Calabria_MBSB_19 - 0001.db</t>
  </si>
  <si>
    <t>0085 - Calabria_MBSB_19 - 0001.db</t>
  </si>
  <si>
    <t>Calabria_MBSB_20</t>
  </si>
  <si>
    <t>0085 - Calabria_MBSB_20 - 0001.db</t>
  </si>
  <si>
    <t>0086 - Calabria_MBSB_20 - 0001.db</t>
  </si>
  <si>
    <t>Calabria_MBSB_21</t>
  </si>
  <si>
    <t>0086 - Calabria_MBSB_21 - 0001.db</t>
  </si>
  <si>
    <t>0086 - Calabria_MBSB_21 - 0002.db</t>
  </si>
  <si>
    <t>Calabria_MBSB_22</t>
  </si>
  <si>
    <t>0087 - Calabria_MBSB_22 - 0001.db</t>
  </si>
  <si>
    <t>0088 - Calabria_MBSB_22 - 0001.db</t>
  </si>
  <si>
    <t>Calabria_MBSB_23</t>
  </si>
  <si>
    <t>0088 - Calabria_MBSB_23 - 0001.db</t>
  </si>
  <si>
    <t>0089 - Calabria_MBSB_23 - 0001.db</t>
  </si>
  <si>
    <t>Calabria_MBSB_24</t>
  </si>
  <si>
    <t>0089 - Calabria_MBSB_24 - 0001.db</t>
  </si>
  <si>
    <t>0090 - Calabria_MBSB_24 - 0001.db</t>
  </si>
  <si>
    <t>USBL_Beacon_cal_3</t>
  </si>
  <si>
    <t>0090 - USBL_Beacon_cal_3 - 0001.db</t>
  </si>
  <si>
    <t>0091 - USBL_Beacon_cal_3 - 0001.db</t>
  </si>
  <si>
    <t>0092 - USBL_Beacon_cal_3 - 0001.db</t>
  </si>
  <si>
    <t>0092 - USBL Cal North - 0001.db</t>
  </si>
  <si>
    <t>0093 - USBL Cal West - 0001.db</t>
  </si>
  <si>
    <t>0094 - USBL Cal West - 0001.db</t>
  </si>
  <si>
    <t>0094 - USBL Cal Sout - 0001.db</t>
  </si>
  <si>
    <t>0095 - USBL Cal Sout - 0001.db</t>
  </si>
  <si>
    <t>0095 - USBL Cal East - 0001.db</t>
  </si>
  <si>
    <t>0096 - USBL Cal East - 0001.db</t>
  </si>
  <si>
    <t>0096 - USBL Cal North - 0001.db</t>
  </si>
  <si>
    <t>0097 - USBL Cal North - 0001.db</t>
  </si>
  <si>
    <t>0098 - USBL Cal North - 0001.db</t>
  </si>
  <si>
    <t>0098 - USBL Cal East - 0001.db</t>
  </si>
  <si>
    <t>0099 - USBL Cal East - 0001.db</t>
  </si>
  <si>
    <t>0099 - USBL Cal Sout - 0001.db</t>
  </si>
  <si>
    <t>0100 - USBL Cal Sout - 0001.db</t>
  </si>
  <si>
    <t>0100 - USBL Cal West - 0001.db</t>
  </si>
  <si>
    <t>0101 - USBL Cal West - 0001.db</t>
  </si>
  <si>
    <t>0102 - USBL Cal West - 0001.db</t>
  </si>
  <si>
    <t>0103 - USBL Cal West - 0001.db</t>
  </si>
  <si>
    <t>MBES / USBL pole is elevated</t>
  </si>
  <si>
    <t>Orca II arrived on working area</t>
  </si>
  <si>
    <t>Calabria_MBSB_1</t>
  </si>
  <si>
    <t>0103 - Calabria_MBSB_1 - 0001.db</t>
  </si>
  <si>
    <t>0103 - Calabria_MBSB_1 - 0002.db</t>
  </si>
  <si>
    <t>Calabria_MBSB_33</t>
  </si>
  <si>
    <t>0104 - Calabria_MBSB_33 - 0001.db</t>
  </si>
  <si>
    <t>0105 - Calabria_MBSB_33 - 0001.db</t>
  </si>
  <si>
    <t>Calabria_MBSB_34</t>
  </si>
  <si>
    <t>0105 - Calabria_MBSB_34 - 0001.db</t>
  </si>
  <si>
    <t>0106 - Calabria_MBSB_34 - 0001.db</t>
  </si>
  <si>
    <t>Calabria_MBSB_35</t>
  </si>
  <si>
    <t>0106 - Calabria_MBSB_35 - 0001.db</t>
  </si>
  <si>
    <t>0107 - Calabria_MBSB_35 - 0001.db</t>
  </si>
  <si>
    <t>Calabria_MBSB_36</t>
  </si>
  <si>
    <t>0107 - Calabria_MBSB_36 - 0001.db</t>
  </si>
  <si>
    <t>0107 - Calabria_MBSB_36 - 0002.db</t>
  </si>
  <si>
    <t>Calabria_MBSB_37</t>
  </si>
  <si>
    <t>0108 - Calabria_MBSB_37 - 0001.db</t>
  </si>
  <si>
    <t>0109 - Calabria_MBSB_37 - 0001.db</t>
  </si>
  <si>
    <t>0110 - Calabria_MBSB_37 - 0001.db</t>
  </si>
  <si>
    <t>Calabria_MBSB_38</t>
  </si>
  <si>
    <t>0110 - Calabria_MBSB_38 - 0001.db</t>
  </si>
  <si>
    <t>0110 - Calabria_MBSB_38 - 0002.db</t>
  </si>
  <si>
    <t>Calabria_MBSP_SWZ_01</t>
  </si>
  <si>
    <t>0111 - Calabria_MBSP_SWZ_01 - 0001.db</t>
  </si>
  <si>
    <t>0112 - Calabria_MBSP_SWZ_01 - 0001.db</t>
  </si>
  <si>
    <t>Calabria_MBSP_SWZ_01-1</t>
  </si>
  <si>
    <t>0112 - Calabria_MBSP_SWZ_01-1 - 0001.db</t>
  </si>
  <si>
    <t>0112 - Calabria_MBSP_SWZ_01-1 - 0002.db</t>
  </si>
  <si>
    <t>Calabria_MBSP_SWZ_01-2</t>
  </si>
  <si>
    <t>0113 - Calabria_MBSP_SWZ_01-2 - 0001.db</t>
  </si>
  <si>
    <t>0114 - Calabria_MBSP_SWZ_01-2 - 0001.db</t>
  </si>
  <si>
    <t>Calabria_MBSP_SWZ_01-3</t>
  </si>
  <si>
    <t>0114 - Calabria_MBSP_SWZ_01-3 - 0001.db</t>
  </si>
  <si>
    <t>0115 - Calabria_MBSP_SWZ_01-3 - 0001.db</t>
  </si>
  <si>
    <t>Calabria_MBSP_SWZ_01-4</t>
  </si>
  <si>
    <t>0115 - Calabria_MBSP_SWZ_01-4 - 0001.db</t>
  </si>
  <si>
    <t>0116 - Calabria_MBSP_SWZ_01-4 - 0001.db</t>
  </si>
  <si>
    <t>Calabria_MBSP_SWZ_01-5</t>
  </si>
  <si>
    <t>0116 - Calabria_MBSP_SWZ_01-5 - 0001.db</t>
  </si>
  <si>
    <t>0116 - Calabria_MBSP_SWZ_01-5 - 0002.db</t>
  </si>
  <si>
    <t>Calabria_MBSP_SWZ_01_1</t>
  </si>
  <si>
    <t>0117 - Calabria_MBSP_SWZ_01_1 - 0001.db</t>
  </si>
  <si>
    <t>0118 - Calabria_MBSP_SWZ_01_1 - 0001.db</t>
  </si>
  <si>
    <t>0118 - Coverage MBES - 0001.db</t>
  </si>
  <si>
    <t>0119 - Coverage MBES - 0001.db</t>
  </si>
  <si>
    <t>0120 - Coverage MBES - 0001.db</t>
  </si>
  <si>
    <t>Infill_MBES_08</t>
  </si>
  <si>
    <t>0121 - Coverage MBES - 0001.db</t>
  </si>
  <si>
    <t>0122 - Coverage MBES - 0001.db</t>
  </si>
  <si>
    <t>0123 - Coverage MBES - 0001.db</t>
  </si>
  <si>
    <t>Infill_MBES_06</t>
  </si>
  <si>
    <t>0124 - Coverage MBES - 0001.db</t>
  </si>
  <si>
    <t>0125 - Coverage MBES - 0001.db</t>
  </si>
  <si>
    <t>Infill_MBES_07</t>
  </si>
  <si>
    <t>0126 - Coverage MBES - 0001.db</t>
  </si>
  <si>
    <t>0127 - Coverage MBES - 0001.db</t>
  </si>
  <si>
    <t>0128 - Coverage MBES - 0001.db</t>
  </si>
  <si>
    <t>0129 - Coverage MBES - 0001.db</t>
  </si>
  <si>
    <t>0130 - Coverage MBES - 0001.db</t>
  </si>
  <si>
    <t>0131 - Coverage MBES - 0001.db</t>
  </si>
  <si>
    <t>0132 - Coverage MBES - 0001.db</t>
  </si>
  <si>
    <t>0133 - Coverage MBES - 0001.db</t>
  </si>
  <si>
    <t>SBP pole is elevated</t>
  </si>
  <si>
    <t xml:space="preserve"> MBES / USBL pole is elevated</t>
  </si>
  <si>
    <t>Orca II starts transit to port</t>
  </si>
  <si>
    <t>13/09/2023</t>
  </si>
  <si>
    <t>Calabria_SSMG_1</t>
  </si>
  <si>
    <t xml:space="preserve"> ROV is off deck</t>
  </si>
  <si>
    <t>Calabria_SSMG_19</t>
  </si>
  <si>
    <t>0146 - Calabria_SSMG_19 - 0001.db</t>
  </si>
  <si>
    <t>test file log</t>
  </si>
  <si>
    <t>0134 - Coverage MBES - 0001.db</t>
  </si>
  <si>
    <t>0135 - Coverage MBES - 0001.db</t>
  </si>
  <si>
    <t>0136 - Coverage MBES - 0001.db</t>
  </si>
  <si>
    <t>0136 - Calabria_SSMG_1 - 0001.db</t>
  </si>
  <si>
    <t>Calabria_SSMG_2</t>
  </si>
  <si>
    <t>0137 - Calabria_SSMG_2 - 0001.db</t>
  </si>
  <si>
    <t>Calabria_SSMG_3</t>
  </si>
  <si>
    <t>0138 - Calabria_SSMG_3 - 0001.db</t>
  </si>
  <si>
    <t>0139 - Calabria_SSMG_3 - 0001.db</t>
  </si>
  <si>
    <t>Calabria_SSMG_4</t>
  </si>
  <si>
    <t>0139 - Calabria_SSMG_4 - 0001.db</t>
  </si>
  <si>
    <t>0140 - Calabria_SSMG_4 - 0001.db</t>
  </si>
  <si>
    <t>Calabria_SSMG_5</t>
  </si>
  <si>
    <t>0140 - Calabria_SSMG_5 - 0001.db</t>
  </si>
  <si>
    <t>0141 - Calabria_SSMG_5 - 0001.db</t>
  </si>
  <si>
    <t>Calabria_SSMG_6</t>
  </si>
  <si>
    <t>0141 - Calabria_SSMG_6 - 0001.db</t>
  </si>
  <si>
    <t>0142 - Calabria_SSMG_6 - 0001.db</t>
  </si>
  <si>
    <t>Calabria_SSMG_7</t>
  </si>
  <si>
    <t>0142 - Calabria_SSMG_7 - 0001.db</t>
  </si>
  <si>
    <t>Calabria_SSMG_16</t>
  </si>
  <si>
    <t>0143 - Calabria_SSMG_16 - 0001.db</t>
  </si>
  <si>
    <t>Calabria_SSMG_17</t>
  </si>
  <si>
    <t>0144 - Calabria_SSMG_17 - 0001.db</t>
  </si>
  <si>
    <t>Calabria_SSMG_18</t>
  </si>
  <si>
    <t>0145 - Calabria_SSMG_18 - 0001.db</t>
  </si>
  <si>
    <t>Weather condintion worsted. Operations in working area are stopped.</t>
  </si>
  <si>
    <t>0146 - Calabria_SSMG_18 - 0001.db</t>
  </si>
  <si>
    <t xml:space="preserve"> SSS AND MAG are on deck</t>
  </si>
  <si>
    <t>09/14/2023</t>
  </si>
  <si>
    <t>14/09/2023</t>
  </si>
  <si>
    <t>SSS and MAG are in the water</t>
  </si>
  <si>
    <t>0147 - Calabria_SSMG_19 - 0001.db</t>
  </si>
  <si>
    <t>Calabria_SSMG_20</t>
  </si>
  <si>
    <t>0147 - Calabria_SSMG_20 - 0001.db</t>
  </si>
  <si>
    <t>0148 - Calabria_SSMG_20 - 0001.db</t>
  </si>
  <si>
    <t>Calabria_SSMG_21</t>
  </si>
  <si>
    <t>0148 - Calabria_SSMG_21 - 0001.db</t>
  </si>
  <si>
    <t>Calabria_SSMG_22</t>
  </si>
  <si>
    <t>0149 - Calabria_SSMG_22 - 0001.db</t>
  </si>
  <si>
    <t>0150 - Calabria_SSMG_22 - 0001.db</t>
  </si>
  <si>
    <t>Calabria_SSMG_23</t>
  </si>
  <si>
    <t>0150 - Calabria_SSMG_23 - 0001.db</t>
  </si>
  <si>
    <t>0151 - Calabria_SSMG_23 - 0001.db</t>
  </si>
  <si>
    <t>Calabria_SSMG_8</t>
  </si>
  <si>
    <t>0151 - Calabria_SSMG_8 - 0001.db</t>
  </si>
  <si>
    <t>0152 - Calabria_SSMG_8 - 0001.db</t>
  </si>
  <si>
    <t>Calabria_SSMG_9</t>
  </si>
  <si>
    <t>0152 - Calabria_SSMG_9 - 0001.db</t>
  </si>
  <si>
    <t>0153 - Calabria_SSMG_9 - 0001.db</t>
  </si>
  <si>
    <t>Calabria_SSMG_10</t>
  </si>
  <si>
    <t>0153 - Calabria_SSMG_10 - 0001.db</t>
  </si>
  <si>
    <t>Calabria_SSMG_11</t>
  </si>
  <si>
    <t>0154 - Calabria_SSMG_11 - 0001.db</t>
  </si>
  <si>
    <t>0155 - Calabria_SSMG_11 - 0001.db</t>
  </si>
  <si>
    <t>Calabria_SSMG_12</t>
  </si>
  <si>
    <t>0155 - Calabria_SSMG_12 - 0001.db</t>
  </si>
  <si>
    <t>SSS and MAG are out of the water</t>
  </si>
  <si>
    <t>0156 - Calabria_SSMG_12 - 0001.db</t>
  </si>
  <si>
    <t>15/09/2023</t>
  </si>
  <si>
    <t>Calabria_SSMG_SW_01</t>
  </si>
  <si>
    <t>0156 - Calabria_SSMG_SW_01 - 0001.db</t>
  </si>
  <si>
    <t>0157 - Calabria_SSMG_SW_01 - 0001.db</t>
  </si>
  <si>
    <t>Calabria_SSMG_SW_04</t>
  </si>
  <si>
    <t>0157 - Calabria_SSMG_SW_04 - 0001.db</t>
  </si>
  <si>
    <t>Calabria_SSMG_SW_05</t>
  </si>
  <si>
    <t>0158 - Calabria_SSMG_SW_05 - 0001.db</t>
  </si>
  <si>
    <t>0159 - Calabria_SSMG_SW_05 - 0001.db</t>
  </si>
  <si>
    <t>Calabria_SSMG_SW_02</t>
  </si>
  <si>
    <t>0159 - Calabria_SSMG_SW_02 - 0001.db</t>
  </si>
  <si>
    <t>0160 - Calabria_SSMG_SW_02 - 0001.db</t>
  </si>
  <si>
    <t>Calabria_SSMG_SW_03</t>
  </si>
  <si>
    <t>0160 - Calabria_SSMG_SW_03 - 0001.db</t>
  </si>
  <si>
    <t>0161 - Calabria_SSMG_SW_03 - 0001.db</t>
  </si>
  <si>
    <t>Calabria_SSMG_32</t>
  </si>
  <si>
    <t>0161 - Calabria_SSMG_32 - 0001.db</t>
  </si>
  <si>
    <t>0162 - Calabria_SSMG_32 - 0001.db</t>
  </si>
  <si>
    <t>Calabria_SSMG_13</t>
  </si>
  <si>
    <t>0162 - Calabria_SSMG_13 - 0001.db</t>
  </si>
  <si>
    <t>0163 - Calabria_SSMG_13 - 0001.db</t>
  </si>
  <si>
    <t>Calabria_SSMG_14</t>
  </si>
  <si>
    <t>0163 - Calabria_SSMG_14 - 0001.db</t>
  </si>
  <si>
    <t>0164 - Calabria_SSMG_14 - 0001.db</t>
  </si>
  <si>
    <t>Calabria_SSMG_15</t>
  </si>
  <si>
    <t>0164 - Calabria_SSMG_15 - 0001.db</t>
  </si>
  <si>
    <t>Calabria_SSMG_24</t>
  </si>
  <si>
    <t>0165 - Calabria_SSMG_24 - 0001.db</t>
  </si>
  <si>
    <t>0166 - Calabria_SSMG_24 - 0001.db</t>
  </si>
  <si>
    <t>Calabria_SSMG_27</t>
  </si>
  <si>
    <t>0166 - Calabria_SSMG_27 - 0001.db</t>
  </si>
  <si>
    <t>0166 - Calabria_SSMG_25 - 0001.db</t>
  </si>
  <si>
    <t>Calabria_SSMG_25</t>
  </si>
  <si>
    <t>0167 - Calabria_SSMG_25 - 0001.db</t>
  </si>
  <si>
    <t xml:space="preserve"> ROV is out of the water</t>
  </si>
  <si>
    <t>0168 - Calabria_SSMG_25 - 0001.db</t>
  </si>
  <si>
    <t>Start transit to the port</t>
  </si>
  <si>
    <t>15/09/2024</t>
  </si>
  <si>
    <t>15/09/2025</t>
  </si>
  <si>
    <t>15/09/2026</t>
  </si>
  <si>
    <t>16/09/2023</t>
  </si>
  <si>
    <t>Orca II arrived in the working area</t>
  </si>
  <si>
    <t>Calabria_SSMG_26</t>
  </si>
  <si>
    <t>0168 - Calabria_SSMG_26 - 0001.db</t>
  </si>
  <si>
    <t xml:space="preserve"> SSS and MAG are in the water</t>
  </si>
  <si>
    <t>0169 - Calabria_SSMG_26 - 0001.db</t>
  </si>
  <si>
    <t>Calabria_SSMG_31</t>
  </si>
  <si>
    <t>0169 - Calabria_SSMG_31 - 0001.db</t>
  </si>
  <si>
    <t>Calabria_SSMG_30</t>
  </si>
  <si>
    <t>0170 - Calabria_SSMG_30 - 0001.db</t>
  </si>
  <si>
    <t>0171 - Calabria_SSMG_30 - 0001.db</t>
  </si>
  <si>
    <t>Calabria_SSMG_29</t>
  </si>
  <si>
    <t>0171 - Calabria_SSMG_29 - 0001.db</t>
  </si>
  <si>
    <t>0172 - Calabria_SSMG_29 - 0001.db</t>
  </si>
  <si>
    <t>Calabria_SSMG_28</t>
  </si>
  <si>
    <t>0172 - Calabria_SSMG_28 - 0001.db</t>
  </si>
  <si>
    <t>0173 - Calabria_SSMG_28 - 0001.db</t>
  </si>
  <si>
    <t>0173 - Calabria_SSMG_31 - 0001.db</t>
  </si>
  <si>
    <t>0174 - Calabria_SSMG_31 - 0001.db</t>
  </si>
  <si>
    <t>0174 - Calabria_SSMG_26 - 0001.db</t>
  </si>
  <si>
    <t>0175 - Calabria_SSMG_26 - 0001.db</t>
  </si>
  <si>
    <t>0175 - Calabria_SSMG_29 - 0001.db</t>
  </si>
  <si>
    <t>0176 - Calabria_SSMG_29 - 0001.db</t>
  </si>
  <si>
    <t>0176 - Calabria_SSMG_24 - 0001.db</t>
  </si>
  <si>
    <t>0177 - Calabria_SSMG_27 - 0001.db</t>
  </si>
  <si>
    <t>Calabria_SSMG_SWZ_9</t>
  </si>
  <si>
    <t>0178 - Calabria_SSMG_SWZ_9 - 0001.db</t>
  </si>
  <si>
    <t>0179 - Calabria_SSMG_SWZ_9 - 0001.db</t>
  </si>
  <si>
    <t>Calabria_SSMG_SWZ_10</t>
  </si>
  <si>
    <t>0179 - Calabria_SSMG_SWZ_10 - 0001.db</t>
  </si>
  <si>
    <t>0180 - Calabria_SSMG_SWZ_10 - 0001.db</t>
  </si>
  <si>
    <t>0180 - Calabria_SSMG_SWZ_11 - 0001.db</t>
  </si>
  <si>
    <t>0181 - Calabria_SSMG_SWZ_11 - 0001.db</t>
  </si>
  <si>
    <t>Calabria_SSMG_SWZ_8</t>
  </si>
  <si>
    <t>0181 - Calabria_SSMG_SWZ_8 - 0001.db</t>
  </si>
  <si>
    <t>0182 - Calabria_SSMG_SWZ_8 - 0001.db</t>
  </si>
  <si>
    <t>Calabria_SSMG_SWZ_7</t>
  </si>
  <si>
    <t>0182 - Calabria_SSMG_SWZ_7 - 0001.db</t>
  </si>
  <si>
    <t>0183 - Calabria_SSMG_SWZ_7 - 0001.db</t>
  </si>
  <si>
    <t>Start Transit</t>
  </si>
  <si>
    <t>ORCA II arrives to CTZ port</t>
  </si>
  <si>
    <t>17/09/2023</t>
  </si>
  <si>
    <t>Orca II arrives to working area</t>
  </si>
  <si>
    <t>Calabria_SSMG_SWZ_6</t>
  </si>
  <si>
    <t>0183 - Calabria_SSMG_SWZ_6 - 0001.db</t>
  </si>
  <si>
    <t>0184 - Calabria_SSMG_SWZ_6 - 0001.db</t>
  </si>
  <si>
    <t>0184 - Calabria_SSMG_30 - 0001.db</t>
  </si>
  <si>
    <t>0185 - Calabria_SSMG_30 - 0001.db</t>
  </si>
  <si>
    <t>0185 - Calabria_SSMG_25 - 0001.db</t>
  </si>
  <si>
    <t>0186 - Calabria_SSMG_25 - 0001.db</t>
  </si>
  <si>
    <t>0186 - Calabria_MBSB_34 - 0001.db</t>
  </si>
  <si>
    <t>0187 - Calabria_MBSB_34 - 0001.db</t>
  </si>
  <si>
    <t>0187 - Calabria_SSMG_28 - 0001.db</t>
  </si>
  <si>
    <t>0188 - Calabria_SSMG_27 - 0001.db</t>
  </si>
  <si>
    <t>0189 - Calabria_SSMG_27 - 0001.db</t>
  </si>
  <si>
    <t>0189 - Calabria_SSMG_14 - 0001.db</t>
  </si>
  <si>
    <t>0190 - Calabria_SSMG_14 - 0001.db</t>
  </si>
  <si>
    <t>0191 - Calabria_SSMG_14 - 0001.db</t>
  </si>
  <si>
    <t>0191 - Calabria_SSMG_15 - 0001.db</t>
  </si>
  <si>
    <t>0192 - Calabria_SSMG_15 - 0001.db</t>
  </si>
  <si>
    <t>0192 - Calabria_MBSB_17 - 0001.db</t>
  </si>
  <si>
    <t>0193 - Calabria_MBSB_17 - 0001.db</t>
  </si>
  <si>
    <t>0193 - Calabria_MBSB_18 - 0001.db</t>
  </si>
  <si>
    <t>0194 - Calabria_MBSB_18 - 0001.db</t>
  </si>
  <si>
    <t>0194 - Calabria_SSMG_10 - 0001.db</t>
  </si>
  <si>
    <t>0195 - Calabria_SSMG_10 - 0001.db</t>
  </si>
  <si>
    <t>0195 - Calabria_SSMG_11 - 0001.db</t>
  </si>
  <si>
    <t>0196 - Calabria_SSMG_11 - 0001.db</t>
  </si>
  <si>
    <t>0196 - Calabria_SSMG_8 - 0001.db</t>
  </si>
  <si>
    <t>0197 - Calabria_SSMG_8 - 0001.db</t>
  </si>
  <si>
    <t>0197 - Calabria_SSMG_9 - 0001.db</t>
  </si>
  <si>
    <t>0198 - Calabria_SSMG_22 - 0001.db</t>
  </si>
  <si>
    <t>0199 - Calabria_SSMG_22 - 0001.db</t>
  </si>
  <si>
    <t>0199 - Calabria_SSMG_23 - 0001.db</t>
  </si>
  <si>
    <t>0200 - Calabria_SSMG_23 - 0001.db</t>
  </si>
  <si>
    <t>0200 - Calabria_SSMG_20 - 0001.db</t>
  </si>
  <si>
    <t>0201 - Calabria_SSMG_20 - 0001.db</t>
  </si>
  <si>
    <t>0201 - Calabria_SSMG_21 - 0001.db</t>
  </si>
  <si>
    <t>0202 - Calabria_SSMG_21 - 0001.db</t>
  </si>
  <si>
    <t>Orca II starts transit to the port</t>
  </si>
  <si>
    <t>18/09/2023</t>
  </si>
  <si>
    <t>Orca II arrives at the working area</t>
  </si>
  <si>
    <t>0202 - Calabria_SSMG_19 - 0001.db</t>
  </si>
  <si>
    <t xml:space="preserve"> ROV is in the water</t>
  </si>
  <si>
    <t>0203 - Calabria_SSMG_19 - 0001.db</t>
  </si>
  <si>
    <t>0203 - Calabria_SSMG_16 - 0001.db</t>
  </si>
  <si>
    <t>0204 - Calabria_SSMG_16 - 0001.db</t>
  </si>
  <si>
    <t>0204 - Calabria_SSMG_17 - 0001.db</t>
  </si>
  <si>
    <t>0205 - Calabria_SSMG_17 - 0001.db</t>
  </si>
  <si>
    <t>0205 - Calabria_SSMG_6 - 0001.db</t>
  </si>
  <si>
    <t>0206 - Calabria_SSMG_6 - 0001.db</t>
  </si>
  <si>
    <t>0206 - Calabria_SSMG_1 - 0001.db</t>
  </si>
  <si>
    <t>0207 - Calabria_SSMG_1 - 0001.db</t>
  </si>
  <si>
    <t>0207 - Calabria_SSMG_18 - 0001.db</t>
  </si>
  <si>
    <t>0208 - Calabria_SSMG_18 - 0001.db</t>
  </si>
  <si>
    <t>0208 - Calabria_SSMG_7 - 0001.db</t>
  </si>
  <si>
    <t>0209 - Calabria_SSMG_7 - 0001.db</t>
  </si>
  <si>
    <t>0209 - Calabria_SSMG_4 - 0001.db</t>
  </si>
  <si>
    <t>0210 - Calabria_SSMG_4 - 0001.db</t>
  </si>
  <si>
    <t>0210 - Calabria_SSMG_5 - 0001.db</t>
  </si>
  <si>
    <t>0211 - Calabria_SSMG_5 - 0001.db</t>
  </si>
  <si>
    <t>0211 - Calabria_SSMG_2 - 0001.db</t>
  </si>
  <si>
    <t>0212 - Calabria_SSMG_2 - 0001.db</t>
  </si>
  <si>
    <t>0212 - Calabria_SSMG_3 - 0001.db</t>
  </si>
  <si>
    <t>0213 - Calabria_SSMG_3 - 0001.db</t>
  </si>
  <si>
    <t>Calabria_SS_Infill_01</t>
  </si>
  <si>
    <t>0213 - Calabria_SS_Infill_01 - 0001.db</t>
  </si>
  <si>
    <t>0214 - Calabria_SS_Infill_01 - 0001.db</t>
  </si>
  <si>
    <t>Calabria_SSS_Infill_02</t>
  </si>
  <si>
    <t>0214 - Calabria_SSS_Infill_02 - 0001.db</t>
  </si>
  <si>
    <t>0215 - Calabria_SSS_Infill_02 - 0001.db</t>
  </si>
  <si>
    <t>Calabria_SSS_Infill_03</t>
  </si>
  <si>
    <t>0215 - Calabria_SSS_Infill_03 - 0001.db</t>
  </si>
  <si>
    <t>0216 - Calabria_SSS_Infill_03 - 0001.db</t>
  </si>
  <si>
    <t xml:space="preserve"> SSS and MAG are out of the water</t>
  </si>
  <si>
    <t>Calabria_SB_Cross_1</t>
  </si>
  <si>
    <t>0216 - Calabria_SB_Cross_1 - 0001.db</t>
  </si>
  <si>
    <t>0217 - Calabria_SB_Cross_1 - 0001.db</t>
  </si>
  <si>
    <t>Calabria_SB_Cross_2</t>
  </si>
  <si>
    <t>0217 - Calabria_SB_Cross_2 - 0001.db</t>
  </si>
  <si>
    <t>0218 - Calabria_SB_Cross_2 - 0001.db</t>
  </si>
  <si>
    <t>Calabria_SB_Cross_3</t>
  </si>
  <si>
    <t>0218 - Calabria_SB_Cross_3 - 0001.db</t>
  </si>
  <si>
    <t>0219 - Calabria_SB_Cross_3 - 0001.db</t>
  </si>
  <si>
    <t>Calabria_SB_Cross_4</t>
  </si>
  <si>
    <t>0219 - Calabria_SB_Cross_4 - 0001.db</t>
  </si>
  <si>
    <t>0220 - Calabria_SB_Cross_4 - 0001.db</t>
  </si>
  <si>
    <t>Calabria_SB_Cross_5</t>
  </si>
  <si>
    <t>0220 - Calabria_SB_Cross_5 - 0001.db</t>
  </si>
  <si>
    <t>0221 - Calabria_SB_Cross_5 - 0001.db</t>
  </si>
  <si>
    <t>Calabria_SB_Cross_6</t>
  </si>
  <si>
    <t>0221 - Calabria_SB_Cross_6 - 0001.db</t>
  </si>
  <si>
    <t>Calabria_SB_Cross_7</t>
  </si>
  <si>
    <t>0222 - Calabria_SB_Cross_7 - 0001.db</t>
  </si>
  <si>
    <t>0223 - Calabria_SB_Cross_7 - 0001.db</t>
  </si>
  <si>
    <t>Calabria_SB_Cross_8</t>
  </si>
  <si>
    <t>0223 - Calabria_SB_Cross_8 - 0001.db</t>
  </si>
  <si>
    <t>0224 - Calabria_SB_Cross_8 - 0001.db</t>
  </si>
  <si>
    <t>Orca II start transit to CYZ port</t>
  </si>
  <si>
    <t xml:space="preserve">Orca II arrive at the Port </t>
  </si>
  <si>
    <t>20/09/2023</t>
  </si>
  <si>
    <t>E1</t>
  </si>
  <si>
    <t>0224 - E1 - 0001.db</t>
  </si>
  <si>
    <t xml:space="preserve">Start preparation of sampling equipment </t>
  </si>
  <si>
    <t>Start sampling operation on station E1</t>
  </si>
  <si>
    <t>OPERATION COMPLETED - Orca II goes to station E2</t>
  </si>
  <si>
    <t>E2</t>
  </si>
  <si>
    <t>0224 - E2 - 0001.db</t>
  </si>
  <si>
    <t>Start samplig operation on S E2</t>
  </si>
  <si>
    <t>OPERATION COMPLETED - Orca II goes to station E3</t>
  </si>
  <si>
    <t>E3</t>
  </si>
  <si>
    <t>Start sampling operation on Station E3</t>
  </si>
  <si>
    <t>D1</t>
  </si>
  <si>
    <t>0224 - D1 - 0001.db</t>
  </si>
  <si>
    <t>OPERATION COMPLETED - Orca II goes to station D1</t>
  </si>
  <si>
    <t>Start samplig operation on S D1</t>
  </si>
  <si>
    <t>OPERATION COMPLETED - Orca II goes to station D2</t>
  </si>
  <si>
    <t>D2</t>
  </si>
  <si>
    <t>0224 - D2 - 0001.db</t>
  </si>
  <si>
    <t>Start samplig operation on S D2</t>
  </si>
  <si>
    <t>OPERATION COMPLETED - Orca II goes to station D3</t>
  </si>
  <si>
    <t>D3</t>
  </si>
  <si>
    <t>0224 - D3 - 0001.db</t>
  </si>
  <si>
    <t>Start samplig operation on STATION  D3</t>
  </si>
  <si>
    <t>OPERATION COMPLETED - Orca II goes to station C1</t>
  </si>
  <si>
    <t>C1</t>
  </si>
  <si>
    <t>0224 - C1 - 0001.db</t>
  </si>
  <si>
    <t>Start samplig operation on STATION  C2</t>
  </si>
  <si>
    <t>OPERATION COMPLETED - Orca II goes to station C2</t>
  </si>
  <si>
    <t>C2</t>
  </si>
  <si>
    <t>0224 - C2 - 0001.db</t>
  </si>
  <si>
    <t xml:space="preserve">OPERATION COMPLETED </t>
  </si>
  <si>
    <t>Orca II mouves to the CTZ port</t>
  </si>
  <si>
    <t>21/09/2023</t>
  </si>
  <si>
    <t>A1</t>
  </si>
  <si>
    <t>0224 - A1 - 0001.db</t>
  </si>
  <si>
    <t>Orca II goes to station A1</t>
  </si>
  <si>
    <t>Start samplig operation on STATION  A1</t>
  </si>
  <si>
    <t>OPERATION COMPLETED - Orca II goes to station A2</t>
  </si>
  <si>
    <t>Start samplig operation on STATION  A2</t>
  </si>
  <si>
    <t>A2</t>
  </si>
  <si>
    <t>0224 - A2 - 0001.db</t>
  </si>
  <si>
    <t>OPERATION COMPLETED - Orca II goes to station A3</t>
  </si>
  <si>
    <t>A3</t>
  </si>
  <si>
    <t>0224 - A3 - 0001.db</t>
  </si>
  <si>
    <t>Start samplig operation on STATION  A3</t>
  </si>
  <si>
    <t>OPERATION COMPLETED - Orca II goes to station B3</t>
  </si>
  <si>
    <t>B3</t>
  </si>
  <si>
    <t>0224 - B3 - 0001.db</t>
  </si>
  <si>
    <t>Start samplig operation on STATION  B3</t>
  </si>
  <si>
    <t>OPERATION COMPLETED - Orca II goes to station B2</t>
  </si>
  <si>
    <t>0224 - Calabria_MBSB_26 - 0001.db</t>
  </si>
  <si>
    <t>Start samplig operation on STATION  B2</t>
  </si>
  <si>
    <t>B2</t>
  </si>
  <si>
    <t>0224 - B2 - 0001.db</t>
  </si>
  <si>
    <t>OPERATION COMPLETED - Orca II goes to station B1</t>
  </si>
  <si>
    <t>B1</t>
  </si>
  <si>
    <t>0224 - B1 - 0001.db</t>
  </si>
  <si>
    <t>Start samplig operation on STATION  B1</t>
  </si>
  <si>
    <t>OPERATION COMPLETED - Orca II goes to station C3</t>
  </si>
  <si>
    <t>C3</t>
  </si>
  <si>
    <t>0224 - C3 - 0001.db</t>
  </si>
  <si>
    <t>Start samplig operation on STATION  C3</t>
  </si>
  <si>
    <t>OPERATION COMPLETED</t>
  </si>
  <si>
    <t>Orca II arrives at the port</t>
  </si>
  <si>
    <t>Weater Standby in port</t>
  </si>
  <si>
    <t xml:space="preserve">Orca II start transit to work area </t>
  </si>
  <si>
    <t>Attempt to exit aborted</t>
  </si>
  <si>
    <t>Orca II starts to working area</t>
  </si>
  <si>
    <t>Orca II arrives in the working area</t>
  </si>
  <si>
    <t>25/09/2023</t>
  </si>
  <si>
    <t>Punta_stilo_rov_trasect_002</t>
  </si>
  <si>
    <t>0224 - Punta_stilo_rov_trasect_002 - 0001.db</t>
  </si>
  <si>
    <t>Punta_stilo_Rov_trasect_001</t>
  </si>
  <si>
    <t>0224 - Punta_stilo_Rov_trasect_001 - 0001.db</t>
  </si>
  <si>
    <t>0225 - Punta_stilo_Rov_trasect_001 - 0001.db</t>
  </si>
  <si>
    <t>ROV is going to the sea bead</t>
  </si>
  <si>
    <t>0226 - Punta_stilo_Rov_trasect_001 - 0001.db</t>
  </si>
  <si>
    <t>Operation aborted for strong current on the seabed - New attempt on the same line in the opposite direction</t>
  </si>
  <si>
    <t>0227 - Punta_stilo_Rov_trasect_001 - 0001.db</t>
  </si>
  <si>
    <t xml:space="preserve"> ROV is on deck</t>
  </si>
  <si>
    <t>Section_ 1  Poor visibility</t>
  </si>
  <si>
    <t>0228 - Punta_stilo_Rov_trasect_001 - 0001.db</t>
  </si>
  <si>
    <t>Transit to next location</t>
  </si>
  <si>
    <t xml:space="preserve">Section 2 - Strong current </t>
  </si>
  <si>
    <t>0229 - Punta_stilo_Rov_trasect_001 - 0001.db</t>
  </si>
  <si>
    <t>Section 3</t>
  </si>
  <si>
    <t>0230 - Punta_stilo_Rov_trasect_001 - 0001.db</t>
  </si>
  <si>
    <t>0231 - Punta_stilo_Rov_trasect_001 - 0001.db</t>
  </si>
  <si>
    <t>Orca II transits to CTZ port</t>
  </si>
  <si>
    <t>Orca II arrives to CTZ port</t>
  </si>
  <si>
    <t>Weater Standby in working area</t>
  </si>
  <si>
    <t xml:space="preserve">Weater condition are getting worse opposite to as the forecast showeds. Orca II sails to the port and goes in weater standby. </t>
  </si>
  <si>
    <t>Orca II arrives at CTZ port</t>
  </si>
  <si>
    <t>28/09/2023</t>
  </si>
  <si>
    <t>Orca II trasit to begining of section 2</t>
  </si>
  <si>
    <t>ROV dive 7</t>
  </si>
  <si>
    <t>0231 - Punta_stilo_rov_trasect_002 - 0001.db</t>
  </si>
  <si>
    <t>Debirs Ramo</t>
  </si>
  <si>
    <t>0231 - Punta_stilo_rov_trasect_002 - 0002.db</t>
  </si>
  <si>
    <t>Debris tronco</t>
  </si>
  <si>
    <t>Target 28</t>
  </si>
  <si>
    <t>DIVE 7 Completed - Recovering ROV</t>
  </si>
  <si>
    <t>0232 - Punta_stilo_rov_trasect_002 - 0001.db</t>
  </si>
  <si>
    <t>punta_Stilo_Rov_transect_003</t>
  </si>
  <si>
    <t>0232 - punta_Stilo_Rov_transect_003 - 0001.db</t>
  </si>
  <si>
    <t>DIVE 8</t>
  </si>
  <si>
    <t>Transetto spospeso per temporale in arrivo</t>
  </si>
  <si>
    <t>0233 - punta_Stilo_Rov_transect_003 - 0001.db</t>
  </si>
  <si>
    <t>Standby</t>
  </si>
  <si>
    <t>DIVE 9</t>
  </si>
  <si>
    <t>0234 - punta_Stilo_Rov_transect_003 - 0001.db</t>
  </si>
  <si>
    <t>Fine dive 9</t>
  </si>
  <si>
    <t>Start traqnsit to ctz port</t>
  </si>
  <si>
    <t>OrcaII arrive to CTZ port</t>
  </si>
  <si>
    <t>Demob ROV</t>
  </si>
  <si>
    <t>Survey transudecr unmoutend and put in safety for the transit to Manfredonia.</t>
  </si>
  <si>
    <t xml:space="preserve">INIZIO ATTIVITA' PUGLIA </t>
  </si>
  <si>
    <t>MOB Manfredonia</t>
  </si>
  <si>
    <t xml:space="preserve">MOB </t>
  </si>
  <si>
    <t>Uscita dal porto per Seatrials</t>
  </si>
  <si>
    <t>Sea trials</t>
  </si>
  <si>
    <t xml:space="preserve"> MBES USBL pole is lowered</t>
  </si>
  <si>
    <t xml:space="preserve">TRANSIT TO WORKING AREA DOING SCOUTING </t>
  </si>
  <si>
    <t>Puglia_A_SB_Cross_1</t>
  </si>
  <si>
    <t>0001 - Puglia_A_SB_Cross_1 - 0001.db</t>
  </si>
  <si>
    <t>0002 - Puglia_A_SB_Cross_1 - 0001.db</t>
  </si>
  <si>
    <t>0003 - Puglia_A_SB_Cross_1 - 0001.db</t>
  </si>
  <si>
    <t>0004 - Puglia_A_SB_Cross_1 - 0001.db</t>
  </si>
  <si>
    <t>MBES_CAL_01</t>
  </si>
  <si>
    <t>0004 - MBES_CAL_01 - 0001.db</t>
  </si>
  <si>
    <t>0005 - MBES_CAL_01 - 0001.db</t>
  </si>
  <si>
    <t>0006 - MBES_CAL_01 - 0001.db</t>
  </si>
  <si>
    <t>MBES_CAL_01_1</t>
  </si>
  <si>
    <t>0006 - MBES_CAL_01_1 - 0001.db</t>
  </si>
  <si>
    <t>0007 - MBES_CAL_01_1 - 0001.db</t>
  </si>
  <si>
    <t>0008 - MBES_CAL_01_1 - 0001.db</t>
  </si>
  <si>
    <t>0008 - MBES_CAL_01 - 0001.db</t>
  </si>
  <si>
    <t>0009 - MBES_CAL_01 - 0001.db</t>
  </si>
  <si>
    <t>0010 - MBES_CAL_01 - 0001.db</t>
  </si>
  <si>
    <t>0010 - MBES_CAL_01_1 - 0001.db</t>
  </si>
  <si>
    <t>0011 - MBES_CAL_01_1 - 0001.db</t>
  </si>
  <si>
    <t xml:space="preserve">OP </t>
  </si>
  <si>
    <t>0012 - Puglia_A_SB_Cross_1 - 0001.db</t>
  </si>
  <si>
    <t>OP</t>
  </si>
  <si>
    <t>0013 - Puglia_A_SB_Cross_1 - 0001.db</t>
  </si>
  <si>
    <t>0014 - Puglia_A_SB_Cross_1 - 0001.db</t>
  </si>
  <si>
    <t>Puglia_A_Fascia_MBSB_29</t>
  </si>
  <si>
    <t>0014 - Puglia_A_Fascia_MBSB_29 - 0001.db</t>
  </si>
  <si>
    <t>0015 - Puglia_A_Fascia_MBSB_29 - 0001.db</t>
  </si>
  <si>
    <t>Puglia_A_Fascia_MBSB_27</t>
  </si>
  <si>
    <t>0015 - Puglia_A_Fascia_MBSB_27 - 0001.db</t>
  </si>
  <si>
    <t>0015 - Puglia_A_Fascia_MBSB_27 - 0004.db</t>
  </si>
  <si>
    <t>0016 - Puglia_A_Fascia_MBSB_27 - 0001.db</t>
  </si>
  <si>
    <t xml:space="preserve"> MBES - USBL pole is elevated</t>
  </si>
  <si>
    <t>ORCA II starts transit to port MNF</t>
  </si>
  <si>
    <t>Orca II transits to working area</t>
  </si>
  <si>
    <t>Puglia_A_Fascia_MBSB_32</t>
  </si>
  <si>
    <t>0016 - Puglia_A_Fascia_MBSB_32 - 0001.db</t>
  </si>
  <si>
    <t>0016 - Puglia_A_Fascia_MBSB_32 - 0004.db</t>
  </si>
  <si>
    <t>Puglia_A_Fascia_MBSB_5</t>
  </si>
  <si>
    <t>0017 - Puglia_A_Fascia_MBSB_5 - 0001.db</t>
  </si>
  <si>
    <t>0018 - Puglia_A_Fascia_MBSB_5 - 0001.db</t>
  </si>
  <si>
    <t>Puglia_A_Approdo_MBSB_79</t>
  </si>
  <si>
    <t>0018 - Puglia_A_Approdo_MBSB_79 - 0001.db</t>
  </si>
  <si>
    <t>0019 - Puglia_A_Approdo_MBSB_79 - 0001.db</t>
  </si>
  <si>
    <t>Puglia_A_Approdo_MBSB_80</t>
  </si>
  <si>
    <t>0019 - Puglia_A_Approdo_MBSB_80 - 0001.db</t>
  </si>
  <si>
    <t>0020 - Puglia_A_Approdo_MBSB_80 - 0001.db</t>
  </si>
  <si>
    <t>Puglia_A_Approdo_MBSB_81</t>
  </si>
  <si>
    <t>0020 - Puglia_A_Approdo_MBSB_81 - 0001.db</t>
  </si>
  <si>
    <t>0020 - Puglia_A_Approdo_MBSB_81 - 0007.db</t>
  </si>
  <si>
    <t>Puglia_A_Approdo_MBSB_82</t>
  </si>
  <si>
    <t>0021 - Puglia_A_Approdo_MBSB_82 - 0001.db</t>
  </si>
  <si>
    <t>0022 - Puglia_A_Approdo_MBSB_82 - 0001.db</t>
  </si>
  <si>
    <t>Puglia_A_Approdo_MBSB_75</t>
  </si>
  <si>
    <t>0022 - Puglia_A_Approdo_MBSB_75 - 0001.db</t>
  </si>
  <si>
    <t>0023 - Puglia_A_Approdo_MBSB_75 - 0001.db</t>
  </si>
  <si>
    <t>Puglia_A_Approdo_MBSB_76</t>
  </si>
  <si>
    <t>0023 - Puglia_A_Approdo_MBSB_76 - 0001.db</t>
  </si>
  <si>
    <t>0024 - Puglia_A_Approdo_MBSB_76 - 0001.db</t>
  </si>
  <si>
    <t>Puglia_A_Approdo_MBSB_77</t>
  </si>
  <si>
    <t>0024 - Puglia_A_Approdo_MBSB_77 - 0001.db</t>
  </si>
  <si>
    <t>0024 - Puglia_A_Approdo_MBSB_77 - 0007.db</t>
  </si>
  <si>
    <t>Puglia_A_Approdo_MBSB_78</t>
  </si>
  <si>
    <t>0025 - Puglia_A_Approdo_MBSB_78 - 0001.db</t>
  </si>
  <si>
    <t>0026 - Puglia_A_Approdo_MBSB_78 - 0001.db</t>
  </si>
  <si>
    <t>Puglia_A_Approdo_MBSB_11</t>
  </si>
  <si>
    <t>0026 - Puglia_A_Approdo_MBSB_11 - 0001.db</t>
  </si>
  <si>
    <t>0027 - Puglia_A_Approdo_MBSB_11 - 0001.db</t>
  </si>
  <si>
    <t>Puglia_A_Approdo_MBSB_12</t>
  </si>
  <si>
    <t>0027 - Puglia_A_Approdo_MBSB_12 - 0001.db</t>
  </si>
  <si>
    <t>0028 - Puglia_A_Approdo_MBSB_12 - 0001.db</t>
  </si>
  <si>
    <t>Puglia_A_Approdo_MBSB_13</t>
  </si>
  <si>
    <t>0028 - Puglia_A_Approdo_MBSB_13 - 0001.db</t>
  </si>
  <si>
    <t>0029 - Puglia_A_Approdo_MBSB_13 - 0001.db</t>
  </si>
  <si>
    <t>Puglia_A_Approdo_MBSB_14</t>
  </si>
  <si>
    <t>0029 - Puglia_A_Approdo_MBSB_14 - 0001.db</t>
  </si>
  <si>
    <t>0030 - Puglia_A_Approdo_MBSB_14 - 0001.db</t>
  </si>
  <si>
    <t>Puglia_A_Approdo_MBSB_7</t>
  </si>
  <si>
    <t>0030 - Puglia_A_Approdo_MBSB_7 - 0001.db</t>
  </si>
  <si>
    <t>0031 - Puglia_A_Approdo_MBSB_7 - 0001.db</t>
  </si>
  <si>
    <t>Puglia_A_Approdo_MBSB_8</t>
  </si>
  <si>
    <t>0031 - Puglia_A_Approdo_MBSB_8 - 0001.db</t>
  </si>
  <si>
    <t>0032 - Puglia_A_Approdo_MBSB_8 - 0001.db</t>
  </si>
  <si>
    <t>Puglia_A_Approdo_MBSB_9</t>
  </si>
  <si>
    <t>0032 - Puglia_A_Approdo_MBSB_9 - 0001.db</t>
  </si>
  <si>
    <t>0033 - Puglia_A_Approdo_MBSB_9 - 0001.db</t>
  </si>
  <si>
    <t>Puglia_A_Approdo_MBSB_10</t>
  </si>
  <si>
    <t>0033 - Puglia_A_Approdo_MBSB_10 - 0001.db</t>
  </si>
  <si>
    <t>0034 - Puglia_A_Approdo_MBSB_10 - 0001.db</t>
  </si>
  <si>
    <t>Puglia_A_Approdo_MBSB_3</t>
  </si>
  <si>
    <t>0034 - Puglia_A_Approdo_MBSB_3 - 0001.db</t>
  </si>
  <si>
    <t>0035 - Puglia_A_Approdo_MBSB_3 - 0001.db</t>
  </si>
  <si>
    <t>Puglia_A_Approdo_MBSB_4</t>
  </si>
  <si>
    <t>0035 - Puglia_A_Approdo_MBSB_4 - 0001.db</t>
  </si>
  <si>
    <t>0036 - Puglia_A_Approdo_MBSB_4 - 0001.db</t>
  </si>
  <si>
    <t>Puglia_A_Approdo_MBSB_5</t>
  </si>
  <si>
    <t>0036 - Puglia_A_Approdo_MBSB_5 - 0001.db</t>
  </si>
  <si>
    <t>0037 - Puglia_A_Approdo_MBSB_5 - 0001.db</t>
  </si>
  <si>
    <t>ORCA II starts transit to MNF port</t>
  </si>
  <si>
    <t>TR</t>
  </si>
  <si>
    <t>Orca II arrives at MNF port</t>
  </si>
  <si>
    <t>Orca II starts transit to work area</t>
  </si>
  <si>
    <t xml:space="preserve"> MBES - USBL pole is lowered</t>
  </si>
  <si>
    <t>Puglia_A_Approdo_MBSB_6</t>
  </si>
  <si>
    <t>0037 - Puglia_A_Approdo_MBSB_6 - 0001.db</t>
  </si>
  <si>
    <t>0038 - Puglia_A_Approdo_MBSB_6 - 0001.db</t>
  </si>
  <si>
    <t>Puglia_A_Approdo_MBSB_91</t>
  </si>
  <si>
    <t>0038 - Puglia_A_Approdo_MBSB_91 - 0001.db</t>
  </si>
  <si>
    <t>0039 - Puglia_A_Approdo_MBSB_91 - 0001.db</t>
  </si>
  <si>
    <t>Puglia_A_Approdo_MBSB_1</t>
  </si>
  <si>
    <t>0039 - Puglia_A_Approdo_MBSB_1 - 0001.db</t>
  </si>
  <si>
    <t>0040 - Puglia_A_Approdo_MBSB_1 - 0001.db</t>
  </si>
  <si>
    <t>Puglia_A_Approdo_MBSB_2</t>
  </si>
  <si>
    <t>0040 - Puglia_A_Approdo_MBSB_2 - 0001.db</t>
  </si>
  <si>
    <t>0040 - Puglia_A_Approdo_MBSB_2 - 0006.db</t>
  </si>
  <si>
    <t>Puglia_A_SB_Cross_98</t>
  </si>
  <si>
    <t>0041 - Puglia_A_SB_Cross_98 - 0001.db</t>
  </si>
  <si>
    <t>0042 - Puglia_A_SB_Cross_98 - 0001.db</t>
  </si>
  <si>
    <t>Puglia_A_Approdo_MBSB_55</t>
  </si>
  <si>
    <t>0042 - Puglia_A_Approdo_MBSB_55 - 0001.db</t>
  </si>
  <si>
    <t>0043 - Puglia_A_Approdo_MBSB_55 - 0001.db</t>
  </si>
  <si>
    <t>Puglia_A_Approdo_MBSB_56</t>
  </si>
  <si>
    <t>0043 - Puglia_A_Approdo_MBSB_56 - 0001.db</t>
  </si>
  <si>
    <t>0044 - Puglia_A_Approdo_MBSB_56 - 0001.db</t>
  </si>
  <si>
    <t>0045 - Puglia_A_Approdo_MBSB_56 - 0001.db</t>
  </si>
  <si>
    <t>Puglia_A_Approdo_MBSB_57</t>
  </si>
  <si>
    <t>0045 - Puglia_A_Approdo_MBSB_57 - 0001.db</t>
  </si>
  <si>
    <t>0046 - Puglia_A_Approdo_MBSB_57 - 0001.db</t>
  </si>
  <si>
    <t>Puglia_A_Approdo_MBSB_58</t>
  </si>
  <si>
    <t>0046 - Puglia_A_Approdo_MBSB_58 - 0001.db</t>
  </si>
  <si>
    <t>0046 - Puglia_A_Approdo_MBSB_58 - 0008.db</t>
  </si>
  <si>
    <t>Puglia_A_Approdo_MBSB_51</t>
  </si>
  <si>
    <t>0047 - Puglia_A_Approdo_MBSB_51 - 0001.db</t>
  </si>
  <si>
    <t>0048 - Puglia_A_Approdo_MBSB_51 - 0001.db</t>
  </si>
  <si>
    <t>Puglia_A_Approdo_MBSB_52</t>
  </si>
  <si>
    <t>0048 - Puglia_A_Approdo_MBSB_52 - 0001.db</t>
  </si>
  <si>
    <t>0049 - Puglia_A_Approdo_MBSB_52 - 0001.db</t>
  </si>
  <si>
    <t>Puglia_A_Approdo_MBSB_53</t>
  </si>
  <si>
    <t>0049 - Puglia_A_Approdo_MBSB_53 - 0001.db</t>
  </si>
  <si>
    <t>0050 - Puglia_A_Approdo_MBSB_53 - 0001.db</t>
  </si>
  <si>
    <t>Puglia_A_Approdo_MBSB_54</t>
  </si>
  <si>
    <t>0050 - Puglia_A_Approdo_MBSB_54 - 0001.db</t>
  </si>
  <si>
    <t>0051 - Puglia_A_Approdo_MBSB_54 - 0001.db</t>
  </si>
  <si>
    <t>Puglia_A_Approdo_MBSB_47</t>
  </si>
  <si>
    <t>0051 - Puglia_A_Approdo_MBSB_47 - 0001.db</t>
  </si>
  <si>
    <t>0052 - Puglia_A_Approdo_MBSB_47 - 0001.db</t>
  </si>
  <si>
    <t>Puglia_A_Approdo_MBSB_48</t>
  </si>
  <si>
    <t>0052 - Puglia_A_Approdo_MBSB_48 - 0001.db</t>
  </si>
  <si>
    <t>0053 - Puglia_A_Approdo_MBSB_48 - 0001.db</t>
  </si>
  <si>
    <t>Puglia_A_Approdo_MBSB_49</t>
  </si>
  <si>
    <t>0053 - Puglia_A_Approdo_MBSB_49 - 0001.db</t>
  </si>
  <si>
    <t>0054 - Puglia_A_Approdo_MBSB_49 - 0001.db</t>
  </si>
  <si>
    <t>Puglia_A_Approdo_MBSB_50</t>
  </si>
  <si>
    <t>0054 - Puglia_A_Approdo_MBSB_50 - 0001.db</t>
  </si>
  <si>
    <t>0054 - Puglia_A_Approdo_MBSB_50 - 0008.db</t>
  </si>
  <si>
    <t>Puglia_A_Approdo_MBSB_71</t>
  </si>
  <si>
    <t>0055 - Puglia_A_Approdo_MBSB_71 - 0001.db</t>
  </si>
  <si>
    <t>0056 - Puglia_A_Approdo_MBSB_71 - 0001.db</t>
  </si>
  <si>
    <t>MBES - USBL pole is elevated</t>
  </si>
  <si>
    <t>Orca II starts transit to MNF port</t>
  </si>
  <si>
    <t>Orca II arrives to MNF port</t>
  </si>
  <si>
    <t>MBES - USBL pole is lowered</t>
  </si>
  <si>
    <t>Puglia_A_Approdo_MBSB_72</t>
  </si>
  <si>
    <t>0001 - Puglia_A_Approdo_MBSB_72 - 0001.db</t>
  </si>
  <si>
    <t>SVP PERFORMED</t>
  </si>
  <si>
    <t>0001 - Puglia_A_Approdo_MBSB_72 - 0002.db</t>
  </si>
  <si>
    <t>Puglia_A_Approdo_MBSB_73</t>
  </si>
  <si>
    <t>0002 - Puglia_A_Approdo_MBSB_73 - 0001.db</t>
  </si>
  <si>
    <t>0003 - Puglia_A_Approdo_MBSB_73 - 0001.db</t>
  </si>
  <si>
    <t>Puglia_A_Approdo_MBSB_74</t>
  </si>
  <si>
    <t>0003 - Puglia_A_Approdo_MBSB_74 - 0001.db</t>
  </si>
  <si>
    <t>0004 - Puglia_A_Approdo_MBSB_74 - 0001.db</t>
  </si>
  <si>
    <t>Puglia_A_Approdo_MBSB_67</t>
  </si>
  <si>
    <t>0004 - Puglia_A_Approdo_MBSB_67 - 0001.db</t>
  </si>
  <si>
    <t>0005 - Puglia_A_Approdo_MBSB_67 - 0001.db</t>
  </si>
  <si>
    <t>Puglia_A_Approdo_MBSB_68</t>
  </si>
  <si>
    <t>0005 - Puglia_A_Approdo_MBSB_68 - 0001.db</t>
  </si>
  <si>
    <t>0006 - Puglia_A_Approdo_MBSB_68 - 0001.db</t>
  </si>
  <si>
    <t>Puglia_A_Approdo_MBSB_69</t>
  </si>
  <si>
    <t>0006 - Puglia_A_Approdo_MBSB_69 - 0001.db</t>
  </si>
  <si>
    <t>Puglia_A_Approdo_MBSB_70</t>
  </si>
  <si>
    <t>0007 - Puglia_A_Approdo_MBSB_70 - 0001.db</t>
  </si>
  <si>
    <t>0008 - Puglia_A_Approdo_MBSB_70 - 0001.db</t>
  </si>
  <si>
    <t>Puglia_A_Approdo_MBSB_63</t>
  </si>
  <si>
    <t>0008 - Puglia_A_Approdo_MBSB_63 - 0001.db</t>
  </si>
  <si>
    <t>0009 - Puglia_A_Approdo_MBSB_63 - 0001.db</t>
  </si>
  <si>
    <t>Puglia_A_Approdo_MBSB_64</t>
  </si>
  <si>
    <t>0009 - Puglia_A_Approdo_MBSB_64 - 0001.db</t>
  </si>
  <si>
    <t>0009 - Puglia_A_Approdo_MBSB_64 - 0002.db</t>
  </si>
  <si>
    <t>Puglia_A_Approdo_MBSB_65</t>
  </si>
  <si>
    <t>0010 - Puglia_A_Approdo_MBSB_65 - 0001.db</t>
  </si>
  <si>
    <t>0011 - Puglia_A_Approdo_MBSB_65 - 0001.db</t>
  </si>
  <si>
    <t>Puglia_A_Approdo_MBSB_66</t>
  </si>
  <si>
    <t>0011 - Puglia_A_Approdo_MBSB_66 - 0001.db</t>
  </si>
  <si>
    <t>0012 - Puglia_A_Approdo_MBSB_66 - 0001.db</t>
  </si>
  <si>
    <t>Puglia_A_Approdo_MBSB_59</t>
  </si>
  <si>
    <t>0012 - Puglia_A_Approdo_MBSB_59 - 0001.db</t>
  </si>
  <si>
    <t>0012 - Puglia_A_Approdo_MBSB_59 - 0002.db</t>
  </si>
  <si>
    <t>Puglia_A_Approdo_MBSB_60</t>
  </si>
  <si>
    <t>0013 - Puglia_A_Approdo_MBSB_60 - 0001.db</t>
  </si>
  <si>
    <t>0014 - Puglia_A_Approdo_MBSB_60 - 0001.db</t>
  </si>
  <si>
    <t>Puglia_A_Approdo_MBSB_61</t>
  </si>
  <si>
    <t>0015 - Puglia_A_Approdo_MBSB_61 - 0001.db</t>
  </si>
  <si>
    <t>0016 - Puglia_A_Approdo_MBSB_61 - 0001.db</t>
  </si>
  <si>
    <t>0017 - Puglia_A_Approdo_MBSB_61 - 0001.db</t>
  </si>
  <si>
    <t>0018 - Puglia_A_Approdo_MBSB_61 - 0001.db</t>
  </si>
  <si>
    <t>Puglia_A_Approdo_MBSB_62</t>
  </si>
  <si>
    <t>0018 - Puglia_A_Approdo_MBSB_62 - 0001.db</t>
  </si>
  <si>
    <t>0019 - Puglia_A_Approdo_MBSB_62 - 0001.db</t>
  </si>
  <si>
    <t>Puglia_A_Approdo_MBSB_27</t>
  </si>
  <si>
    <t>0019 - Puglia_A_Approdo_MBSB_27 - 0001.db</t>
  </si>
  <si>
    <t>0020 - Puglia_A_Approdo_MBSB_27 - 0001.db</t>
  </si>
  <si>
    <t>ORCA II arrives to MNF port</t>
  </si>
  <si>
    <t>ORCA II starts transit to work area</t>
  </si>
  <si>
    <t>Orca II arrive to working area</t>
  </si>
  <si>
    <t>Puglia_A_Approdo_MBSB_28</t>
  </si>
  <si>
    <t>0020 - Puglia_A_Approdo_MBSB_28 - 0001.db</t>
  </si>
  <si>
    <t>0021 - Puglia_A_Approdo_MBSB_28 - 0001.db</t>
  </si>
  <si>
    <t>Puglia_A_Approdo_MBSB_29</t>
  </si>
  <si>
    <t>0021 - Puglia_A_Approdo_MBSB_29 - 0001.db</t>
  </si>
  <si>
    <t>0022 - Puglia_A_Approdo_MBSB_29 - 0001.db</t>
  </si>
  <si>
    <t>Puglia_A_Approdo_MBSB_30</t>
  </si>
  <si>
    <t>0022 - Puglia_A_Approdo_MBSB_30 - 0001.db</t>
  </si>
  <si>
    <t>0022 - Puglia_A_Approdo_MBSB_30 - 0007.db</t>
  </si>
  <si>
    <t>Puglia_A_Approdo_MBSB_23</t>
  </si>
  <si>
    <t>0023 - Puglia_A_Approdo_MBSB_23 - 0001.db</t>
  </si>
  <si>
    <t>0023 - Puglia_A_Approdo_MBSB_23 - 0008.db</t>
  </si>
  <si>
    <t>Puglia_A_Approdo_MBSB_24</t>
  </si>
  <si>
    <t>0024 - Puglia_A_Approdo_MBSB_24 - 0001.db</t>
  </si>
  <si>
    <t>0025 - Puglia_A_Approdo_MBSB_24 - 0001.db</t>
  </si>
  <si>
    <t>Puglia_A_Approdo_MBSB_25</t>
  </si>
  <si>
    <t>0025 - Puglia_A_Approdo_MBSB_25 - 0001.db</t>
  </si>
  <si>
    <t>0026 - Puglia_A_Approdo_MBSB_25 - 0001.db</t>
  </si>
  <si>
    <t>Puglia_A_Approdo_MBSB_26</t>
  </si>
  <si>
    <t>0026 - Puglia_A_Approdo_MBSB_26 - 0001.db</t>
  </si>
  <si>
    <t>0027 - Puglia_A_Approdo_MBSB_26 - 0001.db</t>
  </si>
  <si>
    <t>Puglia_A_Approdo_MBSB_19</t>
  </si>
  <si>
    <t>0027 - Puglia_A_Approdo_MBSB_19 - 0001.db</t>
  </si>
  <si>
    <t>0028 - Puglia_A_Approdo_MBSB_19 - 0001.db</t>
  </si>
  <si>
    <t>Puglia_A_Approdo_MBSB_20</t>
  </si>
  <si>
    <t>0028 - Puglia_A_Approdo_MBSB_20 - 0001.db</t>
  </si>
  <si>
    <t>0029 - Puglia_A_Approdo_MBSB_20 - 0001.db</t>
  </si>
  <si>
    <t>Puglia_A_Approdo_MBSB_21</t>
  </si>
  <si>
    <t>0029 - Puglia_A_Approdo_MBSB_21 - 0001.db</t>
  </si>
  <si>
    <t>0029 - Puglia_A_Approdo_MBSB_21 - 0008.db</t>
  </si>
  <si>
    <t>Puglia_A_Approdo_MBSB_22</t>
  </si>
  <si>
    <t>0030 - Puglia_A_Approdo_MBSB_22 - 0001.db</t>
  </si>
  <si>
    <t>0031 - Puglia_A_Approdo_MBSB_22 - 0001.db</t>
  </si>
  <si>
    <t>Puglia_A_Approdo_MBSB_15</t>
  </si>
  <si>
    <t>0031 - Puglia_A_Approdo_MBSB_15 - 0001.db</t>
  </si>
  <si>
    <t>0031 - Puglia_A_Approdo_MBSB_15 - 0008.db</t>
  </si>
  <si>
    <t>Puglia_A_Approdo_MBSB_16</t>
  </si>
  <si>
    <t>0032 - Puglia_A_Approdo_MBSB_16 - 0001.db</t>
  </si>
  <si>
    <t>0033 - Puglia_A_Approdo_MBSB_16 - 0001.db</t>
  </si>
  <si>
    <t>Puglia_A_Approdo_MBSB_17</t>
  </si>
  <si>
    <t>0033 - Puglia_A_Approdo_MBSB_17 - 0001.db</t>
  </si>
  <si>
    <t>0034 - Puglia_A_Approdo_MBSB_17 - 0001.db</t>
  </si>
  <si>
    <t>Puglia_A_Approdo_MBSB_18</t>
  </si>
  <si>
    <t>0034 - Puglia_A_Approdo_MBSB_18 - 0001.db</t>
  </si>
  <si>
    <t>0035 - Puglia_A_Approdo_MBSB_18 - 0001.db</t>
  </si>
  <si>
    <t>Puglia_A_Approdo_MBSB_43</t>
  </si>
  <si>
    <t>0035 - Puglia_A_Approdo_MBSB_43 - 0001.db</t>
  </si>
  <si>
    <t>0036 - Puglia_A_Approdo_MBSB_43 - 0001.db</t>
  </si>
  <si>
    <t>Puglia_A_Approdo_MBSB_44</t>
  </si>
  <si>
    <t>0036 - Puglia_A_Approdo_MBSB_44 - 0001.db</t>
  </si>
  <si>
    <t>0037 - Puglia_A_Approdo_MBSB_44 - 0001.db</t>
  </si>
  <si>
    <t>Puglia_A_Approdo_MBSB_45</t>
  </si>
  <si>
    <t>0037 - Puglia_A_Approdo_MBSB_45 - 0001.db</t>
  </si>
  <si>
    <t>0038 - Puglia_A_Approdo_MBSB_45 - 0001.db</t>
  </si>
  <si>
    <t>Puglia_A_Approdo_MBSB_46</t>
  </si>
  <si>
    <t>0038 - Puglia_A_Approdo_MBSB_46 - 0001.db</t>
  </si>
  <si>
    <t>0039 - Puglia_A_Approdo_MBSB_46 - 0001.db</t>
  </si>
  <si>
    <t>Puglia_A_Approdo_MBSB_39</t>
  </si>
  <si>
    <t>0039 - Puglia_A_Approdo_MBSB_39 - 0001.db</t>
  </si>
  <si>
    <t>0040 - Puglia_A_Approdo_MBSB_39 - 0001.db</t>
  </si>
  <si>
    <t>ORCA II moored at MNF port</t>
  </si>
  <si>
    <t>Orca II starts transit to working area</t>
  </si>
  <si>
    <t>MBES-  USBL pole is lowered</t>
  </si>
  <si>
    <t>Puglia_A_Approdo_MBSB_40</t>
  </si>
  <si>
    <t>0040 - Puglia_A_Approdo_MBSB_40 - 0001.db</t>
  </si>
  <si>
    <t>0041 - Puglia_A_Approdo_MBSB_40 - 0001.db</t>
  </si>
  <si>
    <t>Puglia_A_Approdo_MBSB_41</t>
  </si>
  <si>
    <t>0041 - Puglia_A_Approdo_MBSB_41 - 0001.db</t>
  </si>
  <si>
    <t>0042 - Puglia_A_Approdo_MBSB_41 - 0001.db</t>
  </si>
  <si>
    <t>Puglia_A_Approdo_MBSB_42</t>
  </si>
  <si>
    <t>0042 - Puglia_A_Approdo_MBSB_42 - 0001.db</t>
  </si>
  <si>
    <t>0043 - Puglia_A_Approdo_MBSB_42 - 0001.db</t>
  </si>
  <si>
    <t>Puglia_A_Approdo_MBSB_35</t>
  </si>
  <si>
    <t>0043 - Puglia_A_Approdo_MBSB_35 - 0001.db</t>
  </si>
  <si>
    <t>0044 - Puglia_A_Approdo_MBSB_35 - 0001.db</t>
  </si>
  <si>
    <t>Puglia_A_Approdo_MBSB_36</t>
  </si>
  <si>
    <t>0044 - Puglia_A_Approdo_MBSB_36 - 0001.db</t>
  </si>
  <si>
    <t>0045 - Puglia_A_Approdo_MBSB_36 - 0001.db</t>
  </si>
  <si>
    <t>Puglia_A_Approdo_MBSB_37</t>
  </si>
  <si>
    <t>0045 - Puglia_A_Approdo_MBSB_37 - 0001.db</t>
  </si>
  <si>
    <t>0045 - Puglia_A_Approdo_MBSB_37 - 0008.db</t>
  </si>
  <si>
    <t>Puglia_A_Approdo_MBSB_38</t>
  </si>
  <si>
    <t>0046 - Puglia_A_Approdo_MBSB_38 - 0001.db</t>
  </si>
  <si>
    <t>0047 - Puglia_A_Approdo_MBSB_38 - 0001.db</t>
  </si>
  <si>
    <t>Puglia_A_Approdo_MBSB_31</t>
  </si>
  <si>
    <t>0047 - Puglia_A_Approdo_MBSB_31 - 0001.db</t>
  </si>
  <si>
    <t>0047 - Puglia_A_Approdo_MBSB_31 - 0008.db</t>
  </si>
  <si>
    <t>Puglia_A_Approdo_MBSB_32</t>
  </si>
  <si>
    <t>0048 - Puglia_A_Approdo_MBSB_32 - 0001.db</t>
  </si>
  <si>
    <t>0049 - Puglia_A_Approdo_MBSB_32 - 0001.db</t>
  </si>
  <si>
    <t>Puglia_A_Approdo_MBSB_33</t>
  </si>
  <si>
    <t>0049 - Puglia_A_Approdo_MBSB_33 - 0001.db</t>
  </si>
  <si>
    <t>0050 - Puglia_A_Approdo_MBSB_33 - 0001.db</t>
  </si>
  <si>
    <t>Puglia_A_Approdo_MBSB_34</t>
  </si>
  <si>
    <t>0050 - Puglia_A_Approdo_MBSB_34 - 0001.db</t>
  </si>
  <si>
    <t>0051 - Puglia_A_Approdo_MBSB_34 - 0001.db</t>
  </si>
  <si>
    <t>Puglia_A_Approdo_MBSB_87</t>
  </si>
  <si>
    <t>0051 - Puglia_A_Approdo_MBSB_87 - 0001.db</t>
  </si>
  <si>
    <t>0052 - Puglia_A_Approdo_MBSB_87 - 0001.db</t>
  </si>
  <si>
    <t>Puglia_A_Approdo_MBSB_88</t>
  </si>
  <si>
    <t>0052 - Puglia_A_Approdo_MBSB_88 - 0001.db</t>
  </si>
  <si>
    <t>0053 - Puglia_A_Approdo_MBSB_88 - 0001.db</t>
  </si>
  <si>
    <t>Puglia_A_Approdo_MBSB_89</t>
  </si>
  <si>
    <t>0053 - Puglia_A_Approdo_MBSB_89 - 0001.db</t>
  </si>
  <si>
    <t>0054 - Puglia_A_Approdo_MBSB_89 - 0001.db</t>
  </si>
  <si>
    <t>Puglia_A_Approdo_MBSB_90</t>
  </si>
  <si>
    <t>0054 - Puglia_A_Approdo_MBSB_90 - 0001.db</t>
  </si>
  <si>
    <t>0055 - Puglia_A_Approdo_MBSB_90 - 0001.db</t>
  </si>
  <si>
    <t>Puglia_A_Approdo_MBSB_83</t>
  </si>
  <si>
    <t>0055 - Puglia_A_Approdo_MBSB_83 - 0001.db</t>
  </si>
  <si>
    <t>0056 - Puglia_A_Approdo_MBSB_83 - 0001.db</t>
  </si>
  <si>
    <t>MBES -  USBL pole is elevated</t>
  </si>
  <si>
    <t>Puglia_A_Approdo_MBSB_84</t>
  </si>
  <si>
    <t>0056 - Puglia_A_Approdo_MBSB_84 - 0001.db</t>
  </si>
  <si>
    <t>0057 - Puglia_A_Approdo_MBSB_84 - 0001.db</t>
  </si>
  <si>
    <t>Puglia_A_Approdo_MBSB_85</t>
  </si>
  <si>
    <t>0057 - Puglia_A_Approdo_MBSB_85 - 0001.db</t>
  </si>
  <si>
    <t>0057 - Puglia_A_Approdo_MBSB_85 - 0008.db</t>
  </si>
  <si>
    <t>Puglia_A_Approdo_MBSB_86</t>
  </si>
  <si>
    <t>0058 - Puglia_A_Approdo_MBSB_86 - 0001.db</t>
  </si>
  <si>
    <t>0059 - Puglia_A_Approdo_MBSB_86 - 0001.db</t>
  </si>
  <si>
    <t>MBES_SWZ_coverage</t>
  </si>
  <si>
    <t>0059 - MBES_SWZ_coverage - 0001.db</t>
  </si>
  <si>
    <t>0059 - MBES_SWZ_coverage - 0003.db</t>
  </si>
  <si>
    <t>0060 - MBES_SWZ_coverage - 0001.db</t>
  </si>
  <si>
    <t>0061 - MBES_SWZ_coverage - 0001.db</t>
  </si>
  <si>
    <t>MBES_SWZ_coverage_1</t>
  </si>
  <si>
    <t>0061 - MBES_SWZ_coverage_1 - 0001.db</t>
  </si>
  <si>
    <t>0061 - MBES_SWZ_coverage_1 - 0010.db</t>
  </si>
  <si>
    <t>MBES_SWZ_coverage_2</t>
  </si>
  <si>
    <t>0062 - MBES_SWZ_coverage_2 - 0001.db</t>
  </si>
  <si>
    <t>0063 - MBES_SWZ_coverage_2 - 0001.db</t>
  </si>
  <si>
    <t>MBES_SWZ_coverage_3</t>
  </si>
  <si>
    <t>0063 - MBES_SWZ_coverage_3 - 0001.db</t>
  </si>
  <si>
    <t>0064 - MBES_SWZ_coverage_3 - 0001.db</t>
  </si>
  <si>
    <t>0065 - MBES_SWZ_coverage_3 - 0001.db</t>
  </si>
  <si>
    <t>MBES_SWZ_coverage_4</t>
  </si>
  <si>
    <t>0065 - MBES_SWZ_coverage_4 - 0001.db</t>
  </si>
  <si>
    <t>0066 - MBES_SWZ_coverage_4 - 0001.db</t>
  </si>
  <si>
    <t>0067 - MBES_SWZ_coverage_4 - 0001.db</t>
  </si>
  <si>
    <t>MBES_SWZ_coverage_5</t>
  </si>
  <si>
    <t>0067 - MBES_SWZ_coverage_5 - 0001.db</t>
  </si>
  <si>
    <t>0068 - MBES_SWZ_coverage_5 - 0001.db</t>
  </si>
  <si>
    <t>MBES_SWZ_coverage_5_1</t>
  </si>
  <si>
    <t>0068 - MBES_SWZ_coverage_5_1 - 0001.db</t>
  </si>
  <si>
    <t>0069 - MBES_SWZ_coverage_5_1 - 0001.db</t>
  </si>
  <si>
    <t>0069 - MBES_SWZ_coverage_5_1 - 0012.db</t>
  </si>
  <si>
    <t>MBES_SWZ_coverage_5_2</t>
  </si>
  <si>
    <t>0070 - MBES_SWZ_coverage_5_2 - 0001.db</t>
  </si>
  <si>
    <t>0071 - MBES_SWZ_coverage_5_2 - 0001.db</t>
  </si>
  <si>
    <t>MBES_SWZ_coverage_5_3</t>
  </si>
  <si>
    <t>0071 - MBES_SWZ_coverage_5_3 - 0001.db</t>
  </si>
  <si>
    <t>0072 - MBES_SWZ_coverage_5_3 - 0001.db</t>
  </si>
  <si>
    <t>MBES_SWZ_coverage_5_4</t>
  </si>
  <si>
    <t>0072 - MBES_SWZ_coverage_5_4 - 0001.db</t>
  </si>
  <si>
    <t>0073 - MBES_SWZ_coverage_5_4 - 0001.db</t>
  </si>
  <si>
    <t>0074 - MBES_SWZ_coverage_5_4 - 0001.db</t>
  </si>
  <si>
    <t>Infill_2</t>
  </si>
  <si>
    <t>0074 - Infill_2 - 0001.db</t>
  </si>
  <si>
    <t>0075 - Infill_2 - 0001.db</t>
  </si>
  <si>
    <t>MBES_SWZ_infill_12</t>
  </si>
  <si>
    <t>0075 - MBES_SWZ_infill_12 - 0001.db</t>
  </si>
  <si>
    <t>0076 - MBES_SWZ_infill_12 - 0001.db</t>
  </si>
  <si>
    <t>0077 - MBES_SWZ_infill_12 - 0001.db</t>
  </si>
  <si>
    <t>MBES_Infill_3</t>
  </si>
  <si>
    <t>0077 - MBES_Infill_3 - 0001.db</t>
  </si>
  <si>
    <t>0078 - MBES_Infill_3 - 0001.db</t>
  </si>
  <si>
    <t>MBES_SWZ_Infill_14</t>
  </si>
  <si>
    <t>0078 - MBES_SWZ_Infill_14 - 0001.db</t>
  </si>
  <si>
    <t>0079 - MBES_SWZ_Infill_14 - 0001.db</t>
  </si>
  <si>
    <t>MBES_SWZ_Infill_1</t>
  </si>
  <si>
    <t>0079 - MBES_SWZ_Infill_1 - 0001.db</t>
  </si>
  <si>
    <t>0080 - MBES_SWZ_Infill_1 - 0001.db</t>
  </si>
  <si>
    <t>MBES_SWZ_Infill_2</t>
  </si>
  <si>
    <t>0080 - MBES_SWZ_Infill_2 - 0001.db</t>
  </si>
  <si>
    <t>0081 - MBES_SWZ_Infill_2 - 0001.db</t>
  </si>
  <si>
    <t>MBES_SWZ_Infill_10</t>
  </si>
  <si>
    <t>0081 - MBES_SWZ_Infill_10 - 0001.db</t>
  </si>
  <si>
    <t>0082 - MBES_SWZ_Infill_10 - 0001.db</t>
  </si>
  <si>
    <t>MBES_Infill_04</t>
  </si>
  <si>
    <t>0082 - MBES_Infill_04 - 0001.db</t>
  </si>
  <si>
    <t>0083 - MBES_Infill_04 - 0001.db</t>
  </si>
  <si>
    <t>MBES_Infill_05</t>
  </si>
  <si>
    <t>0083 - MBES_Infill_05 - 0001.db</t>
  </si>
  <si>
    <t>0084 - MBES_Infill_05 - 0001.db</t>
  </si>
  <si>
    <t>MBES_Infill_06</t>
  </si>
  <si>
    <t>0084 - MBES_Infill_06 - 0001.db</t>
  </si>
  <si>
    <t>0085 - MBES_Infill_06 - 0001.db</t>
  </si>
  <si>
    <t>MBES_infill_05</t>
  </si>
  <si>
    <t>0085 - MBES_infill_05 - 0001.db</t>
  </si>
  <si>
    <t>0086 - MBES_infill_05 - 0001.db</t>
  </si>
  <si>
    <t>MBES_infill_16</t>
  </si>
  <si>
    <t>0086 - MBES_infill_16 - 0001.db</t>
  </si>
  <si>
    <t>0087 - MBES_infill_16 - 0001.db</t>
  </si>
  <si>
    <t>MBES_infill_06</t>
  </si>
  <si>
    <t>0087 - MBES_infill_06 - 0001.db</t>
  </si>
  <si>
    <t>0088 - MBES_infill_06 - 0001.db</t>
  </si>
  <si>
    <t>MBES_infill_17</t>
  </si>
  <si>
    <t>0088 - MBES_infill_17 - 0001.db</t>
  </si>
  <si>
    <t>0089 - MBES_infill_17 - 0001.db</t>
  </si>
  <si>
    <t>MBES_infill_18</t>
  </si>
  <si>
    <t>0089 - MBES_infill_18 - 0001.db</t>
  </si>
  <si>
    <t>0090 - MBES_infill_18 - 0001.db</t>
  </si>
  <si>
    <t>MBES_Infill_07</t>
  </si>
  <si>
    <t>0090 - MBES_Infll_07 - 0001.db</t>
  </si>
  <si>
    <t>MBES_Infll_07</t>
  </si>
  <si>
    <t>0091 - MBES_Infll_07 - 0001.db</t>
  </si>
  <si>
    <t>MBES_infill_09</t>
  </si>
  <si>
    <t>0091 - MBES_infill_09 - 0001.db</t>
  </si>
  <si>
    <t>0092 - MBES_infill_09 - 0001.db</t>
  </si>
  <si>
    <t>MBES_infill_21</t>
  </si>
  <si>
    <t>0092 - MBES_infill_21 - 0001.db</t>
  </si>
  <si>
    <t>0093 - MBES_infill_21 - 0001.db</t>
  </si>
  <si>
    <t>MBES_infill_20</t>
  </si>
  <si>
    <t>0093 - MBES_infill_20 - 0001.db</t>
  </si>
  <si>
    <t>MBES_infill_22</t>
  </si>
  <si>
    <t>0094 - MBES_infill_22 - 0001.db</t>
  </si>
  <si>
    <t>0095 - MBES_infill_22 - 0001.db</t>
  </si>
  <si>
    <t>0096 - MBES_infill_22 - 0001.db</t>
  </si>
  <si>
    <t>10/13/2023</t>
  </si>
  <si>
    <t>Orca II arrive at the working area</t>
  </si>
  <si>
    <t>579302.66E</t>
  </si>
  <si>
    <t>4595763.35N</t>
  </si>
  <si>
    <t>Puglia_A_SB_CROSS_97</t>
  </si>
  <si>
    <t>0096 - Puglia_A_SB_CROSS_97 - 0001.db</t>
  </si>
  <si>
    <t>Puglia_A_SB_Cross_96</t>
  </si>
  <si>
    <t>0097 - Puglia_A_SB_CROSS_96 - 0001.db</t>
  </si>
  <si>
    <t xml:space="preserve"> Puglia_A_SB_Cross_106, </t>
  </si>
  <si>
    <t xml:space="preserve"> 0098 - Puglia_A_SB_Cross_106 -001.db </t>
  </si>
  <si>
    <t xml:space="preserve">Puglia_A_SB_Cross_101, </t>
  </si>
  <si>
    <t xml:space="preserve"> Puglia_A_SB_Cross_101, </t>
  </si>
  <si>
    <t>Puglia_A_SB_Cross_100</t>
  </si>
  <si>
    <t xml:space="preserve">Puglia_A_Approdo_MBSB_92 </t>
  </si>
  <si>
    <t>0100 - Puglia_A_Approdo_MBSB_92 - 0001.db,</t>
  </si>
  <si>
    <t>Puglia_A_Approdo_MBSB_92</t>
  </si>
  <si>
    <t xml:space="preserve"> Puglia_A_Approdo_MBSB_55</t>
  </si>
  <si>
    <t>0101 - Puglia_A_Approdo_MBSB_55 - 0001.db</t>
  </si>
  <si>
    <t xml:space="preserve">Puglia_A_Approdo_MBSB_56, </t>
  </si>
  <si>
    <t>0102 - Puglia_A_Approdo_MBSB_56, - 0001db</t>
  </si>
  <si>
    <t>0103 - Puglia_A_Approdo_MBSB_56 - 0001.db</t>
  </si>
  <si>
    <t xml:space="preserve"> Puglia_A_Approdo_MBSB_58</t>
  </si>
  <si>
    <t xml:space="preserve"> 0104 - Puglia_A_Approdo_MBSB_58 - 0001.db</t>
  </si>
  <si>
    <t>0105 - Puglia_A_Approdo_MBSB_51 - 0001.dt</t>
  </si>
  <si>
    <t>0105 - Puglia_A_Approdo_MBSB_52 - 0001.dt</t>
  </si>
  <si>
    <t>0106 - Puglia_A_Approdo_MBSB_53 - 0001.dt</t>
  </si>
  <si>
    <t>0108- Puglia_A_Approdo_MBSB_54 - 0001.dt</t>
  </si>
  <si>
    <t>0109- Puglia_A_Approdo_MBSB_47 - 0001.dt</t>
  </si>
  <si>
    <t>0110 - Puglia_A_Approdo_MBSB_48 - 0001.dt</t>
  </si>
  <si>
    <t>10/14/2023</t>
  </si>
  <si>
    <t>0111 - Puglia_A_Approdo_MBSB_49 - 0001.dt</t>
  </si>
  <si>
    <t>0112 - Puglia_A_Approdo_MBSB_50 - 0001.dt</t>
  </si>
  <si>
    <t>0113 - Puglia_A_Approdo_MBSB_71 - 0001.dt</t>
  </si>
  <si>
    <t>0114 - Puglia_A_Approdo_MBSB_72 - 0001.dt</t>
  </si>
  <si>
    <t>0115 - Puglia_A_Approdo_MBSB_73 - 0001.dt</t>
  </si>
  <si>
    <t>0116 - Puglia_A_Approdo_MBSB_74 - 0001.dt</t>
  </si>
  <si>
    <t>0116 - Puglia_A_Approdo_MBSB_67- 0001.dt</t>
  </si>
  <si>
    <t>0117 - Puglia_A_Approdo_MBSB_68- 0001.dt</t>
  </si>
  <si>
    <t>0118 - Puglia_A_Approdo_MBSB_70- 0001.dt</t>
  </si>
  <si>
    <t>0119 - Puglia_A_Approdo_MBSB_64- 0001.dt</t>
  </si>
  <si>
    <t>0122 - Puglia_A_Approdo_MBSB_65- 0001.dt</t>
  </si>
  <si>
    <t>0123 - Puglia_A_Approdo_MBSB_66- 0001.dt</t>
  </si>
  <si>
    <t>0124 - Puglia_A_Approdo_MBSB_59- 0001.dt</t>
  </si>
  <si>
    <t>0125 - Puglia_A_Approdo_MBSB_60- 0001.dt</t>
  </si>
  <si>
    <t>0124 - Puglia_A_Approdo_MBSB_60- 0001.dt</t>
  </si>
  <si>
    <t>0125 - Puglia_A_Approdo_MBSB_61- 0001.dt</t>
  </si>
  <si>
    <t>0127 - Puglia_A_Approdo_MBSB_62- 0001.dt</t>
  </si>
  <si>
    <t>0128 - Puglia_A_Approdo_MBSB_27- 0001.dt</t>
  </si>
  <si>
    <t>10/15/2023</t>
  </si>
  <si>
    <t>0129 - Puglia_A_Approdo_MBSB_28- 0001.dt</t>
  </si>
  <si>
    <t>0130 - Puglia_A_Approdo_MBSB_29- 0001.dt</t>
  </si>
  <si>
    <t>0131 - Puglia_A_Approdo_MBSB_29- 0001.dt</t>
  </si>
  <si>
    <t>0132 - Puglia_A_Approdo_MBSB_23- 0001.dt</t>
  </si>
  <si>
    <t>0133 - Puglia_A_Approdo_MBSB_24- 0001.dt</t>
  </si>
  <si>
    <t>0134 - Puglia_A_Approdo_MBSB_25- 0001.dt</t>
  </si>
  <si>
    <t>0135 - Puglia_A_Approdo_MBSB_26- 0001.dt</t>
  </si>
  <si>
    <t>0130 - Puglia_A_Approdo_MBSB_19- 0001.db</t>
  </si>
  <si>
    <t>0131 - Puglia_A_Approdo_MBSB_20- 0001.db</t>
  </si>
  <si>
    <t>0132 - Puglia_A_Approdo_MBSB_21- 0001.db</t>
  </si>
  <si>
    <t>0134 - Puglia_A_Approdo_MBSB_15- 0001.db</t>
  </si>
  <si>
    <t>0135 - Puglia_A_Approdo_MBSB_16- 0001.db</t>
  </si>
  <si>
    <t>0136 - Puglia_A_Approdo_MBSB_17- 0001.db</t>
  </si>
  <si>
    <t>0139 - Puglia_A_Approdo_MBSB_44- 0001.db</t>
  </si>
  <si>
    <t>0140 - Puglia_A_Approdo_MBSB_45- 0001.db</t>
  </si>
  <si>
    <t>18/10/2023</t>
  </si>
  <si>
    <t>06:20:59</t>
  </si>
  <si>
    <t>Vessel in Area</t>
  </si>
  <si>
    <t/>
  </si>
  <si>
    <t>06:22:28</t>
  </si>
  <si>
    <t>06:22:33</t>
  </si>
  <si>
    <t>Pole Down</t>
  </si>
  <si>
    <t>Starboard</t>
  </si>
  <si>
    <t>06:22:36</t>
  </si>
  <si>
    <t>Port</t>
  </si>
  <si>
    <t>06:26:13</t>
  </si>
  <si>
    <t>0141 - Puglia_A_Approdo_MBSB_46 - 0001.db</t>
  </si>
  <si>
    <t>06:26:30</t>
  </si>
  <si>
    <t>EOL - Aborted</t>
  </si>
  <si>
    <t>0142 - Puglia_A_Approdo_MBSB_46 - 0001.db</t>
  </si>
  <si>
    <t>06:31:19</t>
  </si>
  <si>
    <t>06:55:43</t>
  </si>
  <si>
    <t>0143 - Puglia_A_Approdo_MBSB_46 - 0001.db</t>
  </si>
  <si>
    <t>06:56:57</t>
  </si>
  <si>
    <t>0143 - Puglia_A_Approdo_MBSB_39 - 0001.db</t>
  </si>
  <si>
    <t>07:22:21</t>
  </si>
  <si>
    <t>0144 - Puglia_A_Approdo_MBSB_39 - 0001.db</t>
  </si>
  <si>
    <t>07:24:41</t>
  </si>
  <si>
    <t>0144 - Puglia_A_Approdo_MBSB_40 - 0001.db</t>
  </si>
  <si>
    <t>07:49:41</t>
  </si>
  <si>
    <t>0144 - Puglia_A_Approdo_MBSB_40 - 0008.db</t>
  </si>
  <si>
    <t>07:50:43</t>
  </si>
  <si>
    <t>0145 - Puglia_A_Approdo_MBSB_41 - 0001.db</t>
  </si>
  <si>
    <t>08:15:19</t>
  </si>
  <si>
    <t>0146 - Puglia_A_Approdo_MBSB_41 - 0001.db</t>
  </si>
  <si>
    <t>08:17:02</t>
  </si>
  <si>
    <t>0146 - Puglia_A_Approdo_MBSB_42 - 0001.db</t>
  </si>
  <si>
    <t>08:42:08</t>
  </si>
  <si>
    <t>0147 - Puglia_A_Approdo_MBSB_42 - 0001.db</t>
  </si>
  <si>
    <t>08:43:05</t>
  </si>
  <si>
    <t>0147 - Puglia_A_Approdo_MBSB_35 - 0001.db</t>
  </si>
  <si>
    <t>09:07:22</t>
  </si>
  <si>
    <t>0148 - Puglia_A_Approdo_MBSB_35 - 0001.db</t>
  </si>
  <si>
    <t>09:08:36</t>
  </si>
  <si>
    <t>0148 - Puglia_A_Approdo_MBSB_36 - 0001.db</t>
  </si>
  <si>
    <t>09:32:34</t>
  </si>
  <si>
    <t>0148 - Puglia_A_Approdo_MBSB_36 - 0008.db</t>
  </si>
  <si>
    <t>09:33:59</t>
  </si>
  <si>
    <t>0149 - Puglia_A_Approdo_MBSB_37 - 0001.db</t>
  </si>
  <si>
    <t>09:58:12</t>
  </si>
  <si>
    <t>0149 - Puglia_A_Approdo_MBSB_37 - 0008.db</t>
  </si>
  <si>
    <t>09:59:17</t>
  </si>
  <si>
    <t>0150 - Puglia_A_Approdo_MBSB_38 - 0001.db</t>
  </si>
  <si>
    <t>10:23:24</t>
  </si>
  <si>
    <t>0150 - Puglia_A_Approdo_MBSB_38 - 0008.db</t>
  </si>
  <si>
    <t>10:24:47</t>
  </si>
  <si>
    <t>0151 - Puglia_A_Approdo_MBSB_31 - 0001.db</t>
  </si>
  <si>
    <t>$ in water</t>
  </si>
  <si>
    <t>$ off water</t>
  </si>
  <si>
    <t>CTZ</t>
  </si>
  <si>
    <t>MNF</t>
  </si>
  <si>
    <t>TRN</t>
  </si>
  <si>
    <t>Area</t>
  </si>
  <si>
    <t>Totale surface planed to survey (Kmq)</t>
  </si>
  <si>
    <t>Survey Status (Kmq)</t>
  </si>
  <si>
    <t>MOB</t>
  </si>
  <si>
    <t>Landing Area</t>
  </si>
  <si>
    <t>Corridor Area</t>
  </si>
  <si>
    <t>SW</t>
  </si>
  <si>
    <t>SO</t>
  </si>
  <si>
    <t>Extras</t>
  </si>
  <si>
    <t>DEM</t>
  </si>
  <si>
    <t>Total Lenght planed (Km)</t>
  </si>
  <si>
    <t>Survey status (Km)</t>
  </si>
  <si>
    <t>SBP Crosslines (km)</t>
  </si>
  <si>
    <t>MBES Shallow water coverage (Km)</t>
  </si>
  <si>
    <t>MBES Infills (Km)</t>
  </si>
  <si>
    <t>DT</t>
  </si>
  <si>
    <t>Landing area</t>
  </si>
  <si>
    <t>BDS</t>
  </si>
  <si>
    <t>Corridor area (ending 50m WD)</t>
  </si>
  <si>
    <t>BDV</t>
  </si>
  <si>
    <t>PC</t>
  </si>
  <si>
    <t>mobilization</t>
  </si>
  <si>
    <t>Operation</t>
  </si>
  <si>
    <t>Standby Weather</t>
  </si>
  <si>
    <t>Standby Other</t>
  </si>
  <si>
    <t>Demobilization</t>
  </si>
  <si>
    <t>Disputed time</t>
  </si>
  <si>
    <t>Downtime survey</t>
  </si>
  <si>
    <t>Downtime Vessel</t>
  </si>
  <si>
    <t>Port Call</t>
  </si>
  <si>
    <t>Transit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</si>
</sst>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 AM/PM"/>
  </numFmts>
  <fonts count="10" x14ac:knownFonts="1">
    <font>
      <color theme="1"/>
      <family val="2"/>
      <scheme val="minor"/>
      <sz val="11"/>
      <name val="Calibri"/>
    </font>
    <font>
      <color rgb="FF000000"/>
      <family val="2"/>
      <scheme val="minor"/>
      <sz val="11"/>
      <name val="Calibri"/>
    </font>
    <font>
      <color rgb="FF7030A0"/>
      <family val="2"/>
      <scheme val="minor"/>
      <sz val="11"/>
      <name val="Calibri"/>
    </font>
    <font>
      <color rgb="FF006100"/>
      <family val="2"/>
      <scheme val="minor"/>
      <sz val="11"/>
      <name val="Calibri"/>
    </font>
    <font>
      <color rgb="FF9C0006"/>
      <family val="2"/>
      <scheme val="minor"/>
      <sz val="11"/>
      <name val="Calibri"/>
    </font>
    <font>
      <color rgb="FF9C5700"/>
      <family val="2"/>
      <scheme val="minor"/>
      <sz val="11"/>
      <name val="Calibri"/>
    </font>
    <font>
      <color rgb="FF002060"/>
      <family val="2"/>
      <scheme val="minor"/>
      <sz val="11"/>
      <name val="Calibri"/>
    </font>
    <font>
      <color theme="0"/>
      <family val="2"/>
      <scheme val="minor"/>
      <sz val="11"/>
      <name val="Calibri"/>
    </font>
    <font>
      <b/>
      <color theme="1"/>
      <family val="2"/>
      <scheme val="minor"/>
      <sz val="14"/>
      <name val="Calibri"/>
    </font>
    <font>
      <b/>
      <color theme="1"/>
      <family val="2"/>
      <scheme val="minor"/>
      <sz val="12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D3B5E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0D0E0"/>
      </patternFill>
    </fill>
    <fill>
      <patternFill patternType="solid">
        <fgColor rgb="FFDFE499"/>
      </patternFill>
    </fill>
    <fill>
      <patternFill patternType="solid">
        <fgColor rgb="FFCBAED7"/>
      </patternFill>
    </fill>
    <fill>
      <patternFill patternType="solid">
        <fgColor rgb="FFE1EDE0"/>
      </patternFill>
    </fill>
    <fill>
      <patternFill patternType="solid">
        <fgColor rgb="FFFFC0CB"/>
      </patternFill>
    </fill>
    <fill>
      <patternFill patternType="solid">
        <fgColor rgb="FFA3E69D"/>
      </patternFill>
    </fill>
    <fill>
      <patternFill patternType="solid">
        <fgColor rgb="A3E69D"/>
      </patternFill>
    </fill>
    <fill>
      <patternFill patternType="solid">
        <fgColor rgb="A5D9FD"/>
      </patternFill>
    </fill>
    <fill>
      <patternFill patternType="solid">
        <fgColor rgb="FFC0CB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21" fontId="1" fillId="2" borderId="1" xfId="0" applyNumberFormat="1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20" fontId="1" fillId="2" borderId="1" xfId="0" applyNumberFormat="1" applyFont="1" applyFill="1" applyBorder="1"/>
    <xf numFmtId="14" fontId="2" fillId="3" borderId="1" xfId="0" applyNumberFormat="1" applyFont="1" applyFill="1" applyBorder="1"/>
    <xf numFmtId="21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14" fontId="3" fillId="4" borderId="1" xfId="0" applyNumberFormat="1" applyFont="1" applyFill="1" applyBorder="1"/>
    <xf numFmtId="21" fontId="3" fillId="4" borderId="1" xfId="0" applyNumberFormat="1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wrapText="1"/>
    </xf>
    <xf numFmtId="14" fontId="4" fillId="5" borderId="1" xfId="0" applyNumberFormat="1" applyFont="1" applyFill="1" applyBorder="1"/>
    <xf numFmtId="21" fontId="4" fillId="5" borderId="1" xfId="0" applyNumberFormat="1" applyFont="1" applyFill="1" applyBorder="1"/>
    <xf numFmtId="0" fontId="4" fillId="5" borderId="1" xfId="0" applyFont="1" applyFill="1" applyBorder="1"/>
    <xf numFmtId="0" fontId="4" fillId="5" borderId="1" xfId="0" applyFont="1" applyFill="1" applyBorder="1" applyAlignment="1">
      <alignment wrapText="1"/>
    </xf>
    <xf numFmtId="0" fontId="1" fillId="2" borderId="2" xfId="0" applyFont="1" applyFill="1" applyBorder="1"/>
    <xf numFmtId="20" fontId="0" fillId="0" borderId="0" xfId="0" applyNumberFormat="1"/>
    <xf numFmtId="14" fontId="5" fillId="6" borderId="1" xfId="0" applyNumberFormat="1" applyFont="1" applyFill="1" applyBorder="1"/>
    <xf numFmtId="21" fontId="5" fillId="6" borderId="1" xfId="0" applyNumberFormat="1" applyFont="1" applyFill="1" applyBorder="1"/>
    <xf numFmtId="0" fontId="5" fillId="6" borderId="1" xfId="0" applyFont="1" applyFill="1" applyBorder="1"/>
    <xf numFmtId="0" fontId="5" fillId="6" borderId="1" xfId="0" applyFont="1" applyFill="1" applyBorder="1" applyAlignment="1">
      <alignment wrapText="1"/>
    </xf>
    <xf numFmtId="21" fontId="3" fillId="4" borderId="1" xfId="0" applyNumberFormat="1" applyFont="1" applyFill="1" applyBorder="1" applyAlignment="1">
      <alignment wrapText="1"/>
    </xf>
    <xf numFmtId="14" fontId="6" fillId="7" borderId="1" xfId="0" applyNumberFormat="1" applyFont="1" applyFill="1" applyBorder="1"/>
    <xf numFmtId="21" fontId="6" fillId="7" borderId="1" xfId="0" applyNumberFormat="1" applyFont="1" applyFill="1" applyBorder="1"/>
    <xf numFmtId="0" fontId="6" fillId="7" borderId="1" xfId="0" applyFont="1" applyFill="1" applyBorder="1"/>
    <xf numFmtId="0" fontId="6" fillId="7" borderId="1" xfId="0" applyFont="1" applyFill="1" applyBorder="1" applyAlignment="1">
      <alignment wrapText="1"/>
    </xf>
    <xf numFmtId="0" fontId="0" fillId="0" borderId="0" xfId="0" applyAlignment="1">
      <alignment wrapText="1"/>
    </xf>
    <xf numFmtId="14" fontId="7" fillId="8" borderId="0" xfId="0" applyNumberFormat="1" applyFont="1" applyFill="1" applyAlignment="1">
      <alignment horizontal="center" vertical="center"/>
    </xf>
    <xf numFmtId="14" fontId="1" fillId="9" borderId="3" xfId="0" applyNumberFormat="1" applyFont="1" applyFill="1" applyBorder="1"/>
    <xf numFmtId="14" fontId="1" fillId="9" borderId="4" xfId="0" applyNumberFormat="1" applyFont="1" applyFill="1" applyBorder="1"/>
    <xf numFmtId="14" fontId="1" fillId="9" borderId="5" xfId="0" applyNumberFormat="1" applyFont="1" applyFill="1" applyBorder="1"/>
    <xf numFmtId="21" fontId="0" fillId="0" borderId="0" xfId="0" applyNumberFormat="1"/>
    <xf numFmtId="14" fontId="1" fillId="2" borderId="2" xfId="0" applyNumberFormat="1" applyFont="1" applyFill="1" applyBorder="1"/>
    <xf numFmtId="0" fontId="0" fillId="10" borderId="6" xfId="0" applyFill="1" applyBorder="1"/>
    <xf numFmtId="0" fontId="0" fillId="11" borderId="6" xfId="0" applyFill="1" applyBorder="1"/>
    <xf numFmtId="0" fontId="0" fillId="12" borderId="6" xfId="0" applyFill="1" applyBorder="1"/>
    <xf numFmtId="0" fontId="0" fillId="13" borderId="6" xfId="0" applyFill="1" applyBorder="1"/>
    <xf numFmtId="0" fontId="0" fillId="14" borderId="6" xfId="0" applyFill="1" applyBorder="1"/>
    <xf numFmtId="164" fontId="0" fillId="14" borderId="6" xfId="0" applyNumberFormat="1" applyFill="1" applyBorder="1"/>
    <xf numFmtId="164" fontId="0" fillId="13" borderId="6" xfId="0" applyNumberFormat="1" applyFill="1" applyBorder="1"/>
    <xf numFmtId="0" fontId="0" fillId="15" borderId="6" xfId="0" applyFill="1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/>
    <xf numFmtId="0" fontId="8" fillId="0" borderId="0" xfId="0" applyFont="1"/>
    <xf numFmtId="164" fontId="0" fillId="0" borderId="0" xfId="0" applyNumberFormat="1"/>
    <xf numFmtId="9" fontId="0" fillId="0" borderId="0" xfId="0" applyNumberFormat="1"/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10" xfId="0" applyFont="1" applyBorder="1" applyAlignment="1">
      <alignment horizontal="center" wrapText="1"/>
    </xf>
    <xf numFmtId="0" fontId="8" fillId="0" borderId="11" xfId="0" applyFont="1" applyBorder="1" applyAlignment="1">
      <alignment vertical="center"/>
    </xf>
    <xf numFmtId="2" fontId="0" fillId="0" borderId="0" xfId="0" applyNumberFormat="1"/>
    <xf numFmtId="10" fontId="0" fillId="0" borderId="0" xfId="0" applyNumberFormat="1"/>
    <xf numFmtId="2" fontId="0" fillId="0" borderId="12" xfId="0" applyNumberFormat="1" applyBorder="1"/>
    <xf numFmtId="2" fontId="0" fillId="0" borderId="13" xfId="0" applyNumberFormat="1" applyBorder="1"/>
    <xf numFmtId="0" fontId="0" fillId="0" borderId="0" xfId="0" applyAlignment="1">
      <alignment vertical="top" wrapText="1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0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92"/>
  <sheetViews>
    <sheetView workbookViewId="0" zoomScale="100" zoomScaleNormal="100">
      <pane ySplit="1" topLeftCell="A1256" activePane="bottomLeft" state="frozen"/>
      <selection pane="bottomLeft" activeCell="J1274" sqref="J1274"/>
    </sheetView>
  </sheetViews>
  <sheetFormatPr defaultRowHeight="15" outlineLevelRow="0" outlineLevelCol="0" x14ac:dyDescent="0.25"/>
  <sheetData>
    <row r="1" spans="1:1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 t="s">
        <v>10</v>
      </c>
      <c r="O1" t="s">
        <v>11</v>
      </c>
    </row>
    <row r="2" spans="1:13" x14ac:dyDescent="0.25">
      <c r="A2" s="2">
        <v>44994</v>
      </c>
      <c r="B2" s="3"/>
      <c r="C2" s="4" t="s">
        <v>12</v>
      </c>
      <c r="D2" s="5"/>
      <c r="E2" s="4" t="s">
        <v>13</v>
      </c>
      <c r="F2" s="4" t="s">
        <v>14</v>
      </c>
      <c r="G2" s="4">
        <v>-66457.3</v>
      </c>
      <c r="H2" s="4">
        <v>4511614.93</v>
      </c>
      <c r="I2" s="4"/>
      <c r="J2" s="4"/>
      <c r="K2" s="4"/>
      <c r="L2" s="4"/>
      <c r="M2" s="4"/>
    </row>
    <row r="3" spans="1:13" x14ac:dyDescent="0.25">
      <c r="A3" s="2">
        <v>45025</v>
      </c>
      <c r="B3" s="3">
        <v>0.25</v>
      </c>
      <c r="C3" s="4" t="s">
        <v>15</v>
      </c>
      <c r="D3" s="5"/>
      <c r="E3" s="4" t="s">
        <v>13</v>
      </c>
      <c r="F3" s="4" t="s">
        <v>14</v>
      </c>
      <c r="G3" s="4">
        <v>-66457.3</v>
      </c>
      <c r="H3" s="4">
        <v>4511614.93</v>
      </c>
      <c r="I3" s="4"/>
      <c r="J3" s="4"/>
      <c r="K3" s="4"/>
      <c r="L3" s="4"/>
      <c r="M3" s="4"/>
    </row>
    <row r="4" spans="1:13" x14ac:dyDescent="0.25">
      <c r="A4" s="2">
        <v>45025</v>
      </c>
      <c r="B4" s="3">
        <v>0.46469907407299615</v>
      </c>
      <c r="C4" s="4"/>
      <c r="D4" s="5"/>
      <c r="E4" s="4" t="s">
        <v>13</v>
      </c>
      <c r="F4" s="4" t="s">
        <v>14</v>
      </c>
      <c r="G4" s="4">
        <v>-66457.3</v>
      </c>
      <c r="H4" s="4">
        <v>4511614.93</v>
      </c>
      <c r="I4" s="4"/>
      <c r="J4" s="4"/>
      <c r="K4" s="4"/>
      <c r="L4" s="4"/>
      <c r="M4" s="4"/>
    </row>
    <row r="5" spans="1:13" x14ac:dyDescent="0.25">
      <c r="A5" s="2">
        <v>45025</v>
      </c>
      <c r="B5" s="3">
        <v>0.6875</v>
      </c>
      <c r="C5" s="4" t="s">
        <v>16</v>
      </c>
      <c r="D5" s="5"/>
      <c r="E5" s="4"/>
      <c r="F5" s="4" t="s">
        <v>17</v>
      </c>
      <c r="G5" s="4">
        <v>641828.23</v>
      </c>
      <c r="H5" s="4">
        <v>4298815.29</v>
      </c>
      <c r="I5" s="4"/>
      <c r="J5" s="4"/>
      <c r="K5" s="4"/>
      <c r="L5" s="4"/>
      <c r="M5" s="4"/>
    </row>
    <row r="6" ht="60" customHeight="1" spans="1:13" x14ac:dyDescent="0.25">
      <c r="A6" s="2">
        <v>45055</v>
      </c>
      <c r="B6" s="6">
        <v>0.1875</v>
      </c>
      <c r="C6" s="4" t="s">
        <v>18</v>
      </c>
      <c r="D6" s="5" t="s">
        <v>19</v>
      </c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2">
        <v>45055</v>
      </c>
      <c r="B7" s="6">
        <v>0.19722222222117125</v>
      </c>
      <c r="C7" s="4" t="s">
        <v>20</v>
      </c>
      <c r="D7" s="5"/>
      <c r="E7" s="4"/>
      <c r="F7" s="4"/>
      <c r="G7" s="4"/>
      <c r="H7" s="4"/>
      <c r="I7" s="4"/>
      <c r="J7" s="4"/>
      <c r="K7" s="4"/>
      <c r="L7" s="4"/>
      <c r="M7" s="4"/>
    </row>
    <row r="8" spans="1:13" x14ac:dyDescent="0.25">
      <c r="A8" s="7">
        <v>45055</v>
      </c>
      <c r="B8" s="8">
        <v>0.22534722222189885</v>
      </c>
      <c r="C8" s="9" t="s">
        <v>21</v>
      </c>
      <c r="D8" s="10"/>
      <c r="E8" s="9"/>
      <c r="F8" s="9" t="s">
        <v>22</v>
      </c>
      <c r="G8" s="9">
        <v>643753.21</v>
      </c>
      <c r="H8" s="9">
        <v>4298398.63</v>
      </c>
      <c r="I8" s="9"/>
      <c r="J8" s="9"/>
      <c r="K8" s="9"/>
      <c r="L8" s="9"/>
      <c r="M8" s="9"/>
    </row>
    <row r="9" spans="1:13" x14ac:dyDescent="0.25">
      <c r="A9" s="2">
        <v>45055</v>
      </c>
      <c r="B9" s="3">
        <v>0.22843750000174623</v>
      </c>
      <c r="C9" s="4" t="s">
        <v>23</v>
      </c>
      <c r="D9" s="5"/>
      <c r="E9" s="4"/>
      <c r="F9" s="4" t="s">
        <v>22</v>
      </c>
      <c r="G9" s="4">
        <v>643708.98</v>
      </c>
      <c r="H9" s="4">
        <v>4298352.84</v>
      </c>
      <c r="I9" s="4"/>
      <c r="J9" s="4"/>
      <c r="K9" s="4"/>
      <c r="L9" s="4"/>
      <c r="M9" s="4"/>
    </row>
    <row r="10" spans="1:13" x14ac:dyDescent="0.25">
      <c r="A10" s="11">
        <v>45055</v>
      </c>
      <c r="B10" s="12">
        <v>0.23894675925839692</v>
      </c>
      <c r="C10" s="13" t="s">
        <v>24</v>
      </c>
      <c r="D10" s="14" t="s">
        <v>25</v>
      </c>
      <c r="E10" s="13"/>
      <c r="F10" s="13" t="s">
        <v>22</v>
      </c>
      <c r="G10" s="13">
        <v>643731.64</v>
      </c>
      <c r="H10" s="13">
        <v>4298323.85</v>
      </c>
      <c r="I10" s="13"/>
      <c r="J10" s="13"/>
      <c r="K10" s="13"/>
      <c r="L10" s="13"/>
      <c r="M10" s="13"/>
    </row>
    <row r="11" spans="1:13" x14ac:dyDescent="0.25">
      <c r="A11" s="15">
        <v>45055</v>
      </c>
      <c r="B11" s="16">
        <v>0.24071759259095415</v>
      </c>
      <c r="C11" s="17" t="s">
        <v>26</v>
      </c>
      <c r="D11" s="18" t="s">
        <v>25</v>
      </c>
      <c r="E11" s="17"/>
      <c r="F11" s="17" t="s">
        <v>22</v>
      </c>
      <c r="G11" s="17">
        <v>643659.08</v>
      </c>
      <c r="H11" s="17">
        <v>4298336.24</v>
      </c>
      <c r="I11" s="17"/>
      <c r="J11" s="17"/>
      <c r="K11" s="17"/>
      <c r="L11" s="17"/>
      <c r="M11" s="17"/>
    </row>
    <row r="12" spans="1:13" x14ac:dyDescent="0.25">
      <c r="A12" s="11">
        <v>45055</v>
      </c>
      <c r="B12" s="12">
        <v>0.24322916666642413</v>
      </c>
      <c r="C12" s="13" t="s">
        <v>24</v>
      </c>
      <c r="D12" s="14"/>
      <c r="E12" s="13"/>
      <c r="F12" s="13" t="s">
        <v>27</v>
      </c>
      <c r="G12" s="13">
        <v>643802.92</v>
      </c>
      <c r="H12" s="13">
        <v>4298057.6</v>
      </c>
      <c r="I12" s="13"/>
      <c r="J12" s="13"/>
      <c r="K12" s="13"/>
      <c r="L12" s="13"/>
      <c r="M12" s="13"/>
    </row>
    <row r="13" spans="1:13" x14ac:dyDescent="0.25">
      <c r="A13" s="15">
        <v>45055</v>
      </c>
      <c r="B13" s="16">
        <v>0.2445833333331393</v>
      </c>
      <c r="C13" s="17" t="s">
        <v>26</v>
      </c>
      <c r="D13" s="18"/>
      <c r="E13" s="17"/>
      <c r="F13" s="17" t="s">
        <v>27</v>
      </c>
      <c r="G13" s="17">
        <v>643499.09</v>
      </c>
      <c r="H13" s="17">
        <v>4297848.45</v>
      </c>
      <c r="I13" s="17"/>
      <c r="J13" s="17"/>
      <c r="K13" s="17"/>
      <c r="L13" s="17"/>
      <c r="M13" s="17"/>
    </row>
    <row r="14" spans="1:13" x14ac:dyDescent="0.25">
      <c r="A14" s="11">
        <v>45055</v>
      </c>
      <c r="B14" s="12">
        <v>0.2464004629619012</v>
      </c>
      <c r="C14" s="13" t="s">
        <v>24</v>
      </c>
      <c r="D14" s="14"/>
      <c r="E14" s="13"/>
      <c r="F14" s="13" t="s">
        <v>28</v>
      </c>
      <c r="G14" s="13">
        <v>643145.07</v>
      </c>
      <c r="H14" s="13">
        <v>4297619.76</v>
      </c>
      <c r="I14" s="13"/>
      <c r="J14" s="13"/>
      <c r="K14" s="13"/>
      <c r="L14" s="13"/>
      <c r="M14" s="13"/>
    </row>
    <row r="15" spans="1:13" x14ac:dyDescent="0.25">
      <c r="A15" s="15">
        <v>45055</v>
      </c>
      <c r="B15" s="16">
        <v>0.24809027777882875</v>
      </c>
      <c r="C15" s="17" t="s">
        <v>26</v>
      </c>
      <c r="D15" s="18"/>
      <c r="E15" s="17"/>
      <c r="F15" s="17" t="s">
        <v>28</v>
      </c>
      <c r="G15" s="17">
        <v>642843.77</v>
      </c>
      <c r="H15" s="17">
        <v>4297412.83</v>
      </c>
      <c r="I15" s="17"/>
      <c r="J15" s="17"/>
      <c r="K15" s="17"/>
      <c r="L15" s="17"/>
      <c r="M15" s="17"/>
    </row>
    <row r="16" spans="1:13" x14ac:dyDescent="0.25">
      <c r="A16" s="11">
        <v>45055</v>
      </c>
      <c r="B16" s="12">
        <v>0.24863425926014315</v>
      </c>
      <c r="C16" s="13" t="s">
        <v>24</v>
      </c>
      <c r="D16" s="14"/>
      <c r="E16" s="13"/>
      <c r="F16" s="13" t="s">
        <v>29</v>
      </c>
      <c r="G16" s="13">
        <v>642750.37</v>
      </c>
      <c r="H16" s="13">
        <v>4297349.24</v>
      </c>
      <c r="I16" s="13"/>
      <c r="J16" s="13"/>
      <c r="K16" s="13"/>
      <c r="L16" s="13"/>
      <c r="M16" s="13"/>
    </row>
    <row r="17" spans="1:13" x14ac:dyDescent="0.25">
      <c r="A17" s="15">
        <v>45055</v>
      </c>
      <c r="B17" s="16">
        <v>0.25887731481634546</v>
      </c>
      <c r="C17" s="17" t="s">
        <v>26</v>
      </c>
      <c r="D17" s="18"/>
      <c r="E17" s="17"/>
      <c r="F17" s="17" t="s">
        <v>29</v>
      </c>
      <c r="G17" s="17">
        <v>641019.52</v>
      </c>
      <c r="H17" s="17">
        <v>4296130.45</v>
      </c>
      <c r="I17" s="17"/>
      <c r="J17" s="17"/>
      <c r="K17" s="17"/>
      <c r="L17" s="17"/>
      <c r="M17" s="17"/>
    </row>
    <row r="18" spans="1:13" x14ac:dyDescent="0.25">
      <c r="A18" s="11">
        <v>45055</v>
      </c>
      <c r="B18" s="12">
        <v>0.26328703703620704</v>
      </c>
      <c r="C18" s="13" t="s">
        <v>24</v>
      </c>
      <c r="D18" s="14"/>
      <c r="E18" s="13"/>
      <c r="F18" s="13" t="s">
        <v>30</v>
      </c>
      <c r="G18" s="13">
        <v>640535.11</v>
      </c>
      <c r="H18" s="13">
        <v>4296780.09</v>
      </c>
      <c r="I18" s="13"/>
      <c r="J18" s="13"/>
      <c r="K18" s="13"/>
      <c r="L18" s="13"/>
      <c r="M18" s="13"/>
    </row>
    <row r="19" spans="1:13" x14ac:dyDescent="0.25">
      <c r="A19" s="15">
        <v>45055</v>
      </c>
      <c r="B19" s="16">
        <v>0.2756134259252576</v>
      </c>
      <c r="C19" s="17" t="s">
        <v>26</v>
      </c>
      <c r="D19" s="18"/>
      <c r="E19" s="17"/>
      <c r="F19" s="17" t="s">
        <v>31</v>
      </c>
      <c r="G19" s="17">
        <v>641159.19</v>
      </c>
      <c r="H19" s="17">
        <v>4297330.31</v>
      </c>
      <c r="I19" s="17"/>
      <c r="J19" s="17"/>
      <c r="K19" s="17"/>
      <c r="L19" s="17"/>
      <c r="M19" s="17"/>
    </row>
    <row r="20" spans="1:13" x14ac:dyDescent="0.25">
      <c r="A20" s="11">
        <v>45055</v>
      </c>
      <c r="B20" s="12">
        <v>0.27947916666744277</v>
      </c>
      <c r="C20" s="13" t="s">
        <v>24</v>
      </c>
      <c r="D20" s="14"/>
      <c r="E20" s="13" t="s">
        <v>32</v>
      </c>
      <c r="F20" s="13" t="s">
        <v>33</v>
      </c>
      <c r="G20" s="13">
        <v>641118.43</v>
      </c>
      <c r="H20" s="13">
        <v>4297362.81</v>
      </c>
      <c r="I20" s="13"/>
      <c r="J20" s="13"/>
      <c r="K20" s="13"/>
      <c r="L20" s="13"/>
      <c r="M20" s="13"/>
    </row>
    <row r="21" spans="1:13" x14ac:dyDescent="0.25">
      <c r="A21" s="15">
        <v>45055</v>
      </c>
      <c r="B21" s="16">
        <v>0.2808449074072996</v>
      </c>
      <c r="C21" s="17" t="s">
        <v>26</v>
      </c>
      <c r="D21" s="18"/>
      <c r="E21" s="17" t="s">
        <v>32</v>
      </c>
      <c r="F21" s="17" t="s">
        <v>34</v>
      </c>
      <c r="G21" s="17">
        <v>641324.88</v>
      </c>
      <c r="H21" s="17">
        <v>4297384.77</v>
      </c>
      <c r="I21" s="17"/>
      <c r="J21" s="17"/>
      <c r="K21" s="17"/>
      <c r="L21" s="17"/>
      <c r="M21" s="17"/>
    </row>
    <row r="22" spans="1:13" x14ac:dyDescent="0.25">
      <c r="A22" s="11">
        <v>45055</v>
      </c>
      <c r="B22" s="12">
        <v>0.2825347222205892</v>
      </c>
      <c r="C22" s="13" t="s">
        <v>24</v>
      </c>
      <c r="D22" s="14"/>
      <c r="E22" s="13" t="s">
        <v>32</v>
      </c>
      <c r="F22" s="13" t="s">
        <v>34</v>
      </c>
      <c r="G22" s="13">
        <v>641485</v>
      </c>
      <c r="H22" s="13">
        <v>4297415.41</v>
      </c>
      <c r="I22" s="13"/>
      <c r="J22" s="13"/>
      <c r="K22" s="13"/>
      <c r="L22" s="13"/>
      <c r="M22" s="13"/>
    </row>
    <row r="23" spans="1:13" x14ac:dyDescent="0.25">
      <c r="A23" s="15">
        <v>45055</v>
      </c>
      <c r="B23" s="16">
        <v>0.2842245370375167</v>
      </c>
      <c r="C23" s="17" t="s">
        <v>26</v>
      </c>
      <c r="D23" s="18"/>
      <c r="E23" s="17" t="s">
        <v>32</v>
      </c>
      <c r="F23" s="17" t="s">
        <v>35</v>
      </c>
      <c r="G23" s="17">
        <v>641171.07</v>
      </c>
      <c r="H23" s="17">
        <v>4297404.86</v>
      </c>
      <c r="I23" s="17"/>
      <c r="J23" s="17"/>
      <c r="K23" s="17"/>
      <c r="L23" s="17"/>
      <c r="M23" s="17"/>
    </row>
    <row r="24" spans="1:13" x14ac:dyDescent="0.25">
      <c r="A24" s="11">
        <v>45055</v>
      </c>
      <c r="B24" s="12">
        <v>0.28810185185284354</v>
      </c>
      <c r="C24" s="13" t="s">
        <v>24</v>
      </c>
      <c r="D24" s="14"/>
      <c r="E24" s="13" t="s">
        <v>32</v>
      </c>
      <c r="F24" s="13" t="s">
        <v>35</v>
      </c>
      <c r="G24" s="13">
        <v>641271.62</v>
      </c>
      <c r="H24" s="13">
        <v>4297651.6</v>
      </c>
      <c r="I24" s="13"/>
      <c r="J24" s="13"/>
      <c r="K24" s="13"/>
      <c r="L24" s="13"/>
      <c r="M24" s="13"/>
    </row>
    <row r="25" spans="1:13" x14ac:dyDescent="0.25">
      <c r="A25" s="15">
        <v>45055</v>
      </c>
      <c r="B25" s="16">
        <v>0.30299768518671044</v>
      </c>
      <c r="C25" s="17" t="s">
        <v>26</v>
      </c>
      <c r="D25" s="18"/>
      <c r="E25" s="17" t="s">
        <v>32</v>
      </c>
      <c r="F25" s="17" t="s">
        <v>36</v>
      </c>
      <c r="G25" s="17">
        <v>641370.77</v>
      </c>
      <c r="H25" s="17">
        <v>4297743.94</v>
      </c>
      <c r="I25" s="17"/>
      <c r="J25" s="17"/>
      <c r="K25" s="17"/>
      <c r="L25" s="17"/>
      <c r="M25" s="17"/>
    </row>
    <row r="26" spans="1:13" x14ac:dyDescent="0.25">
      <c r="A26" s="11">
        <v>45055</v>
      </c>
      <c r="B26" s="12">
        <v>0.30627314814773854</v>
      </c>
      <c r="C26" s="13" t="s">
        <v>24</v>
      </c>
      <c r="D26" s="14" t="s">
        <v>37</v>
      </c>
      <c r="E26" s="13" t="s">
        <v>38</v>
      </c>
      <c r="F26" s="13" t="s">
        <v>39</v>
      </c>
      <c r="G26" s="13">
        <v>641236.06</v>
      </c>
      <c r="H26" s="13">
        <v>4297660.72</v>
      </c>
      <c r="I26" s="13"/>
      <c r="J26" s="13"/>
      <c r="K26" s="13"/>
      <c r="L26" s="13"/>
      <c r="M26" s="13"/>
    </row>
    <row r="27" spans="1:13" x14ac:dyDescent="0.25">
      <c r="A27" s="15">
        <v>45055</v>
      </c>
      <c r="B27" s="16">
        <v>0.30732638888730435</v>
      </c>
      <c r="C27" s="17" t="s">
        <v>26</v>
      </c>
      <c r="D27" s="18"/>
      <c r="E27" s="17" t="s">
        <v>38</v>
      </c>
      <c r="F27" s="17" t="s">
        <v>40</v>
      </c>
      <c r="G27" s="17">
        <v>641436.89</v>
      </c>
      <c r="H27" s="17">
        <v>4297661.02</v>
      </c>
      <c r="I27" s="17"/>
      <c r="J27" s="17"/>
      <c r="K27" s="17"/>
      <c r="L27" s="17"/>
      <c r="M27" s="17"/>
    </row>
    <row r="28" spans="1:13" x14ac:dyDescent="0.25">
      <c r="A28" s="11">
        <v>45055</v>
      </c>
      <c r="B28" s="12">
        <v>0.3091203703697829</v>
      </c>
      <c r="C28" s="13" t="s">
        <v>24</v>
      </c>
      <c r="D28" s="14"/>
      <c r="E28" s="13" t="s">
        <v>38</v>
      </c>
      <c r="F28" s="13" t="s">
        <v>40</v>
      </c>
      <c r="G28" s="13">
        <v>641753.58</v>
      </c>
      <c r="H28" s="13">
        <v>4297813.92</v>
      </c>
      <c r="I28" s="13"/>
      <c r="J28" s="13"/>
      <c r="K28" s="13"/>
      <c r="L28" s="13"/>
      <c r="M28" s="13"/>
    </row>
    <row r="29" spans="1:13" x14ac:dyDescent="0.25">
      <c r="A29" s="15">
        <v>45055</v>
      </c>
      <c r="B29" s="16">
        <v>0.31498842592554865</v>
      </c>
      <c r="C29" s="17" t="s">
        <v>26</v>
      </c>
      <c r="D29" s="18"/>
      <c r="E29" s="17" t="s">
        <v>38</v>
      </c>
      <c r="F29" s="17" t="s">
        <v>41</v>
      </c>
      <c r="G29" s="17">
        <v>641596.05</v>
      </c>
      <c r="H29" s="17">
        <v>4298087.11</v>
      </c>
      <c r="I29" s="17"/>
      <c r="J29" s="17"/>
      <c r="K29" s="17"/>
      <c r="L29" s="17"/>
      <c r="M29" s="17"/>
    </row>
    <row r="30" spans="1:13" x14ac:dyDescent="0.25">
      <c r="A30" s="11">
        <v>45055</v>
      </c>
      <c r="B30" s="12">
        <v>0.31789351851693937</v>
      </c>
      <c r="C30" s="13" t="s">
        <v>24</v>
      </c>
      <c r="D30" s="14"/>
      <c r="E30" s="13" t="s">
        <v>38</v>
      </c>
      <c r="F30" s="13" t="s">
        <v>41</v>
      </c>
      <c r="G30" s="13">
        <v>641433.17</v>
      </c>
      <c r="H30" s="13">
        <v>4298099.25</v>
      </c>
      <c r="I30" s="13"/>
      <c r="J30" s="13"/>
      <c r="K30" s="13"/>
      <c r="L30" s="13"/>
      <c r="M30" s="13"/>
    </row>
    <row r="31" spans="1:13" x14ac:dyDescent="0.25">
      <c r="A31" s="15">
        <v>45055</v>
      </c>
      <c r="B31" s="16">
        <v>0.31960648148015025</v>
      </c>
      <c r="C31" s="17" t="s">
        <v>26</v>
      </c>
      <c r="D31" s="18"/>
      <c r="E31" s="17" t="s">
        <v>38</v>
      </c>
      <c r="F31" s="17" t="s">
        <v>42</v>
      </c>
      <c r="G31" s="17">
        <v>641677.14</v>
      </c>
      <c r="H31" s="17">
        <v>4298233.15</v>
      </c>
      <c r="I31" s="17"/>
      <c r="J31" s="17"/>
      <c r="K31" s="17"/>
      <c r="L31" s="17"/>
      <c r="M31" s="17"/>
    </row>
    <row r="32" spans="1:13" x14ac:dyDescent="0.25">
      <c r="A32" s="11">
        <v>45055</v>
      </c>
      <c r="B32" s="12">
        <v>0.3229050925910997</v>
      </c>
      <c r="C32" s="13" t="s">
        <v>24</v>
      </c>
      <c r="D32" s="14"/>
      <c r="E32" s="13" t="s">
        <v>38</v>
      </c>
      <c r="F32" s="13" t="s">
        <v>42</v>
      </c>
      <c r="G32" s="13">
        <v>641721.28</v>
      </c>
      <c r="H32" s="13">
        <v>4298242.25</v>
      </c>
      <c r="I32" s="13"/>
      <c r="J32" s="13"/>
      <c r="K32" s="13"/>
      <c r="L32" s="13"/>
      <c r="M32" s="13"/>
    </row>
    <row r="33" spans="1:13" x14ac:dyDescent="0.25">
      <c r="A33" s="15">
        <v>45055</v>
      </c>
      <c r="B33" s="16">
        <v>0.3242476851846732</v>
      </c>
      <c r="C33" s="17" t="s">
        <v>26</v>
      </c>
      <c r="D33" s="18"/>
      <c r="E33" s="17" t="s">
        <v>38</v>
      </c>
      <c r="F33" s="17" t="s">
        <v>43</v>
      </c>
      <c r="G33" s="17">
        <v>641493.36</v>
      </c>
      <c r="H33" s="17">
        <v>4298185.21</v>
      </c>
      <c r="I33" s="17"/>
      <c r="J33" s="17"/>
      <c r="K33" s="17"/>
      <c r="L33" s="17"/>
      <c r="M33" s="17"/>
    </row>
    <row r="34" spans="1:13" x14ac:dyDescent="0.25">
      <c r="A34" s="11">
        <v>45055</v>
      </c>
      <c r="B34" s="12">
        <v>0.325370370370365</v>
      </c>
      <c r="C34" s="13" t="s">
        <v>24</v>
      </c>
      <c r="D34" s="14"/>
      <c r="E34" s="13" t="s">
        <v>44</v>
      </c>
      <c r="F34" s="13" t="s">
        <v>45</v>
      </c>
      <c r="G34" s="13">
        <v>641413.06</v>
      </c>
      <c r="H34" s="13">
        <v>4298130.13</v>
      </c>
      <c r="I34" s="13"/>
      <c r="J34" s="13"/>
      <c r="K34" s="13"/>
      <c r="L34" s="13"/>
      <c r="M34" s="13"/>
    </row>
    <row r="35" spans="1:13" x14ac:dyDescent="0.25">
      <c r="A35" s="15">
        <v>45055</v>
      </c>
      <c r="B35" s="16">
        <v>0.32694444444496185</v>
      </c>
      <c r="C35" s="17" t="s">
        <v>26</v>
      </c>
      <c r="D35" s="18"/>
      <c r="E35" s="17" t="s">
        <v>44</v>
      </c>
      <c r="F35" s="17" t="s">
        <v>46</v>
      </c>
      <c r="G35" s="17">
        <v>641652.27</v>
      </c>
      <c r="H35" s="17">
        <v>4298144.09</v>
      </c>
      <c r="I35" s="17"/>
      <c r="J35" s="17"/>
      <c r="K35" s="17"/>
      <c r="L35" s="17"/>
      <c r="M35" s="17"/>
    </row>
    <row r="36" spans="1:13" x14ac:dyDescent="0.25">
      <c r="A36" s="11">
        <v>45055</v>
      </c>
      <c r="B36" s="12">
        <v>0.32883101851984975</v>
      </c>
      <c r="C36" s="13" t="s">
        <v>24</v>
      </c>
      <c r="D36" s="14"/>
      <c r="E36" s="13" t="s">
        <v>44</v>
      </c>
      <c r="F36" s="13" t="s">
        <v>46</v>
      </c>
      <c r="G36" s="13">
        <v>641743.8</v>
      </c>
      <c r="H36" s="13">
        <v>4298182.91</v>
      </c>
      <c r="I36" s="13"/>
      <c r="J36" s="13"/>
      <c r="K36" s="13"/>
      <c r="L36" s="13"/>
      <c r="M36" s="13"/>
    </row>
    <row r="37" spans="1:13" x14ac:dyDescent="0.25">
      <c r="A37" s="15">
        <v>45055</v>
      </c>
      <c r="B37" s="16">
        <v>0.3301504629635019</v>
      </c>
      <c r="C37" s="17" t="s">
        <v>26</v>
      </c>
      <c r="D37" s="18"/>
      <c r="E37" s="17" t="s">
        <v>44</v>
      </c>
      <c r="F37" s="17" t="s">
        <v>47</v>
      </c>
      <c r="G37" s="17">
        <v>641514.14</v>
      </c>
      <c r="H37" s="17">
        <v>4298104.68</v>
      </c>
      <c r="I37" s="17"/>
      <c r="J37" s="17"/>
      <c r="K37" s="17"/>
      <c r="L37" s="17"/>
      <c r="M37" s="17"/>
    </row>
    <row r="38" spans="1:13" x14ac:dyDescent="0.25">
      <c r="A38" s="11">
        <v>45055</v>
      </c>
      <c r="B38" s="12">
        <v>0.3342592592598521</v>
      </c>
      <c r="C38" s="13" t="s">
        <v>24</v>
      </c>
      <c r="D38" s="14"/>
      <c r="E38" s="13" t="s">
        <v>48</v>
      </c>
      <c r="F38" s="13" t="s">
        <v>49</v>
      </c>
      <c r="G38" s="13">
        <v>641448.85</v>
      </c>
      <c r="H38" s="13">
        <v>4298107.64</v>
      </c>
      <c r="I38" s="13"/>
      <c r="J38" s="13"/>
      <c r="K38" s="13"/>
      <c r="L38" s="13"/>
      <c r="M38" s="13"/>
    </row>
    <row r="39" spans="1:13" x14ac:dyDescent="0.25">
      <c r="A39" s="15">
        <v>45055</v>
      </c>
      <c r="B39" s="16">
        <v>0.33555555555722094</v>
      </c>
      <c r="C39" s="17" t="s">
        <v>26</v>
      </c>
      <c r="D39" s="18"/>
      <c r="E39" s="17" t="s">
        <v>48</v>
      </c>
      <c r="F39" s="17" t="s">
        <v>49</v>
      </c>
      <c r="G39" s="17">
        <v>641645.3</v>
      </c>
      <c r="H39" s="17">
        <v>4298195.16</v>
      </c>
      <c r="I39" s="17"/>
      <c r="J39" s="17"/>
      <c r="K39" s="17"/>
      <c r="L39" s="17"/>
      <c r="M39" s="17"/>
    </row>
    <row r="40" spans="1:13" x14ac:dyDescent="0.25">
      <c r="A40" s="11">
        <v>45055</v>
      </c>
      <c r="B40" s="12">
        <v>0.33736111111284117</v>
      </c>
      <c r="C40" s="13" t="s">
        <v>24</v>
      </c>
      <c r="D40" s="14"/>
      <c r="E40" s="13" t="s">
        <v>50</v>
      </c>
      <c r="F40" s="13" t="s">
        <v>51</v>
      </c>
      <c r="G40" s="13">
        <v>641777.18</v>
      </c>
      <c r="H40" s="13">
        <v>4298293.78</v>
      </c>
      <c r="I40" s="13"/>
      <c r="J40" s="13"/>
      <c r="K40" s="13"/>
      <c r="L40" s="13"/>
      <c r="M40" s="13"/>
    </row>
    <row r="41" spans="1:13" x14ac:dyDescent="0.25">
      <c r="A41" s="15">
        <v>45055</v>
      </c>
      <c r="B41" s="16">
        <v>0.3386342592602887</v>
      </c>
      <c r="C41" s="17" t="s">
        <v>26</v>
      </c>
      <c r="D41" s="18"/>
      <c r="E41" s="17" t="s">
        <v>50</v>
      </c>
      <c r="F41" s="17" t="s">
        <v>52</v>
      </c>
      <c r="G41" s="17">
        <v>641496.96</v>
      </c>
      <c r="H41" s="17">
        <v>4298211.17</v>
      </c>
      <c r="I41" s="17"/>
      <c r="J41" s="17"/>
      <c r="K41" s="17"/>
      <c r="L41" s="17"/>
      <c r="M41" s="17"/>
    </row>
    <row r="42" spans="1:13" x14ac:dyDescent="0.25">
      <c r="A42" s="11">
        <v>45055</v>
      </c>
      <c r="B42" s="12">
        <v>0.3425925925912452</v>
      </c>
      <c r="C42" s="13" t="s">
        <v>24</v>
      </c>
      <c r="D42" s="14"/>
      <c r="E42" s="13" t="s">
        <v>53</v>
      </c>
      <c r="F42" s="13" t="s">
        <v>54</v>
      </c>
      <c r="G42" s="13">
        <v>641425.68</v>
      </c>
      <c r="H42" s="13">
        <v>4298196.36</v>
      </c>
      <c r="I42" s="13"/>
      <c r="J42" s="13"/>
      <c r="K42" s="13"/>
      <c r="L42" s="13"/>
      <c r="M42" s="13"/>
    </row>
    <row r="43" spans="1:13" x14ac:dyDescent="0.25">
      <c r="A43" s="15">
        <v>45055</v>
      </c>
      <c r="B43" s="16">
        <v>0.34358796296146465</v>
      </c>
      <c r="C43" s="17" t="s">
        <v>26</v>
      </c>
      <c r="D43" s="18"/>
      <c r="E43" s="17" t="s">
        <v>53</v>
      </c>
      <c r="F43" s="17" t="s">
        <v>55</v>
      </c>
      <c r="G43" s="17">
        <v>641519.15</v>
      </c>
      <c r="H43" s="17">
        <v>4298044.82</v>
      </c>
      <c r="I43" s="17"/>
      <c r="J43" s="17"/>
      <c r="K43" s="17"/>
      <c r="L43" s="17"/>
      <c r="M43" s="17"/>
    </row>
    <row r="44" spans="1:13" x14ac:dyDescent="0.25">
      <c r="A44" s="11">
        <v>45055</v>
      </c>
      <c r="B44" s="12">
        <v>0.34601851851766696</v>
      </c>
      <c r="C44" s="13" t="s">
        <v>24</v>
      </c>
      <c r="D44" s="14"/>
      <c r="E44" s="13" t="s">
        <v>53</v>
      </c>
      <c r="F44" s="13" t="s">
        <v>55</v>
      </c>
      <c r="G44" s="13">
        <v>641579.04</v>
      </c>
      <c r="H44" s="13">
        <v>4297958.78</v>
      </c>
      <c r="I44" s="13"/>
      <c r="J44" s="13"/>
      <c r="K44" s="13"/>
      <c r="L44" s="13"/>
      <c r="M44" s="13"/>
    </row>
    <row r="45" spans="1:13" x14ac:dyDescent="0.25">
      <c r="A45" s="15">
        <v>45055</v>
      </c>
      <c r="B45" s="16">
        <v>0.34740740740744513</v>
      </c>
      <c r="C45" s="17" t="s">
        <v>26</v>
      </c>
      <c r="D45" s="18"/>
      <c r="E45" s="17" t="s">
        <v>53</v>
      </c>
      <c r="F45" s="17" t="s">
        <v>56</v>
      </c>
      <c r="G45" s="17">
        <v>641464.86</v>
      </c>
      <c r="H45" s="17">
        <v>4298174.95</v>
      </c>
      <c r="I45" s="17"/>
      <c r="J45" s="17"/>
      <c r="K45" s="17"/>
      <c r="L45" s="17"/>
      <c r="M45" s="17"/>
    </row>
    <row r="46" spans="1:13" x14ac:dyDescent="0.25">
      <c r="A46" s="2">
        <v>45055</v>
      </c>
      <c r="B46" s="3">
        <v>0.3646180555551837</v>
      </c>
      <c r="C46" s="4" t="s">
        <v>57</v>
      </c>
      <c r="D46" s="5"/>
      <c r="E46" s="4" t="s">
        <v>53</v>
      </c>
      <c r="F46" s="4" t="s">
        <v>56</v>
      </c>
      <c r="G46" s="4">
        <v>642679.81</v>
      </c>
      <c r="H46" s="4">
        <v>4296790.15</v>
      </c>
      <c r="I46" s="4"/>
      <c r="J46" s="4"/>
      <c r="K46" s="4"/>
      <c r="L46" s="4"/>
      <c r="M46" s="4"/>
    </row>
    <row r="47" spans="1:13" x14ac:dyDescent="0.25">
      <c r="A47" s="7">
        <v>45055</v>
      </c>
      <c r="B47" s="8">
        <v>0.3663888888877409</v>
      </c>
      <c r="C47" s="9" t="s">
        <v>58</v>
      </c>
      <c r="D47" s="10"/>
      <c r="E47" s="9" t="s">
        <v>53</v>
      </c>
      <c r="F47" s="9" t="s">
        <v>56</v>
      </c>
      <c r="G47" s="9"/>
      <c r="H47" s="9"/>
      <c r="I47" s="9"/>
      <c r="J47" s="9"/>
      <c r="K47" s="9"/>
      <c r="L47" s="9"/>
      <c r="M47" s="9"/>
    </row>
    <row r="48" spans="1:13" x14ac:dyDescent="0.25">
      <c r="A48" s="2">
        <v>45055</v>
      </c>
      <c r="B48" s="3">
        <v>0.3664351851839456</v>
      </c>
      <c r="C48" s="4" t="s">
        <v>59</v>
      </c>
      <c r="D48" s="5"/>
      <c r="E48" s="4" t="s">
        <v>53</v>
      </c>
      <c r="F48" s="4" t="s">
        <v>56</v>
      </c>
      <c r="G48" s="4"/>
      <c r="H48" s="4"/>
      <c r="I48" s="4"/>
      <c r="J48" s="4"/>
      <c r="K48" s="4"/>
      <c r="L48" s="4"/>
      <c r="M48" s="4"/>
    </row>
    <row r="49" spans="1:13" x14ac:dyDescent="0.25">
      <c r="A49" s="2">
        <v>45055</v>
      </c>
      <c r="B49" s="3">
        <v>0.38258101851897663</v>
      </c>
      <c r="C49" s="4" t="s">
        <v>60</v>
      </c>
      <c r="D49" s="5"/>
      <c r="E49" s="4" t="s">
        <v>53</v>
      </c>
      <c r="F49" s="4" t="s">
        <v>56</v>
      </c>
      <c r="G49" s="4"/>
      <c r="H49" s="4"/>
      <c r="I49" s="4"/>
      <c r="J49" s="4"/>
      <c r="K49" s="4"/>
      <c r="L49" s="4"/>
      <c r="M49" s="4"/>
    </row>
    <row r="50" spans="1:3" x14ac:dyDescent="0.25">
      <c r="A50" s="2">
        <v>45086</v>
      </c>
      <c r="C50" s="19" t="s">
        <v>61</v>
      </c>
    </row>
    <row r="51" spans="1:3" x14ac:dyDescent="0.25">
      <c r="A51" s="2">
        <v>45086</v>
      </c>
      <c r="C51" s="19" t="s">
        <v>61</v>
      </c>
    </row>
    <row r="52" spans="1:3" x14ac:dyDescent="0.25">
      <c r="A52" s="2">
        <v>45116</v>
      </c>
      <c r="C52" s="19" t="s">
        <v>61</v>
      </c>
    </row>
    <row r="53" spans="1:13" x14ac:dyDescent="0.25">
      <c r="A53" s="2">
        <v>45147</v>
      </c>
      <c r="B53" s="3">
        <v>0.2436805555553292</v>
      </c>
      <c r="C53" s="4" t="s">
        <v>62</v>
      </c>
      <c r="D53" s="5"/>
      <c r="E53" s="4" t="s">
        <v>53</v>
      </c>
      <c r="F53" s="4" t="s">
        <v>63</v>
      </c>
      <c r="G53" s="4">
        <v>643493.9</v>
      </c>
      <c r="H53" s="4">
        <v>4297577.85</v>
      </c>
      <c r="I53" s="4"/>
      <c r="J53" s="4"/>
      <c r="K53" s="4"/>
      <c r="L53" s="4"/>
      <c r="M53" s="4"/>
    </row>
    <row r="54" spans="1:13" x14ac:dyDescent="0.25">
      <c r="A54" s="7">
        <v>45147</v>
      </c>
      <c r="B54" s="8">
        <v>0.2576273148151813</v>
      </c>
      <c r="C54" s="9" t="s">
        <v>64</v>
      </c>
      <c r="D54" s="10"/>
      <c r="E54" s="9" t="s">
        <v>53</v>
      </c>
      <c r="F54" s="9" t="s">
        <v>63</v>
      </c>
      <c r="G54" s="9">
        <v>643494.59</v>
      </c>
      <c r="H54" s="9">
        <v>4297577.71</v>
      </c>
      <c r="I54" s="9"/>
      <c r="J54" s="9"/>
      <c r="K54" s="9"/>
      <c r="L54" s="9"/>
      <c r="M54" s="9"/>
    </row>
    <row r="55" spans="1:13" x14ac:dyDescent="0.25">
      <c r="A55" s="2">
        <v>45147</v>
      </c>
      <c r="B55" s="3">
        <v>0.2576620370382443</v>
      </c>
      <c r="C55" s="4" t="s">
        <v>57</v>
      </c>
      <c r="D55" s="5"/>
      <c r="E55" s="4" t="s">
        <v>53</v>
      </c>
      <c r="F55" s="4" t="s">
        <v>63</v>
      </c>
      <c r="G55" s="4">
        <v>643493.86</v>
      </c>
      <c r="H55" s="4">
        <v>4297577.85</v>
      </c>
      <c r="I55" s="4"/>
      <c r="J55" s="4"/>
      <c r="K55" s="4"/>
      <c r="L55" s="4"/>
      <c r="M55" s="4"/>
    </row>
    <row r="56" spans="1:13" x14ac:dyDescent="0.25">
      <c r="A56" s="11">
        <v>45147</v>
      </c>
      <c r="B56" s="12">
        <v>0.2621759259272949</v>
      </c>
      <c r="C56" s="13" t="s">
        <v>24</v>
      </c>
      <c r="D56" s="14" t="s">
        <v>25</v>
      </c>
      <c r="E56" s="13" t="s">
        <v>53</v>
      </c>
      <c r="F56" s="13" t="s">
        <v>63</v>
      </c>
      <c r="G56" s="13">
        <v>643456.41</v>
      </c>
      <c r="H56" s="13">
        <v>4297545.75</v>
      </c>
      <c r="I56" s="13"/>
      <c r="J56" s="13"/>
      <c r="K56" s="13"/>
      <c r="L56" s="13"/>
      <c r="M56" s="13"/>
    </row>
    <row r="57" spans="1:13" x14ac:dyDescent="0.25">
      <c r="A57" s="2">
        <v>45147</v>
      </c>
      <c r="B57" s="3">
        <v>0.2687152777762094</v>
      </c>
      <c r="C57" s="4" t="s">
        <v>65</v>
      </c>
      <c r="D57" s="5" t="s">
        <v>25</v>
      </c>
      <c r="E57" s="4" t="s">
        <v>53</v>
      </c>
      <c r="F57" s="4" t="s">
        <v>63</v>
      </c>
      <c r="G57" s="4">
        <v>643389.22</v>
      </c>
      <c r="H57" s="4">
        <v>4297737.98</v>
      </c>
      <c r="I57" s="4">
        <v>643403.01</v>
      </c>
      <c r="J57" s="4">
        <v>4297742.36</v>
      </c>
      <c r="K57" s="4"/>
      <c r="L57" s="4"/>
      <c r="M57" s="4"/>
    </row>
    <row r="58" spans="1:13" x14ac:dyDescent="0.25">
      <c r="A58" s="15">
        <v>45147</v>
      </c>
      <c r="B58" s="16">
        <v>0.2694097222229175</v>
      </c>
      <c r="C58" s="17" t="s">
        <v>26</v>
      </c>
      <c r="D58" s="18" t="s">
        <v>25</v>
      </c>
      <c r="E58" s="17" t="s">
        <v>53</v>
      </c>
      <c r="F58" s="17" t="s">
        <v>63</v>
      </c>
      <c r="G58" s="17">
        <v>643386.11</v>
      </c>
      <c r="H58" s="17">
        <v>4297717.49</v>
      </c>
      <c r="I58" s="17">
        <v>643404.9</v>
      </c>
      <c r="J58" s="17">
        <v>4297740.87</v>
      </c>
      <c r="K58" s="17"/>
      <c r="L58" s="17"/>
      <c r="M58" s="17"/>
    </row>
    <row r="59" spans="1:13" x14ac:dyDescent="0.25">
      <c r="A59" s="11">
        <v>45147</v>
      </c>
      <c r="B59" s="12">
        <v>0.29976851851824904</v>
      </c>
      <c r="C59" s="13" t="s">
        <v>24</v>
      </c>
      <c r="D59" s="14" t="s">
        <v>66</v>
      </c>
      <c r="E59" s="13" t="s">
        <v>67</v>
      </c>
      <c r="F59" s="13" t="s">
        <v>68</v>
      </c>
      <c r="G59" s="13">
        <v>643522</v>
      </c>
      <c r="H59" s="13">
        <v>4297853.55</v>
      </c>
      <c r="I59" s="13"/>
      <c r="J59" s="13"/>
      <c r="K59" s="13"/>
      <c r="L59" s="13"/>
      <c r="M59" s="13"/>
    </row>
    <row r="60" spans="1:13" x14ac:dyDescent="0.25">
      <c r="A60" s="15">
        <v>45147</v>
      </c>
      <c r="B60" s="16">
        <v>0.3012384259272949</v>
      </c>
      <c r="C60" s="17" t="s">
        <v>26</v>
      </c>
      <c r="D60" s="18" t="s">
        <v>66</v>
      </c>
      <c r="E60" s="17" t="s">
        <v>67</v>
      </c>
      <c r="F60" s="17" t="s">
        <v>69</v>
      </c>
      <c r="G60" s="17">
        <v>643267.05</v>
      </c>
      <c r="H60" s="17">
        <v>4297828.69</v>
      </c>
      <c r="I60" s="17">
        <v>643395.12</v>
      </c>
      <c r="J60" s="17">
        <v>4297736.42</v>
      </c>
      <c r="K60" s="17"/>
      <c r="L60" s="17"/>
      <c r="M60" s="17"/>
    </row>
    <row r="61" spans="1:13" x14ac:dyDescent="0.25">
      <c r="A61" s="11">
        <v>45147</v>
      </c>
      <c r="B61" s="12">
        <v>0.3033101851870015</v>
      </c>
      <c r="C61" s="13" t="s">
        <v>24</v>
      </c>
      <c r="D61" s="14" t="s">
        <v>66</v>
      </c>
      <c r="E61" s="13" t="s">
        <v>70</v>
      </c>
      <c r="F61" s="13" t="s">
        <v>71</v>
      </c>
      <c r="G61" s="13">
        <v>643288.57</v>
      </c>
      <c r="H61" s="13">
        <v>4297905.52</v>
      </c>
      <c r="I61" s="13">
        <v>643400.02</v>
      </c>
      <c r="J61" s="13">
        <v>4297739.68</v>
      </c>
      <c r="K61" s="13"/>
      <c r="L61" s="13"/>
      <c r="M61" s="13"/>
    </row>
    <row r="62" spans="1:13" x14ac:dyDescent="0.25">
      <c r="A62" s="15">
        <v>45147</v>
      </c>
      <c r="B62" s="16">
        <v>0.3051620370388264</v>
      </c>
      <c r="C62" s="17" t="s">
        <v>26</v>
      </c>
      <c r="D62" s="18" t="s">
        <v>66</v>
      </c>
      <c r="E62" s="17" t="s">
        <v>70</v>
      </c>
      <c r="F62" s="17" t="s">
        <v>72</v>
      </c>
      <c r="G62" s="17">
        <v>643308.01</v>
      </c>
      <c r="H62" s="17">
        <v>4297559.56</v>
      </c>
      <c r="I62" s="17">
        <v>643411.35</v>
      </c>
      <c r="J62" s="17">
        <v>4297739.29</v>
      </c>
      <c r="K62" s="17"/>
      <c r="L62" s="17"/>
      <c r="M62" s="17"/>
    </row>
    <row r="63" spans="1:13" x14ac:dyDescent="0.25">
      <c r="A63" s="11">
        <v>45147</v>
      </c>
      <c r="B63" s="12">
        <v>0.3087268518502242</v>
      </c>
      <c r="C63" s="13" t="s">
        <v>24</v>
      </c>
      <c r="D63" s="14" t="s">
        <v>66</v>
      </c>
      <c r="E63" s="13" t="s">
        <v>73</v>
      </c>
      <c r="F63" s="13" t="s">
        <v>74</v>
      </c>
      <c r="G63" s="13">
        <v>643237.83</v>
      </c>
      <c r="H63" s="13">
        <v>4297631.24</v>
      </c>
      <c r="I63" s="13">
        <v>643410.81</v>
      </c>
      <c r="J63" s="13">
        <v>4297744.97</v>
      </c>
      <c r="K63" s="13"/>
      <c r="L63" s="13"/>
      <c r="M63" s="13"/>
    </row>
    <row r="64" spans="1:13" x14ac:dyDescent="0.25">
      <c r="A64" s="15">
        <v>45147</v>
      </c>
      <c r="B64" s="16">
        <v>0.310092592593719</v>
      </c>
      <c r="C64" s="17" t="s">
        <v>26</v>
      </c>
      <c r="D64" s="18" t="s">
        <v>66</v>
      </c>
      <c r="E64" s="17" t="s">
        <v>73</v>
      </c>
      <c r="F64" s="17" t="s">
        <v>75</v>
      </c>
      <c r="G64" s="17">
        <v>643549.76</v>
      </c>
      <c r="H64" s="17">
        <v>4297639.96</v>
      </c>
      <c r="I64" s="17">
        <v>643414.53</v>
      </c>
      <c r="J64" s="17">
        <v>4297755.24</v>
      </c>
      <c r="K64" s="17"/>
      <c r="L64" s="17"/>
      <c r="M64" s="17"/>
    </row>
    <row r="65" spans="1:13" x14ac:dyDescent="0.25">
      <c r="A65" s="11">
        <v>45147</v>
      </c>
      <c r="B65" s="12">
        <v>0.3127546296309447</v>
      </c>
      <c r="C65" s="13" t="s">
        <v>24</v>
      </c>
      <c r="D65" s="14" t="s">
        <v>66</v>
      </c>
      <c r="E65" s="13" t="s">
        <v>76</v>
      </c>
      <c r="F65" s="13" t="s">
        <v>77</v>
      </c>
      <c r="G65" s="13">
        <v>643519.01</v>
      </c>
      <c r="H65" s="13">
        <v>4297630.58</v>
      </c>
      <c r="I65" s="13">
        <v>643408.71</v>
      </c>
      <c r="J65" s="13">
        <v>4297752.61</v>
      </c>
      <c r="K65" s="13"/>
      <c r="L65" s="13"/>
      <c r="M65" s="13"/>
    </row>
    <row r="66" spans="1:13" x14ac:dyDescent="0.25">
      <c r="A66" s="15">
        <v>45147</v>
      </c>
      <c r="B66" s="16">
        <v>0.3138541666667152</v>
      </c>
      <c r="C66" s="17" t="s">
        <v>26</v>
      </c>
      <c r="D66" s="18" t="s">
        <v>66</v>
      </c>
      <c r="E66" s="17" t="s">
        <v>76</v>
      </c>
      <c r="F66" s="17" t="s">
        <v>78</v>
      </c>
      <c r="G66" s="17">
        <v>643500.51</v>
      </c>
      <c r="H66" s="17">
        <v>4297862.55</v>
      </c>
      <c r="I66" s="17">
        <v>643394.36</v>
      </c>
      <c r="J66" s="17">
        <v>4297752.25</v>
      </c>
      <c r="K66" s="17"/>
      <c r="L66" s="17"/>
      <c r="M66" s="17"/>
    </row>
    <row r="67" spans="1:13" x14ac:dyDescent="0.25">
      <c r="A67" s="11">
        <v>45147</v>
      </c>
      <c r="B67" s="12">
        <v>0.3168171296310902</v>
      </c>
      <c r="C67" s="13" t="s">
        <v>24</v>
      </c>
      <c r="D67" s="14" t="s">
        <v>66</v>
      </c>
      <c r="E67" s="13" t="s">
        <v>67</v>
      </c>
      <c r="F67" s="13" t="s">
        <v>79</v>
      </c>
      <c r="G67" s="13">
        <v>643506.4</v>
      </c>
      <c r="H67" s="13">
        <v>4297847</v>
      </c>
      <c r="I67" s="13">
        <v>643373.96</v>
      </c>
      <c r="J67" s="13">
        <v>4297744.64</v>
      </c>
      <c r="K67" s="13"/>
      <c r="L67" s="13"/>
      <c r="M67" s="13"/>
    </row>
    <row r="68" spans="1:13" x14ac:dyDescent="0.25">
      <c r="A68" s="15">
        <v>45147</v>
      </c>
      <c r="B68" s="16">
        <v>0.31800925925927004</v>
      </c>
      <c r="C68" s="17" t="s">
        <v>26</v>
      </c>
      <c r="D68" s="18" t="s">
        <v>66</v>
      </c>
      <c r="E68" s="17" t="s">
        <v>67</v>
      </c>
      <c r="F68" s="17" t="s">
        <v>80</v>
      </c>
      <c r="G68" s="17">
        <v>643270.03</v>
      </c>
      <c r="H68" s="17">
        <v>4297836.11</v>
      </c>
      <c r="I68" s="17">
        <v>643395.36</v>
      </c>
      <c r="J68" s="17">
        <v>4297736.65</v>
      </c>
      <c r="K68" s="17"/>
      <c r="L68" s="17"/>
      <c r="M68" s="17"/>
    </row>
    <row r="69" spans="1:13" x14ac:dyDescent="0.25">
      <c r="A69" s="11">
        <v>45147</v>
      </c>
      <c r="B69" s="12">
        <v>0.320208333334449</v>
      </c>
      <c r="C69" s="13" t="s">
        <v>24</v>
      </c>
      <c r="D69" s="14" t="s">
        <v>66</v>
      </c>
      <c r="E69" s="13" t="s">
        <v>67</v>
      </c>
      <c r="F69" s="13" t="s">
        <v>80</v>
      </c>
      <c r="G69" s="13">
        <v>643251.06</v>
      </c>
      <c r="H69" s="13">
        <v>4297819.87</v>
      </c>
      <c r="I69" s="13">
        <v>643408.12</v>
      </c>
      <c r="J69" s="13">
        <v>4297746.12</v>
      </c>
      <c r="K69" s="13"/>
      <c r="L69" s="13"/>
      <c r="M69" s="13"/>
    </row>
    <row r="70" spans="1:13" x14ac:dyDescent="0.25">
      <c r="A70" s="15">
        <v>45147</v>
      </c>
      <c r="B70" s="16">
        <v>0.3214120370357705</v>
      </c>
      <c r="C70" s="17" t="s">
        <v>26</v>
      </c>
      <c r="D70" s="18" t="s">
        <v>66</v>
      </c>
      <c r="E70" s="17" t="s">
        <v>67</v>
      </c>
      <c r="F70" s="17" t="s">
        <v>81</v>
      </c>
      <c r="G70" s="17">
        <v>643528</v>
      </c>
      <c r="H70" s="17">
        <v>4297843.92</v>
      </c>
      <c r="I70" s="17">
        <v>643404.22</v>
      </c>
      <c r="J70" s="17">
        <v>4297756.92</v>
      </c>
      <c r="K70" s="17"/>
      <c r="L70" s="17"/>
      <c r="M70" s="17"/>
    </row>
    <row r="71" spans="1:13" x14ac:dyDescent="0.25">
      <c r="A71" s="11">
        <v>45147</v>
      </c>
      <c r="B71" s="12">
        <v>0.32381944444568944</v>
      </c>
      <c r="C71" s="13" t="s">
        <v>24</v>
      </c>
      <c r="D71" s="14" t="s">
        <v>66</v>
      </c>
      <c r="E71" s="13" t="s">
        <v>76</v>
      </c>
      <c r="F71" s="13" t="s">
        <v>82</v>
      </c>
      <c r="G71" s="13">
        <v>643489.74</v>
      </c>
      <c r="H71" s="13">
        <v>4297859.7</v>
      </c>
      <c r="I71" s="13">
        <v>643402.21</v>
      </c>
      <c r="J71" s="13">
        <v>4297742.49</v>
      </c>
      <c r="K71" s="13"/>
      <c r="L71" s="13"/>
      <c r="M71" s="13"/>
    </row>
    <row r="72" spans="1:13" x14ac:dyDescent="0.25">
      <c r="A72" s="15">
        <v>45147</v>
      </c>
      <c r="B72" s="16">
        <v>0.3249189814814599</v>
      </c>
      <c r="C72" s="17" t="s">
        <v>26</v>
      </c>
      <c r="D72" s="18" t="s">
        <v>66</v>
      </c>
      <c r="E72" s="17" t="s">
        <v>76</v>
      </c>
      <c r="F72" s="17" t="s">
        <v>83</v>
      </c>
      <c r="G72" s="17">
        <v>643523.61</v>
      </c>
      <c r="H72" s="17">
        <v>4297626.48</v>
      </c>
      <c r="I72" s="17">
        <v>643414.16</v>
      </c>
      <c r="J72" s="17">
        <v>4297746.05</v>
      </c>
      <c r="K72" s="17"/>
      <c r="L72" s="17"/>
      <c r="M72" s="17"/>
    </row>
    <row r="73" spans="1:13" x14ac:dyDescent="0.25">
      <c r="A73" s="11">
        <v>45147</v>
      </c>
      <c r="B73" s="12">
        <v>0.32825231481547235</v>
      </c>
      <c r="C73" s="13" t="s">
        <v>24</v>
      </c>
      <c r="D73" s="14" t="s">
        <v>66</v>
      </c>
      <c r="E73" s="13" t="s">
        <v>73</v>
      </c>
      <c r="F73" s="13" t="s">
        <v>84</v>
      </c>
      <c r="G73" s="13">
        <v>643516.87</v>
      </c>
      <c r="H73" s="13">
        <v>4297651.05</v>
      </c>
      <c r="I73" s="13">
        <v>643381.69</v>
      </c>
      <c r="J73" s="13">
        <v>4297747.44</v>
      </c>
      <c r="K73" s="13"/>
      <c r="L73" s="13"/>
      <c r="M73" s="13"/>
    </row>
    <row r="74" spans="1:13" x14ac:dyDescent="0.25">
      <c r="A74" s="15">
        <v>45147</v>
      </c>
      <c r="B74" s="16">
        <v>0.3293865740743058</v>
      </c>
      <c r="C74" s="17" t="s">
        <v>26</v>
      </c>
      <c r="D74" s="18" t="s">
        <v>66</v>
      </c>
      <c r="E74" s="17" t="s">
        <v>73</v>
      </c>
      <c r="F74" s="17" t="s">
        <v>85</v>
      </c>
      <c r="G74" s="17">
        <v>643285.55</v>
      </c>
      <c r="H74" s="17">
        <v>4297636.71</v>
      </c>
      <c r="I74" s="17">
        <v>643403.1</v>
      </c>
      <c r="J74" s="17">
        <v>4297736.75</v>
      </c>
      <c r="K74" s="17"/>
      <c r="L74" s="17"/>
      <c r="M74" s="17"/>
    </row>
    <row r="75" spans="1:13" x14ac:dyDescent="0.25">
      <c r="A75" s="11">
        <v>45147</v>
      </c>
      <c r="B75" s="12">
        <v>0.3316782407418941</v>
      </c>
      <c r="C75" s="13" t="s">
        <v>24</v>
      </c>
      <c r="D75" s="14" t="s">
        <v>66</v>
      </c>
      <c r="E75" s="13" t="s">
        <v>70</v>
      </c>
      <c r="F75" s="13" t="s">
        <v>86</v>
      </c>
      <c r="G75" s="13">
        <v>643323.64</v>
      </c>
      <c r="H75" s="13">
        <v>4297625.7</v>
      </c>
      <c r="I75" s="13">
        <v>643406.99</v>
      </c>
      <c r="J75" s="13">
        <v>4297747.56</v>
      </c>
      <c r="K75" s="13"/>
      <c r="L75" s="13"/>
      <c r="M75" s="13"/>
    </row>
    <row r="76" spans="1:13" x14ac:dyDescent="0.25">
      <c r="A76" s="15">
        <v>45147</v>
      </c>
      <c r="B76" s="16">
        <v>0.3327777777776646</v>
      </c>
      <c r="C76" s="17" t="s">
        <v>26</v>
      </c>
      <c r="D76" s="18" t="s">
        <v>66</v>
      </c>
      <c r="E76" s="17" t="s">
        <v>70</v>
      </c>
      <c r="F76" s="17" t="s">
        <v>87</v>
      </c>
      <c r="G76" s="17">
        <v>643302.52</v>
      </c>
      <c r="H76" s="17">
        <v>4297859.69</v>
      </c>
      <c r="I76" s="17">
        <v>643392.28</v>
      </c>
      <c r="J76" s="17">
        <v>4297743.91</v>
      </c>
      <c r="K76" s="17"/>
      <c r="L76" s="17"/>
      <c r="M76" s="17"/>
    </row>
    <row r="77" spans="1:13" x14ac:dyDescent="0.25">
      <c r="A77" s="11">
        <v>45147</v>
      </c>
      <c r="B77" s="12">
        <v>0.3369097222239361</v>
      </c>
      <c r="C77" s="13" t="s">
        <v>24</v>
      </c>
      <c r="D77" s="14" t="s">
        <v>66</v>
      </c>
      <c r="E77" s="13" t="s">
        <v>70</v>
      </c>
      <c r="F77" s="13" t="s">
        <v>88</v>
      </c>
      <c r="G77" s="13">
        <v>643303.94</v>
      </c>
      <c r="H77" s="13">
        <v>4297624.39</v>
      </c>
      <c r="I77" s="13">
        <v>643412.06</v>
      </c>
      <c r="J77" s="13">
        <v>4297747.23</v>
      </c>
      <c r="K77" s="13"/>
      <c r="L77" s="13"/>
      <c r="M77" s="13"/>
    </row>
    <row r="78" spans="1:13" x14ac:dyDescent="0.25">
      <c r="A78" s="15">
        <v>45147</v>
      </c>
      <c r="B78" s="16">
        <v>0.3409490740741603</v>
      </c>
      <c r="C78" s="17" t="s">
        <v>26</v>
      </c>
      <c r="D78" s="18" t="s">
        <v>66</v>
      </c>
      <c r="E78" s="17" t="s">
        <v>70</v>
      </c>
      <c r="F78" s="17" t="s">
        <v>88</v>
      </c>
      <c r="G78" s="17">
        <v>643365.38</v>
      </c>
      <c r="H78" s="17">
        <v>4297627.01</v>
      </c>
      <c r="I78" s="17">
        <v>643412.34</v>
      </c>
      <c r="J78" s="17">
        <v>4297747.53</v>
      </c>
      <c r="K78" s="17"/>
      <c r="L78" s="17"/>
      <c r="M78" s="17"/>
    </row>
    <row r="79" spans="1:13" x14ac:dyDescent="0.25">
      <c r="A79" s="11">
        <v>45147</v>
      </c>
      <c r="B79" s="12">
        <v>0.35143518518452765</v>
      </c>
      <c r="C79" s="13" t="s">
        <v>24</v>
      </c>
      <c r="D79" s="14" t="s">
        <v>66</v>
      </c>
      <c r="E79" s="13" t="s">
        <v>70</v>
      </c>
      <c r="F79" s="13" t="s">
        <v>89</v>
      </c>
      <c r="G79" s="13">
        <v>643392.67</v>
      </c>
      <c r="H79" s="13">
        <v>4297819.49</v>
      </c>
      <c r="I79" s="13">
        <v>643402.41</v>
      </c>
      <c r="J79" s="13">
        <v>4297739.67</v>
      </c>
      <c r="K79" s="13"/>
      <c r="L79" s="13"/>
      <c r="M79" s="13"/>
    </row>
    <row r="80" spans="1:13" x14ac:dyDescent="0.25">
      <c r="A80" s="15">
        <v>45147</v>
      </c>
      <c r="B80" s="16">
        <v>0.3547222222223354</v>
      </c>
      <c r="C80" s="17" t="s">
        <v>26</v>
      </c>
      <c r="D80" s="18" t="s">
        <v>66</v>
      </c>
      <c r="E80" s="17" t="s">
        <v>70</v>
      </c>
      <c r="F80" s="17" t="s">
        <v>89</v>
      </c>
      <c r="G80" s="17">
        <v>643496.49</v>
      </c>
      <c r="H80" s="17">
        <v>4297751.34</v>
      </c>
      <c r="I80" s="17">
        <v>643402.41</v>
      </c>
      <c r="J80" s="17">
        <v>4297756.78</v>
      </c>
      <c r="K80" s="17"/>
      <c r="L80" s="17"/>
      <c r="M80" s="17"/>
    </row>
    <row r="81" spans="1:13" x14ac:dyDescent="0.25">
      <c r="A81" s="11">
        <v>45147</v>
      </c>
      <c r="B81" s="12">
        <v>0.3698148148141627</v>
      </c>
      <c r="C81" s="13" t="s">
        <v>24</v>
      </c>
      <c r="D81" s="14" t="s">
        <v>66</v>
      </c>
      <c r="E81" s="13" t="s">
        <v>67</v>
      </c>
      <c r="F81" s="13" t="s">
        <v>90</v>
      </c>
      <c r="G81" s="13">
        <v>643446.96</v>
      </c>
      <c r="H81" s="13">
        <v>4297753.19</v>
      </c>
      <c r="I81" s="13">
        <v>643403.97</v>
      </c>
      <c r="J81" s="13">
        <v>4297744.22</v>
      </c>
      <c r="K81" s="13"/>
      <c r="L81" s="13"/>
      <c r="M81" s="13"/>
    </row>
    <row r="82" spans="1:13" x14ac:dyDescent="0.25">
      <c r="A82" s="15">
        <v>45147</v>
      </c>
      <c r="B82" s="16">
        <v>0.37157407407357823</v>
      </c>
      <c r="C82" s="17" t="s">
        <v>26</v>
      </c>
      <c r="D82" s="18" t="s">
        <v>66</v>
      </c>
      <c r="E82" s="17" t="s">
        <v>67</v>
      </c>
      <c r="F82" s="17" t="s">
        <v>90</v>
      </c>
      <c r="G82" s="17">
        <v>643420.77</v>
      </c>
      <c r="H82" s="17">
        <v>4297716.22</v>
      </c>
      <c r="I82" s="17">
        <v>643403.76</v>
      </c>
      <c r="J82" s="17">
        <v>4297743.69</v>
      </c>
      <c r="K82" s="17"/>
      <c r="L82" s="17"/>
      <c r="M82" s="17"/>
    </row>
    <row r="83" spans="1:13" x14ac:dyDescent="0.25">
      <c r="A83" s="11">
        <v>45147</v>
      </c>
      <c r="B83" s="12">
        <v>0.3847106481480296</v>
      </c>
      <c r="C83" s="13" t="s">
        <v>24</v>
      </c>
      <c r="D83" s="14" t="s">
        <v>66</v>
      </c>
      <c r="E83" s="13" t="s">
        <v>67</v>
      </c>
      <c r="F83" s="13" t="s">
        <v>91</v>
      </c>
      <c r="G83" s="13">
        <v>643527.99</v>
      </c>
      <c r="H83" s="13">
        <v>4297854.49</v>
      </c>
      <c r="I83" s="13">
        <v>643396.2</v>
      </c>
      <c r="J83" s="13">
        <v>4297748.75</v>
      </c>
      <c r="K83" s="13"/>
      <c r="L83" s="13"/>
      <c r="M83" s="13"/>
    </row>
    <row r="84" spans="1:13" x14ac:dyDescent="0.25">
      <c r="A84" s="15">
        <v>45147</v>
      </c>
      <c r="B84" s="16">
        <v>0.38624999999956344</v>
      </c>
      <c r="C84" s="17" t="s">
        <v>26</v>
      </c>
      <c r="D84" s="18" t="s">
        <v>66</v>
      </c>
      <c r="E84" s="17" t="s">
        <v>67</v>
      </c>
      <c r="F84" s="17" t="s">
        <v>92</v>
      </c>
      <c r="G84" s="17">
        <v>643251.75</v>
      </c>
      <c r="H84" s="17">
        <v>4297830.86</v>
      </c>
      <c r="I84" s="17">
        <v>643394.64</v>
      </c>
      <c r="J84" s="17">
        <v>4297735.79</v>
      </c>
      <c r="K84" s="17"/>
      <c r="L84" s="17"/>
      <c r="M84" s="17"/>
    </row>
    <row r="85" spans="1:13" x14ac:dyDescent="0.25">
      <c r="A85" s="11">
        <v>45147</v>
      </c>
      <c r="B85" s="12">
        <v>0.38813657407445135</v>
      </c>
      <c r="C85" s="13" t="s">
        <v>24</v>
      </c>
      <c r="D85" s="14" t="s">
        <v>66</v>
      </c>
      <c r="E85" s="13" t="s">
        <v>70</v>
      </c>
      <c r="F85" s="13" t="s">
        <v>93</v>
      </c>
      <c r="G85" s="13">
        <v>643313.34</v>
      </c>
      <c r="H85" s="13">
        <v>4297855.33</v>
      </c>
      <c r="I85" s="13">
        <v>643404.41</v>
      </c>
      <c r="J85" s="13">
        <v>4297738.47</v>
      </c>
      <c r="K85" s="13"/>
      <c r="L85" s="13"/>
      <c r="M85" s="13"/>
    </row>
    <row r="86" spans="1:13" x14ac:dyDescent="0.25">
      <c r="A86" s="15">
        <v>45147</v>
      </c>
      <c r="B86" s="16">
        <v>0.38956018518365454</v>
      </c>
      <c r="C86" s="17" t="s">
        <v>26</v>
      </c>
      <c r="D86" s="18" t="s">
        <v>66</v>
      </c>
      <c r="E86" s="17" t="s">
        <v>70</v>
      </c>
      <c r="F86" s="17" t="s">
        <v>94</v>
      </c>
      <c r="G86" s="17">
        <v>643318.75</v>
      </c>
      <c r="H86" s="17">
        <v>4297610.25</v>
      </c>
      <c r="I86" s="17">
        <v>643415.28</v>
      </c>
      <c r="J86" s="17">
        <v>4297737.42</v>
      </c>
      <c r="K86" s="17"/>
      <c r="L86" s="17"/>
      <c r="M86" s="17"/>
    </row>
    <row r="87" spans="1:13" x14ac:dyDescent="0.25">
      <c r="A87" s="11">
        <v>45147</v>
      </c>
      <c r="B87" s="12">
        <v>0.39234953703635256</v>
      </c>
      <c r="C87" s="13" t="s">
        <v>24</v>
      </c>
      <c r="D87" s="14" t="s">
        <v>66</v>
      </c>
      <c r="E87" s="13" t="s">
        <v>73</v>
      </c>
      <c r="F87" s="13" t="s">
        <v>95</v>
      </c>
      <c r="G87" s="13">
        <v>643281.19</v>
      </c>
      <c r="H87" s="13">
        <v>4297632.26</v>
      </c>
      <c r="I87" s="13">
        <v>643409.12</v>
      </c>
      <c r="J87" s="13">
        <v>4297742.6</v>
      </c>
      <c r="K87" s="13"/>
      <c r="L87" s="13"/>
      <c r="M87" s="13"/>
    </row>
    <row r="88" spans="1:13" x14ac:dyDescent="0.25">
      <c r="A88" s="15">
        <v>45147</v>
      </c>
      <c r="B88" s="16">
        <v>0.39366898148000473</v>
      </c>
      <c r="C88" s="17" t="s">
        <v>26</v>
      </c>
      <c r="D88" s="18" t="s">
        <v>66</v>
      </c>
      <c r="E88" s="17" t="s">
        <v>73</v>
      </c>
      <c r="F88" s="17" t="s">
        <v>95</v>
      </c>
      <c r="G88" s="17">
        <v>643538.17</v>
      </c>
      <c r="H88" s="17">
        <v>4297642.42</v>
      </c>
      <c r="I88" s="17">
        <v>643414.2</v>
      </c>
      <c r="J88" s="17">
        <v>4297753.62</v>
      </c>
      <c r="K88" s="17"/>
      <c r="L88" s="17"/>
      <c r="M88" s="17"/>
    </row>
    <row r="89" spans="1:13" x14ac:dyDescent="0.25">
      <c r="A89" s="11">
        <v>45147</v>
      </c>
      <c r="B89" s="12">
        <v>0.3954513888893416</v>
      </c>
      <c r="C89" s="13" t="s">
        <v>24</v>
      </c>
      <c r="D89" s="14" t="s">
        <v>66</v>
      </c>
      <c r="E89" s="13" t="s">
        <v>76</v>
      </c>
      <c r="F89" s="13" t="s">
        <v>96</v>
      </c>
      <c r="G89" s="13">
        <v>643519.26</v>
      </c>
      <c r="H89" s="13">
        <v>4297615.19</v>
      </c>
      <c r="I89" s="13">
        <v>643407</v>
      </c>
      <c r="J89" s="13">
        <v>4297753.93</v>
      </c>
      <c r="K89" s="13"/>
      <c r="L89" s="13"/>
      <c r="M89" s="13"/>
    </row>
    <row r="90" spans="1:13" x14ac:dyDescent="0.25">
      <c r="A90" s="15">
        <v>45147</v>
      </c>
      <c r="B90" s="16">
        <v>0.39674768518671044</v>
      </c>
      <c r="C90" s="17" t="s">
        <v>26</v>
      </c>
      <c r="D90" s="18" t="s">
        <v>66</v>
      </c>
      <c r="E90" s="17" t="s">
        <v>76</v>
      </c>
      <c r="F90" s="17" t="s">
        <v>97</v>
      </c>
      <c r="G90" s="17">
        <v>643495.41</v>
      </c>
      <c r="H90" s="17">
        <v>4297861.67</v>
      </c>
      <c r="I90" s="17">
        <v>643397.49</v>
      </c>
      <c r="J90" s="17">
        <v>4297753.93</v>
      </c>
      <c r="K90" s="17"/>
      <c r="L90" s="17"/>
      <c r="M90" s="17"/>
    </row>
    <row r="91" spans="1:13" x14ac:dyDescent="0.25">
      <c r="A91" s="11">
        <v>45147</v>
      </c>
      <c r="B91" s="12">
        <v>0.40089120370248565</v>
      </c>
      <c r="C91" s="13" t="s">
        <v>24</v>
      </c>
      <c r="D91" s="14" t="s">
        <v>66</v>
      </c>
      <c r="E91" s="13" t="s">
        <v>67</v>
      </c>
      <c r="F91" s="13" t="s">
        <v>98</v>
      </c>
      <c r="G91" s="13">
        <v>643273.22</v>
      </c>
      <c r="H91" s="13">
        <v>4297823.81</v>
      </c>
      <c r="I91" s="13">
        <v>643406.67</v>
      </c>
      <c r="J91" s="13">
        <v>4297740.98</v>
      </c>
      <c r="K91" s="13"/>
      <c r="L91" s="13"/>
      <c r="M91" s="13"/>
    </row>
    <row r="92" spans="1:13" x14ac:dyDescent="0.25">
      <c r="A92" s="15">
        <v>45147</v>
      </c>
      <c r="B92" s="16">
        <v>0.40219907407299615</v>
      </c>
      <c r="C92" s="17" t="s">
        <v>26</v>
      </c>
      <c r="D92" s="18" t="s">
        <v>66</v>
      </c>
      <c r="E92" s="17" t="s">
        <v>67</v>
      </c>
      <c r="F92" s="17" t="s">
        <v>99</v>
      </c>
      <c r="G92" s="17">
        <v>643519.95</v>
      </c>
      <c r="H92" s="17">
        <v>4297845.05</v>
      </c>
      <c r="I92" s="17">
        <v>643406.3</v>
      </c>
      <c r="J92" s="17">
        <v>4297756.46</v>
      </c>
      <c r="K92" s="17"/>
      <c r="L92" s="17"/>
      <c r="M92" s="17"/>
    </row>
    <row r="93" spans="1:13" x14ac:dyDescent="0.25">
      <c r="A93" s="11">
        <v>45147</v>
      </c>
      <c r="B93" s="12">
        <v>0.40467592592540313</v>
      </c>
      <c r="C93" s="13" t="s">
        <v>24</v>
      </c>
      <c r="D93" s="14" t="s">
        <v>66</v>
      </c>
      <c r="E93" s="13" t="s">
        <v>76</v>
      </c>
      <c r="F93" s="13" t="s">
        <v>100</v>
      </c>
      <c r="G93" s="13">
        <v>643487.44</v>
      </c>
      <c r="H93" s="13">
        <v>4297867.25</v>
      </c>
      <c r="I93" s="13">
        <v>643404.56</v>
      </c>
      <c r="J93" s="13">
        <v>4297745.12</v>
      </c>
      <c r="K93" s="13"/>
      <c r="L93" s="13"/>
      <c r="M93" s="13"/>
    </row>
    <row r="94" spans="1:13" x14ac:dyDescent="0.25">
      <c r="A94" s="15">
        <v>45147</v>
      </c>
      <c r="B94" s="16">
        <v>0.4059606481496303</v>
      </c>
      <c r="C94" s="17" t="s">
        <v>26</v>
      </c>
      <c r="D94" s="18" t="s">
        <v>66</v>
      </c>
      <c r="E94" s="17" t="s">
        <v>76</v>
      </c>
      <c r="F94" s="17" t="s">
        <v>101</v>
      </c>
      <c r="G94" s="17">
        <v>643510.21</v>
      </c>
      <c r="H94" s="17">
        <v>4297635.75</v>
      </c>
      <c r="I94" s="17">
        <v>643412.5</v>
      </c>
      <c r="J94" s="17">
        <v>4297744.3</v>
      </c>
      <c r="K94" s="17"/>
      <c r="L94" s="17"/>
      <c r="M94" s="17"/>
    </row>
    <row r="95" spans="1:13" x14ac:dyDescent="0.25">
      <c r="A95" s="11">
        <v>45147</v>
      </c>
      <c r="B95" s="12">
        <v>0.40876157407547</v>
      </c>
      <c r="C95" s="13" t="s">
        <v>24</v>
      </c>
      <c r="D95" s="14" t="s">
        <v>66</v>
      </c>
      <c r="E95" s="13" t="s">
        <v>73</v>
      </c>
      <c r="F95" s="13" t="s">
        <v>102</v>
      </c>
      <c r="G95" s="13">
        <v>643518.95</v>
      </c>
      <c r="H95" s="13">
        <v>4297645.04</v>
      </c>
      <c r="I95" s="13">
        <v>643388.22</v>
      </c>
      <c r="J95" s="13">
        <v>4297747.02</v>
      </c>
      <c r="K95" s="13"/>
      <c r="L95" s="13"/>
      <c r="M95" s="13"/>
    </row>
    <row r="96" spans="1:13" x14ac:dyDescent="0.25">
      <c r="A96" s="15">
        <v>45147</v>
      </c>
      <c r="B96" s="16">
        <v>0.4101504629616102</v>
      </c>
      <c r="C96" s="17" t="s">
        <v>26</v>
      </c>
      <c r="D96" s="18" t="s">
        <v>66</v>
      </c>
      <c r="E96" s="17" t="s">
        <v>73</v>
      </c>
      <c r="F96" s="17" t="s">
        <v>103</v>
      </c>
      <c r="G96" s="17">
        <v>643267.86</v>
      </c>
      <c r="H96" s="17">
        <v>4297628.79</v>
      </c>
      <c r="I96" s="17">
        <v>643404.23</v>
      </c>
      <c r="J96" s="17">
        <v>4297735.88</v>
      </c>
      <c r="K96" s="17"/>
      <c r="L96" s="17"/>
      <c r="M96" s="17"/>
    </row>
    <row r="97" spans="1:13" x14ac:dyDescent="0.25">
      <c r="A97" s="11">
        <v>45147</v>
      </c>
      <c r="B97" s="12">
        <v>0.4121064814826241</v>
      </c>
      <c r="C97" s="13" t="s">
        <v>24</v>
      </c>
      <c r="D97" s="14" t="s">
        <v>66</v>
      </c>
      <c r="E97" s="13" t="s">
        <v>70</v>
      </c>
      <c r="F97" s="13" t="s">
        <v>104</v>
      </c>
      <c r="G97" s="13">
        <v>643324.09</v>
      </c>
      <c r="H97" s="13">
        <v>4297599.02</v>
      </c>
      <c r="I97" s="13">
        <v>643410.71</v>
      </c>
      <c r="J97" s="13">
        <v>4297748.75</v>
      </c>
      <c r="K97" s="13"/>
      <c r="L97" s="13"/>
      <c r="M97" s="13"/>
    </row>
    <row r="98" spans="1:13" x14ac:dyDescent="0.25">
      <c r="A98" s="15">
        <v>45147</v>
      </c>
      <c r="B98" s="16">
        <v>0.4134722222224809</v>
      </c>
      <c r="C98" s="17" t="s">
        <v>26</v>
      </c>
      <c r="D98" s="18" t="s">
        <v>66</v>
      </c>
      <c r="E98" s="17" t="s">
        <v>70</v>
      </c>
      <c r="F98" s="17" t="s">
        <v>105</v>
      </c>
      <c r="G98" s="17">
        <v>643302.64</v>
      </c>
      <c r="H98" s="17">
        <v>4297859.26</v>
      </c>
      <c r="I98" s="17">
        <v>643400.04</v>
      </c>
      <c r="J98" s="17">
        <v>4297746.8</v>
      </c>
      <c r="K98" s="17"/>
      <c r="L98" s="17"/>
      <c r="M98" s="17"/>
    </row>
    <row r="99" spans="1:13" x14ac:dyDescent="0.25">
      <c r="A99" s="11">
        <v>45147</v>
      </c>
      <c r="B99" s="12">
        <v>0.41578703703635256</v>
      </c>
      <c r="C99" s="13" t="s">
        <v>24</v>
      </c>
      <c r="D99" s="14" t="s">
        <v>66</v>
      </c>
      <c r="E99" s="13" t="s">
        <v>70</v>
      </c>
      <c r="F99" s="13" t="s">
        <v>106</v>
      </c>
      <c r="G99" s="13">
        <v>643401.82</v>
      </c>
      <c r="H99" s="13">
        <v>4297818.25</v>
      </c>
      <c r="I99" s="13">
        <v>643402.71</v>
      </c>
      <c r="J99" s="13">
        <v>4297744.27</v>
      </c>
      <c r="K99" s="13"/>
      <c r="L99" s="13"/>
      <c r="M99" s="13"/>
    </row>
    <row r="100" spans="1:13" x14ac:dyDescent="0.25">
      <c r="A100" s="15">
        <v>45147</v>
      </c>
      <c r="B100" s="16">
        <v>0.4173032407416031</v>
      </c>
      <c r="C100" s="17" t="s">
        <v>26</v>
      </c>
      <c r="D100" s="18" t="s">
        <v>66</v>
      </c>
      <c r="E100" s="17" t="s">
        <v>70</v>
      </c>
      <c r="F100" s="17" t="s">
        <v>106</v>
      </c>
      <c r="G100" s="17">
        <v>643423.84</v>
      </c>
      <c r="H100" s="17">
        <v>4297788.46</v>
      </c>
      <c r="I100" s="17">
        <v>643403.82</v>
      </c>
      <c r="J100" s="17">
        <v>4297746.5</v>
      </c>
      <c r="K100" s="17"/>
      <c r="L100" s="17"/>
      <c r="M100" s="17"/>
    </row>
    <row r="101" spans="1:13" x14ac:dyDescent="0.25">
      <c r="A101" s="2">
        <v>45147</v>
      </c>
      <c r="B101" s="3">
        <v>0.4224537037043774</v>
      </c>
      <c r="C101" s="4" t="s">
        <v>107</v>
      </c>
      <c r="D101" s="5"/>
      <c r="E101" s="4" t="s">
        <v>70</v>
      </c>
      <c r="F101" s="4" t="s">
        <v>106</v>
      </c>
      <c r="G101" s="4">
        <v>643450.55</v>
      </c>
      <c r="H101" s="4">
        <v>4297751.25</v>
      </c>
      <c r="I101" s="4">
        <v>643406.54</v>
      </c>
      <c r="J101" s="4">
        <v>4297744.01</v>
      </c>
      <c r="K101" s="4"/>
      <c r="L101" s="4"/>
      <c r="M101" s="4"/>
    </row>
    <row r="102" spans="1:13" x14ac:dyDescent="0.25">
      <c r="A102" s="7">
        <v>45147</v>
      </c>
      <c r="B102" s="8">
        <v>0.42320601851679385</v>
      </c>
      <c r="C102" s="9" t="s">
        <v>58</v>
      </c>
      <c r="D102" s="10"/>
      <c r="E102" s="9" t="s">
        <v>70</v>
      </c>
      <c r="F102" s="9" t="s">
        <v>106</v>
      </c>
      <c r="G102" s="9">
        <v>643426.11</v>
      </c>
      <c r="H102" s="9">
        <v>4297748.57</v>
      </c>
      <c r="I102" s="9">
        <v>643404.71</v>
      </c>
      <c r="J102" s="9">
        <v>4297749.69</v>
      </c>
      <c r="K102" s="9"/>
      <c r="L102" s="9"/>
      <c r="M102" s="9"/>
    </row>
    <row r="103" spans="1:13" x14ac:dyDescent="0.25">
      <c r="A103" s="2">
        <v>45147</v>
      </c>
      <c r="B103" s="3">
        <v>0.4252893518532801</v>
      </c>
      <c r="C103" s="4" t="s">
        <v>108</v>
      </c>
      <c r="D103" s="5"/>
      <c r="E103" s="4" t="s">
        <v>70</v>
      </c>
      <c r="F103" s="4" t="s">
        <v>106</v>
      </c>
      <c r="G103" s="4">
        <v>643426.11</v>
      </c>
      <c r="H103" s="4">
        <v>4297748.57</v>
      </c>
      <c r="I103" s="4">
        <v>643404.71</v>
      </c>
      <c r="J103" s="4">
        <v>4297749.69</v>
      </c>
      <c r="K103" s="4"/>
      <c r="L103" s="4"/>
      <c r="M103" s="4"/>
    </row>
    <row r="104" spans="1:13" x14ac:dyDescent="0.25">
      <c r="A104" s="2">
        <v>45147</v>
      </c>
      <c r="B104" s="3">
        <v>0.4377893518503697</v>
      </c>
      <c r="C104" s="4" t="s">
        <v>109</v>
      </c>
      <c r="D104" s="5"/>
      <c r="E104" s="4" t="s">
        <v>70</v>
      </c>
      <c r="F104" s="4" t="s">
        <v>106</v>
      </c>
      <c r="G104" s="4">
        <v>643426.11</v>
      </c>
      <c r="H104" s="4">
        <v>4297748.57</v>
      </c>
      <c r="I104" s="4">
        <v>643404.71</v>
      </c>
      <c r="J104" s="4">
        <v>4297749.69</v>
      </c>
      <c r="K104" s="4"/>
      <c r="L104" s="4"/>
      <c r="M104" s="4"/>
    </row>
    <row r="105" spans="3:3" x14ac:dyDescent="0.25">
      <c r="C105" s="19" t="s">
        <v>61</v>
      </c>
    </row>
    <row r="106" spans="1:3" x14ac:dyDescent="0.25">
      <c r="A106" s="1">
        <v>45178</v>
      </c>
      <c r="B106" s="20">
        <v>0.19444444444525288</v>
      </c>
      <c r="C106" s="19" t="s">
        <v>110</v>
      </c>
    </row>
    <row r="107" spans="1:3" x14ac:dyDescent="0.25">
      <c r="A107" s="1">
        <v>45178</v>
      </c>
      <c r="B107" s="20">
        <v>0.20833333333212067</v>
      </c>
      <c r="C107" s="19" t="s">
        <v>111</v>
      </c>
    </row>
    <row r="108" spans="1:13" x14ac:dyDescent="0.25">
      <c r="A108" s="7">
        <v>45178</v>
      </c>
      <c r="B108" s="8">
        <v>0.2703009259275859</v>
      </c>
      <c r="C108" s="9" t="s">
        <v>64</v>
      </c>
      <c r="D108" s="10"/>
      <c r="E108" s="9" t="s">
        <v>70</v>
      </c>
      <c r="F108" s="9" t="s">
        <v>106</v>
      </c>
      <c r="G108" s="9">
        <v>657329.62</v>
      </c>
      <c r="H108" s="9">
        <v>4307269.55</v>
      </c>
      <c r="I108" s="9"/>
      <c r="J108" s="9"/>
      <c r="K108" s="9"/>
      <c r="L108" s="9"/>
      <c r="M108" s="9"/>
    </row>
    <row r="109" spans="1:13" x14ac:dyDescent="0.25">
      <c r="A109" s="2">
        <v>45178</v>
      </c>
      <c r="B109" s="3">
        <v>0.2772106481497758</v>
      </c>
      <c r="C109" s="4"/>
      <c r="D109" s="5"/>
      <c r="E109" s="4" t="s">
        <v>112</v>
      </c>
      <c r="F109" s="4" t="s">
        <v>106</v>
      </c>
      <c r="G109" s="4">
        <v>657359.15</v>
      </c>
      <c r="H109" s="4">
        <v>4306040.66</v>
      </c>
      <c r="I109" s="4">
        <v>657350.9</v>
      </c>
      <c r="J109" s="4">
        <v>4306055.89</v>
      </c>
      <c r="K109" s="4"/>
      <c r="L109" s="4"/>
      <c r="M109" s="4"/>
    </row>
    <row r="110" spans="1:13" x14ac:dyDescent="0.25">
      <c r="A110" s="11">
        <v>45178</v>
      </c>
      <c r="B110" s="12">
        <v>0.28322916666729725</v>
      </c>
      <c r="C110" s="13" t="s">
        <v>24</v>
      </c>
      <c r="D110" s="14"/>
      <c r="E110" s="13" t="s">
        <v>113</v>
      </c>
      <c r="F110" s="13" t="s">
        <v>114</v>
      </c>
      <c r="G110" s="13">
        <v>657441.71</v>
      </c>
      <c r="H110" s="13">
        <v>4305954.94</v>
      </c>
      <c r="I110" s="13">
        <v>657348.02</v>
      </c>
      <c r="J110" s="13">
        <v>4306057.39</v>
      </c>
      <c r="K110" s="13"/>
      <c r="L110" s="13"/>
      <c r="M110" s="13"/>
    </row>
    <row r="111" spans="1:13" x14ac:dyDescent="0.25">
      <c r="A111" s="15">
        <v>45178</v>
      </c>
      <c r="B111" s="16">
        <v>0.28450231481474475</v>
      </c>
      <c r="C111" s="17" t="s">
        <v>26</v>
      </c>
      <c r="D111" s="18"/>
      <c r="E111" s="17" t="s">
        <v>113</v>
      </c>
      <c r="F111" s="17" t="s">
        <v>115</v>
      </c>
      <c r="G111" s="17">
        <v>657224.07</v>
      </c>
      <c r="H111" s="17">
        <v>4305952.69</v>
      </c>
      <c r="I111" s="17">
        <v>657346.82</v>
      </c>
      <c r="J111" s="17">
        <v>4306045.33</v>
      </c>
      <c r="K111" s="17"/>
      <c r="L111" s="17"/>
      <c r="M111" s="17"/>
    </row>
    <row r="112" spans="1:13" x14ac:dyDescent="0.25">
      <c r="A112" s="11">
        <v>45178</v>
      </c>
      <c r="B112" s="12">
        <v>0.2861574074086093</v>
      </c>
      <c r="C112" s="13" t="s">
        <v>24</v>
      </c>
      <c r="D112" s="14"/>
      <c r="E112" s="13" t="s">
        <v>116</v>
      </c>
      <c r="F112" s="13" t="s">
        <v>117</v>
      </c>
      <c r="G112" s="13">
        <v>657261.04</v>
      </c>
      <c r="H112" s="13">
        <v>4305959.41</v>
      </c>
      <c r="I112" s="13">
        <v>657348.5</v>
      </c>
      <c r="J112" s="13">
        <v>4306056.18</v>
      </c>
      <c r="K112" s="13"/>
      <c r="L112" s="13"/>
      <c r="M112" s="13"/>
    </row>
    <row r="113" spans="1:13" x14ac:dyDescent="0.25">
      <c r="A113" s="15">
        <v>45178</v>
      </c>
      <c r="B113" s="16">
        <v>0.28718749999825377</v>
      </c>
      <c r="C113" s="17" t="s">
        <v>26</v>
      </c>
      <c r="D113" s="18"/>
      <c r="E113" s="17" t="s">
        <v>116</v>
      </c>
      <c r="F113" s="17" t="s">
        <v>118</v>
      </c>
      <c r="G113" s="17">
        <v>657233.95</v>
      </c>
      <c r="H113" s="17">
        <v>4306156.99</v>
      </c>
      <c r="I113" s="17">
        <v>657338.42</v>
      </c>
      <c r="J113" s="17">
        <v>4306053.45</v>
      </c>
      <c r="K113" s="17"/>
      <c r="L113" s="17"/>
      <c r="M113" s="17"/>
    </row>
    <row r="114" spans="1:13" x14ac:dyDescent="0.25">
      <c r="A114" s="11">
        <v>45178</v>
      </c>
      <c r="B114" s="12">
        <v>0.2887268518534256</v>
      </c>
      <c r="C114" s="13" t="s">
        <v>24</v>
      </c>
      <c r="D114" s="14"/>
      <c r="E114" s="13" t="s">
        <v>119</v>
      </c>
      <c r="F114" s="13" t="s">
        <v>120</v>
      </c>
      <c r="G114" s="13">
        <v>657223.59</v>
      </c>
      <c r="H114" s="13">
        <v>4306156.67</v>
      </c>
      <c r="I114" s="13">
        <v>657347.42</v>
      </c>
      <c r="J114" s="13">
        <v>4306054.19</v>
      </c>
      <c r="K114" s="13"/>
      <c r="L114" s="13"/>
      <c r="M114" s="13"/>
    </row>
    <row r="115" spans="1:13" x14ac:dyDescent="0.25">
      <c r="A115" s="15">
        <v>45178</v>
      </c>
      <c r="B115" s="16">
        <v>0.28980324073927477</v>
      </c>
      <c r="C115" s="17" t="s">
        <v>26</v>
      </c>
      <c r="D115" s="18"/>
      <c r="E115" s="17" t="s">
        <v>119</v>
      </c>
      <c r="F115" s="17" t="s">
        <v>121</v>
      </c>
      <c r="G115" s="17">
        <v>657462.54</v>
      </c>
      <c r="H115" s="17">
        <v>4306151.46</v>
      </c>
      <c r="I115" s="17">
        <v>657348.09</v>
      </c>
      <c r="J115" s="17">
        <v>4306067.44</v>
      </c>
      <c r="K115" s="17"/>
      <c r="L115" s="17"/>
      <c r="M115" s="17"/>
    </row>
    <row r="116" spans="1:13" x14ac:dyDescent="0.25">
      <c r="A116" s="11">
        <v>45178</v>
      </c>
      <c r="B116" s="12">
        <v>0.291643518517958</v>
      </c>
      <c r="C116" s="13" t="s">
        <v>24</v>
      </c>
      <c r="D116" s="14"/>
      <c r="E116" s="13" t="s">
        <v>122</v>
      </c>
      <c r="F116" s="13" t="s">
        <v>123</v>
      </c>
      <c r="G116" s="13">
        <v>657457.64</v>
      </c>
      <c r="H116" s="13">
        <v>4306168.72</v>
      </c>
      <c r="I116" s="13">
        <v>657342.02</v>
      </c>
      <c r="J116" s="13">
        <v>4306058.13</v>
      </c>
      <c r="K116" s="13"/>
      <c r="L116" s="13"/>
      <c r="M116" s="13"/>
    </row>
    <row r="117" spans="1:13" x14ac:dyDescent="0.25">
      <c r="A117" s="15">
        <v>45178</v>
      </c>
      <c r="B117" s="16">
        <v>0.2928124999998545</v>
      </c>
      <c r="C117" s="17" t="s">
        <v>26</v>
      </c>
      <c r="D117" s="18"/>
      <c r="E117" s="17" t="s">
        <v>122</v>
      </c>
      <c r="F117" s="17" t="s">
        <v>124</v>
      </c>
      <c r="G117" s="17">
        <v>657452.55</v>
      </c>
      <c r="H117" s="17">
        <v>4305956.94</v>
      </c>
      <c r="I117" s="17">
        <v>657352.61</v>
      </c>
      <c r="J117" s="17">
        <v>4306056.53</v>
      </c>
      <c r="K117" s="17"/>
      <c r="L117" s="17"/>
      <c r="M117" s="17"/>
    </row>
    <row r="118" spans="1:13" x14ac:dyDescent="0.25">
      <c r="A118" s="11">
        <v>45178</v>
      </c>
      <c r="B118" s="12">
        <v>0.2946527777785377</v>
      </c>
      <c r="C118" s="13" t="s">
        <v>24</v>
      </c>
      <c r="D118" s="14"/>
      <c r="E118" s="13" t="s">
        <v>122</v>
      </c>
      <c r="F118" s="13" t="s">
        <v>124</v>
      </c>
      <c r="G118" s="13">
        <v>657460.48</v>
      </c>
      <c r="H118" s="13">
        <v>4305937.26</v>
      </c>
      <c r="I118" s="13">
        <v>657347.38</v>
      </c>
      <c r="J118" s="13">
        <v>4306063.22</v>
      </c>
      <c r="K118" s="13"/>
      <c r="L118" s="13"/>
      <c r="M118" s="13"/>
    </row>
    <row r="119" spans="1:13" x14ac:dyDescent="0.25">
      <c r="A119" s="15">
        <v>45178</v>
      </c>
      <c r="B119" s="16">
        <v>0.2958912037029222</v>
      </c>
      <c r="C119" s="17" t="s">
        <v>26</v>
      </c>
      <c r="D119" s="18"/>
      <c r="E119" s="17" t="s">
        <v>122</v>
      </c>
      <c r="F119" s="17" t="s">
        <v>125</v>
      </c>
      <c r="G119" s="17">
        <v>657441.99</v>
      </c>
      <c r="H119" s="17">
        <v>4306181.13</v>
      </c>
      <c r="I119" s="17">
        <v>657338.03</v>
      </c>
      <c r="J119" s="17">
        <v>4306067.89</v>
      </c>
      <c r="K119" s="17"/>
      <c r="L119" s="17"/>
      <c r="M119" s="17"/>
    </row>
    <row r="120" spans="1:13" x14ac:dyDescent="0.25">
      <c r="A120" s="11">
        <v>45178</v>
      </c>
      <c r="B120" s="12">
        <v>0.2978472222239361</v>
      </c>
      <c r="C120" s="13" t="s">
        <v>24</v>
      </c>
      <c r="D120" s="14"/>
      <c r="E120" s="13" t="s">
        <v>119</v>
      </c>
      <c r="F120" s="13" t="s">
        <v>126</v>
      </c>
      <c r="G120" s="13">
        <v>657481.37</v>
      </c>
      <c r="H120" s="13">
        <v>4306151.03</v>
      </c>
      <c r="I120" s="13">
        <v>657337.08</v>
      </c>
      <c r="J120" s="13">
        <v>4306058.96</v>
      </c>
      <c r="K120" s="13"/>
      <c r="L120" s="13"/>
      <c r="M120" s="13"/>
    </row>
    <row r="121" spans="1:13" x14ac:dyDescent="0.25">
      <c r="A121" s="15">
        <v>45178</v>
      </c>
      <c r="B121" s="16">
        <v>0.2994675925910997</v>
      </c>
      <c r="C121" s="17" t="s">
        <v>26</v>
      </c>
      <c r="D121" s="18"/>
      <c r="E121" s="17" t="s">
        <v>119</v>
      </c>
      <c r="F121" s="17" t="s">
        <v>127</v>
      </c>
      <c r="G121" s="17">
        <v>657224.05</v>
      </c>
      <c r="H121" s="17">
        <v>4306155.57</v>
      </c>
      <c r="I121" s="17">
        <v>657336.67</v>
      </c>
      <c r="J121" s="17">
        <v>4306048.23</v>
      </c>
      <c r="K121" s="17"/>
      <c r="L121" s="17"/>
      <c r="M121" s="17"/>
    </row>
    <row r="122" spans="1:13" x14ac:dyDescent="0.25">
      <c r="A122" s="11">
        <v>45178</v>
      </c>
      <c r="B122" s="12">
        <v>0.3009490740732872</v>
      </c>
      <c r="C122" s="13" t="s">
        <v>24</v>
      </c>
      <c r="D122" s="14"/>
      <c r="E122" s="13" t="s">
        <v>116</v>
      </c>
      <c r="F122" s="13" t="s">
        <v>128</v>
      </c>
      <c r="G122" s="13">
        <v>657237.63</v>
      </c>
      <c r="H122" s="13">
        <v>4306155.46</v>
      </c>
      <c r="I122" s="13">
        <v>657354.2</v>
      </c>
      <c r="J122" s="13">
        <v>4306031.46</v>
      </c>
      <c r="K122" s="13"/>
      <c r="L122" s="13"/>
      <c r="M122" s="13"/>
    </row>
    <row r="123" spans="1:13" x14ac:dyDescent="0.25">
      <c r="A123" s="15">
        <v>45178</v>
      </c>
      <c r="B123" s="16">
        <v>0.3021527777782467</v>
      </c>
      <c r="C123" s="17" t="s">
        <v>26</v>
      </c>
      <c r="D123" s="18"/>
      <c r="E123" s="17" t="s">
        <v>116</v>
      </c>
      <c r="F123" s="17" t="s">
        <v>129</v>
      </c>
      <c r="G123" s="17">
        <v>657253.87</v>
      </c>
      <c r="H123" s="17">
        <v>4305938.55</v>
      </c>
      <c r="I123" s="17">
        <v>657356.81</v>
      </c>
      <c r="J123" s="17">
        <v>4306048.44</v>
      </c>
      <c r="K123" s="17"/>
      <c r="L123" s="17"/>
      <c r="M123" s="17"/>
    </row>
    <row r="124" spans="1:13" x14ac:dyDescent="0.25">
      <c r="A124" s="11">
        <v>45178</v>
      </c>
      <c r="B124" s="12">
        <v>0.3038194444452529</v>
      </c>
      <c r="C124" s="13" t="s">
        <v>24</v>
      </c>
      <c r="D124" s="14"/>
      <c r="E124" s="13" t="s">
        <v>113</v>
      </c>
      <c r="F124" s="13" t="s">
        <v>130</v>
      </c>
      <c r="G124" s="13">
        <v>657235.64</v>
      </c>
      <c r="H124" s="13">
        <v>4305940.33</v>
      </c>
      <c r="I124" s="13">
        <v>657353.42</v>
      </c>
      <c r="J124" s="13">
        <v>4306055.04</v>
      </c>
      <c r="K124" s="13"/>
      <c r="L124" s="13"/>
      <c r="M124" s="13"/>
    </row>
    <row r="125" spans="1:13" x14ac:dyDescent="0.25">
      <c r="A125" s="15">
        <v>45178</v>
      </c>
      <c r="B125" s="16">
        <v>0.30496527777722804</v>
      </c>
      <c r="C125" s="17" t="s">
        <v>26</v>
      </c>
      <c r="D125" s="18"/>
      <c r="E125" s="17" t="s">
        <v>113</v>
      </c>
      <c r="F125" s="17" t="s">
        <v>131</v>
      </c>
      <c r="G125" s="17">
        <v>657489.18</v>
      </c>
      <c r="H125" s="17">
        <v>4305953.08</v>
      </c>
      <c r="I125" s="17">
        <v>657354.69</v>
      </c>
      <c r="J125" s="17">
        <v>4306064.31</v>
      </c>
      <c r="K125" s="17"/>
      <c r="L125" s="17"/>
      <c r="M125" s="17"/>
    </row>
    <row r="126" spans="1:13" x14ac:dyDescent="0.25">
      <c r="A126" s="11">
        <v>45178</v>
      </c>
      <c r="B126" s="12">
        <v>0.30753472222204437</v>
      </c>
      <c r="C126" s="13" t="s">
        <v>24</v>
      </c>
      <c r="D126" s="14"/>
      <c r="E126" s="13" t="s">
        <v>113</v>
      </c>
      <c r="F126" s="13" t="s">
        <v>131</v>
      </c>
      <c r="G126" s="13">
        <v>657371.24</v>
      </c>
      <c r="H126" s="13">
        <v>4306014.92</v>
      </c>
      <c r="I126" s="13">
        <v>657343.34</v>
      </c>
      <c r="J126" s="13">
        <v>4306059.18</v>
      </c>
      <c r="K126" s="13"/>
      <c r="L126" s="13"/>
      <c r="M126" s="13"/>
    </row>
    <row r="127" spans="1:13" x14ac:dyDescent="0.25">
      <c r="A127" s="15">
        <v>45178</v>
      </c>
      <c r="B127" s="16">
        <v>0.3086921296307992</v>
      </c>
      <c r="C127" s="17" t="s">
        <v>26</v>
      </c>
      <c r="D127" s="18"/>
      <c r="E127" s="17" t="s">
        <v>113</v>
      </c>
      <c r="F127" s="17" t="s">
        <v>132</v>
      </c>
      <c r="G127" s="17">
        <v>657405.67</v>
      </c>
      <c r="H127" s="17">
        <v>4306033.84</v>
      </c>
      <c r="I127" s="17">
        <v>657349.52</v>
      </c>
      <c r="J127" s="17">
        <v>4306055.29</v>
      </c>
      <c r="K127" s="17"/>
      <c r="L127" s="17"/>
      <c r="M127" s="17"/>
    </row>
    <row r="128" spans="1:13" x14ac:dyDescent="0.25">
      <c r="A128" s="11">
        <v>45178</v>
      </c>
      <c r="B128" s="12">
        <v>0.30888888888875954</v>
      </c>
      <c r="C128" s="13" t="s">
        <v>24</v>
      </c>
      <c r="D128" s="14"/>
      <c r="E128" s="13" t="s">
        <v>113</v>
      </c>
      <c r="F128" s="13" t="s">
        <v>133</v>
      </c>
      <c r="G128" s="13">
        <v>657388.68</v>
      </c>
      <c r="H128" s="13">
        <v>4306008.92</v>
      </c>
      <c r="I128" s="13">
        <v>657348.13</v>
      </c>
      <c r="J128" s="13">
        <v>4306056.43</v>
      </c>
      <c r="K128" s="13"/>
      <c r="L128" s="13"/>
      <c r="M128" s="13"/>
    </row>
    <row r="129" spans="1:13" x14ac:dyDescent="0.25">
      <c r="A129" s="15">
        <v>45178</v>
      </c>
      <c r="B129" s="16">
        <v>0.31040509259401006</v>
      </c>
      <c r="C129" s="17" t="s">
        <v>26</v>
      </c>
      <c r="D129" s="18"/>
      <c r="E129" s="17" t="s">
        <v>113</v>
      </c>
      <c r="F129" s="17" t="s">
        <v>133</v>
      </c>
      <c r="G129" s="17">
        <v>657406.64</v>
      </c>
      <c r="H129" s="17">
        <v>4306055.01</v>
      </c>
      <c r="I129" s="17">
        <v>657347.28</v>
      </c>
      <c r="J129" s="17">
        <v>4306056.05</v>
      </c>
      <c r="K129" s="17"/>
      <c r="L129" s="17"/>
      <c r="M129" s="17"/>
    </row>
    <row r="130" spans="1:13" x14ac:dyDescent="0.25">
      <c r="A130" s="2">
        <v>45178</v>
      </c>
      <c r="B130" s="3">
        <v>0.325405092593428</v>
      </c>
      <c r="C130" s="4" t="s">
        <v>134</v>
      </c>
      <c r="D130" s="5"/>
      <c r="E130" s="4" t="s">
        <v>70</v>
      </c>
      <c r="F130" s="4" t="s">
        <v>133</v>
      </c>
      <c r="G130" s="4">
        <v>657687.6</v>
      </c>
      <c r="H130" s="4">
        <v>4306163.14</v>
      </c>
      <c r="I130" s="4"/>
      <c r="J130" s="4"/>
      <c r="K130" s="4"/>
      <c r="L130" s="4"/>
      <c r="M130" s="4"/>
    </row>
    <row r="131" spans="1:13" x14ac:dyDescent="0.25">
      <c r="A131" s="7">
        <v>45178</v>
      </c>
      <c r="B131" s="8">
        <v>0.3293634259243845</v>
      </c>
      <c r="C131" s="9" t="s">
        <v>135</v>
      </c>
      <c r="D131" s="10"/>
      <c r="E131" s="9" t="s">
        <v>136</v>
      </c>
      <c r="F131" s="9" t="s">
        <v>137</v>
      </c>
      <c r="G131" s="9">
        <v>658068.1</v>
      </c>
      <c r="H131" s="9">
        <v>4305739.27</v>
      </c>
      <c r="I131" s="9"/>
      <c r="J131" s="9"/>
      <c r="K131" s="9"/>
      <c r="L131" s="9"/>
      <c r="M131" s="9"/>
    </row>
    <row r="132" spans="1:13" x14ac:dyDescent="0.25">
      <c r="A132" s="11">
        <v>45178</v>
      </c>
      <c r="B132" s="12">
        <v>0.33777777777868323</v>
      </c>
      <c r="C132" s="13" t="s">
        <v>24</v>
      </c>
      <c r="D132" s="14"/>
      <c r="E132" s="13" t="s">
        <v>136</v>
      </c>
      <c r="F132" s="13" t="s">
        <v>137</v>
      </c>
      <c r="G132" s="13">
        <v>657885.26</v>
      </c>
      <c r="H132" s="13">
        <v>4304289.69</v>
      </c>
      <c r="I132" s="13"/>
      <c r="J132" s="13"/>
      <c r="K132" s="13"/>
      <c r="L132" s="13"/>
      <c r="M132" s="13"/>
    </row>
    <row r="133" spans="1:13" x14ac:dyDescent="0.25">
      <c r="A133" s="15">
        <v>45178</v>
      </c>
      <c r="B133" s="16">
        <v>0.338414351852407</v>
      </c>
      <c r="C133" s="17" t="s">
        <v>26</v>
      </c>
      <c r="D133" s="18" t="s">
        <v>138</v>
      </c>
      <c r="E133" s="17" t="s">
        <v>136</v>
      </c>
      <c r="F133" s="17" t="s">
        <v>139</v>
      </c>
      <c r="G133" s="17">
        <v>657862.74</v>
      </c>
      <c r="H133" s="17">
        <v>4304416.52</v>
      </c>
      <c r="I133" s="17"/>
      <c r="J133" s="17"/>
      <c r="K133" s="17"/>
      <c r="L133" s="17"/>
      <c r="M133" s="17"/>
    </row>
    <row r="134" spans="1:13" x14ac:dyDescent="0.25">
      <c r="A134" s="11">
        <v>45178</v>
      </c>
      <c r="B134" s="12">
        <v>0.3414236111093487</v>
      </c>
      <c r="C134" s="13" t="s">
        <v>24</v>
      </c>
      <c r="D134" s="14"/>
      <c r="E134" s="13" t="s">
        <v>136</v>
      </c>
      <c r="F134" s="13" t="s">
        <v>139</v>
      </c>
      <c r="G134" s="13">
        <v>657881.31</v>
      </c>
      <c r="H134" s="13">
        <v>4304308.46</v>
      </c>
      <c r="I134" s="13"/>
      <c r="J134" s="13"/>
      <c r="K134" s="13"/>
      <c r="L134" s="13"/>
      <c r="M134" s="13"/>
    </row>
    <row r="135" spans="1:13" x14ac:dyDescent="0.25">
      <c r="A135" s="15">
        <v>45178</v>
      </c>
      <c r="B135" s="16">
        <v>0.3586458333338669</v>
      </c>
      <c r="C135" s="17" t="s">
        <v>26</v>
      </c>
      <c r="D135" s="18"/>
      <c r="E135" s="17" t="s">
        <v>136</v>
      </c>
      <c r="F135" s="17" t="s">
        <v>140</v>
      </c>
      <c r="G135" s="17">
        <v>657183.36</v>
      </c>
      <c r="H135" s="17">
        <v>4307823.82</v>
      </c>
      <c r="I135" s="17"/>
      <c r="J135" s="17"/>
      <c r="K135" s="17"/>
      <c r="L135" s="17"/>
      <c r="M135" s="17"/>
    </row>
    <row r="136" spans="1:13" x14ac:dyDescent="0.25">
      <c r="A136" s="11">
        <v>45178</v>
      </c>
      <c r="B136" s="12">
        <v>0.3600000000005821</v>
      </c>
      <c r="C136" s="13" t="s">
        <v>24</v>
      </c>
      <c r="D136" s="14"/>
      <c r="E136" s="13" t="s">
        <v>141</v>
      </c>
      <c r="F136" s="13" t="s">
        <v>142</v>
      </c>
      <c r="G136" s="13">
        <v>657203.79</v>
      </c>
      <c r="H136" s="13">
        <v>4307888.86</v>
      </c>
      <c r="I136" s="13"/>
      <c r="J136" s="13"/>
      <c r="K136" s="13"/>
      <c r="L136" s="13"/>
      <c r="M136" s="13"/>
    </row>
    <row r="137" spans="1:13" x14ac:dyDescent="0.25">
      <c r="A137" s="15">
        <v>45178</v>
      </c>
      <c r="B137" s="16">
        <v>0.37861111111124046</v>
      </c>
      <c r="C137" s="17" t="s">
        <v>26</v>
      </c>
      <c r="D137" s="18"/>
      <c r="E137" s="17" t="s">
        <v>141</v>
      </c>
      <c r="F137" s="17" t="s">
        <v>143</v>
      </c>
      <c r="G137" s="17">
        <v>657915.18</v>
      </c>
      <c r="H137" s="17">
        <v>4304285.87</v>
      </c>
      <c r="I137" s="17"/>
      <c r="J137" s="17"/>
      <c r="K137" s="17"/>
      <c r="L137" s="17"/>
      <c r="M137" s="17"/>
    </row>
    <row r="138" spans="1:13" x14ac:dyDescent="0.25">
      <c r="A138" s="11">
        <v>45178</v>
      </c>
      <c r="B138" s="12">
        <v>0.38017361111269565</v>
      </c>
      <c r="C138" s="13" t="s">
        <v>24</v>
      </c>
      <c r="D138" s="14"/>
      <c r="E138" s="13" t="s">
        <v>144</v>
      </c>
      <c r="F138" s="13" t="s">
        <v>145</v>
      </c>
      <c r="G138" s="13">
        <v>657974.64</v>
      </c>
      <c r="H138" s="13">
        <v>4304321.09</v>
      </c>
      <c r="I138" s="13"/>
      <c r="J138" s="13"/>
      <c r="K138" s="13"/>
      <c r="L138" s="13"/>
      <c r="M138" s="13"/>
    </row>
    <row r="139" spans="1:13" x14ac:dyDescent="0.25">
      <c r="A139" s="15">
        <v>45178</v>
      </c>
      <c r="B139" s="16">
        <v>0.3972337962950405</v>
      </c>
      <c r="C139" s="17" t="s">
        <v>26</v>
      </c>
      <c r="D139" s="18"/>
      <c r="E139" s="17" t="s">
        <v>144</v>
      </c>
      <c r="F139" s="17" t="s">
        <v>145</v>
      </c>
      <c r="G139" s="17">
        <v>657281.89</v>
      </c>
      <c r="H139" s="17">
        <v>4307721.19</v>
      </c>
      <c r="I139" s="17"/>
      <c r="J139" s="17"/>
      <c r="K139" s="17"/>
      <c r="L139" s="17"/>
      <c r="M139" s="17"/>
    </row>
    <row r="140" spans="1:13" x14ac:dyDescent="0.25">
      <c r="A140" s="11">
        <v>45178</v>
      </c>
      <c r="B140" s="12">
        <v>0.39863425925796037</v>
      </c>
      <c r="C140" s="13" t="s">
        <v>24</v>
      </c>
      <c r="D140" s="14"/>
      <c r="E140" s="13" t="s">
        <v>146</v>
      </c>
      <c r="F140" s="13" t="s">
        <v>147</v>
      </c>
      <c r="G140" s="13">
        <v>657314.04</v>
      </c>
      <c r="H140" s="13">
        <v>4307725.64</v>
      </c>
      <c r="I140" s="13"/>
      <c r="J140" s="13"/>
      <c r="K140" s="13"/>
      <c r="L140" s="13"/>
      <c r="M140" s="13"/>
    </row>
    <row r="141" spans="1:13" x14ac:dyDescent="0.25">
      <c r="A141" s="15">
        <v>45178</v>
      </c>
      <c r="B141" s="16">
        <v>0.4171874999992724</v>
      </c>
      <c r="C141" s="17" t="s">
        <v>26</v>
      </c>
      <c r="D141" s="18"/>
      <c r="E141" s="17" t="s">
        <v>146</v>
      </c>
      <c r="F141" s="17" t="s">
        <v>148</v>
      </c>
      <c r="G141" s="17">
        <v>658015.66</v>
      </c>
      <c r="H141" s="17">
        <v>4304291.49</v>
      </c>
      <c r="I141" s="17"/>
      <c r="J141" s="17"/>
      <c r="K141" s="17"/>
      <c r="L141" s="17"/>
      <c r="M141" s="17"/>
    </row>
    <row r="142" spans="1:13" x14ac:dyDescent="0.25">
      <c r="A142" s="11">
        <v>45178</v>
      </c>
      <c r="B142" s="12">
        <v>0.4189351851855463</v>
      </c>
      <c r="C142" s="13" t="s">
        <v>24</v>
      </c>
      <c r="D142" s="14"/>
      <c r="E142" s="13" t="s">
        <v>149</v>
      </c>
      <c r="F142" s="13" t="s">
        <v>150</v>
      </c>
      <c r="G142" s="13">
        <v>658050.24</v>
      </c>
      <c r="H142" s="13">
        <v>4304293.21</v>
      </c>
      <c r="I142" s="13"/>
      <c r="J142" s="13"/>
      <c r="K142" s="13"/>
      <c r="L142" s="13"/>
      <c r="M142" s="13"/>
    </row>
    <row r="143" spans="1:13" x14ac:dyDescent="0.25">
      <c r="A143" s="15">
        <v>45178</v>
      </c>
      <c r="B143" s="16">
        <v>0.4356481481481751</v>
      </c>
      <c r="C143" s="17" t="s">
        <v>26</v>
      </c>
      <c r="D143" s="18"/>
      <c r="E143" s="17" t="s">
        <v>149</v>
      </c>
      <c r="F143" s="17" t="s">
        <v>151</v>
      </c>
      <c r="G143" s="17">
        <v>657378.16</v>
      </c>
      <c r="H143" s="17">
        <v>4307749.63</v>
      </c>
      <c r="I143" s="17"/>
      <c r="J143" s="17"/>
      <c r="K143" s="17"/>
      <c r="L143" s="17"/>
      <c r="M143" s="17"/>
    </row>
    <row r="144" spans="1:13" x14ac:dyDescent="0.25">
      <c r="A144" s="11">
        <v>45178</v>
      </c>
      <c r="B144" s="12">
        <v>0.4408101851840911</v>
      </c>
      <c r="C144" s="13" t="s">
        <v>24</v>
      </c>
      <c r="D144" s="14"/>
      <c r="E144" s="13" t="s">
        <v>152</v>
      </c>
      <c r="F144" s="13" t="s">
        <v>153</v>
      </c>
      <c r="G144" s="13">
        <v>657436.21</v>
      </c>
      <c r="H144" s="13">
        <v>4307750.33</v>
      </c>
      <c r="I144" s="13"/>
      <c r="J144" s="13"/>
      <c r="K144" s="13"/>
      <c r="L144" s="13"/>
      <c r="M144" s="13"/>
    </row>
    <row r="145" spans="1:13" x14ac:dyDescent="0.25">
      <c r="A145" s="15">
        <v>45178</v>
      </c>
      <c r="B145" s="16">
        <v>0.461041666665551</v>
      </c>
      <c r="C145" s="17" t="s">
        <v>26</v>
      </c>
      <c r="D145" s="18"/>
      <c r="E145" s="17" t="s">
        <v>152</v>
      </c>
      <c r="F145" s="17" t="s">
        <v>154</v>
      </c>
      <c r="G145" s="17">
        <v>658081.06</v>
      </c>
      <c r="H145" s="17">
        <v>4304318.79</v>
      </c>
      <c r="I145" s="17"/>
      <c r="J145" s="17"/>
      <c r="K145" s="17"/>
      <c r="L145" s="17"/>
      <c r="M145" s="17"/>
    </row>
    <row r="146" spans="1:13" x14ac:dyDescent="0.25">
      <c r="A146" s="11">
        <v>45178</v>
      </c>
      <c r="B146" s="12">
        <v>0.4628703703710926</v>
      </c>
      <c r="C146" s="13" t="s">
        <v>24</v>
      </c>
      <c r="D146" s="14"/>
      <c r="E146" s="13" t="s">
        <v>155</v>
      </c>
      <c r="F146" s="13" t="s">
        <v>156</v>
      </c>
      <c r="G146" s="13">
        <v>658136.3</v>
      </c>
      <c r="H146" s="13">
        <v>4304296.06</v>
      </c>
      <c r="I146" s="13"/>
      <c r="J146" s="13"/>
      <c r="K146" s="13"/>
      <c r="L146" s="13"/>
      <c r="M146" s="13"/>
    </row>
    <row r="147" spans="1:13" x14ac:dyDescent="0.25">
      <c r="A147" s="15">
        <v>45178</v>
      </c>
      <c r="B147" s="16">
        <v>0.4807060185194132</v>
      </c>
      <c r="C147" s="17" t="s">
        <v>26</v>
      </c>
      <c r="D147" s="18"/>
      <c r="E147" s="17" t="s">
        <v>155</v>
      </c>
      <c r="F147" s="17" t="s">
        <v>157</v>
      </c>
      <c r="G147" s="17">
        <v>657434.71</v>
      </c>
      <c r="H147" s="17">
        <v>4307755.91</v>
      </c>
      <c r="I147" s="17"/>
      <c r="J147" s="17"/>
      <c r="K147" s="17"/>
      <c r="L147" s="17"/>
      <c r="M147" s="17"/>
    </row>
    <row r="148" spans="1:13" x14ac:dyDescent="0.25">
      <c r="A148" s="11">
        <v>45178</v>
      </c>
      <c r="B148" s="12">
        <v>0.4816087962972233</v>
      </c>
      <c r="C148" s="13" t="s">
        <v>24</v>
      </c>
      <c r="D148" s="14"/>
      <c r="E148" s="13" t="s">
        <v>158</v>
      </c>
      <c r="F148" s="13" t="s">
        <v>159</v>
      </c>
      <c r="G148" s="13">
        <v>657442.28</v>
      </c>
      <c r="H148" s="13">
        <v>4307809.55</v>
      </c>
      <c r="I148" s="13"/>
      <c r="J148" s="13"/>
      <c r="K148" s="13"/>
      <c r="L148" s="13"/>
      <c r="M148" s="13"/>
    </row>
    <row r="149" spans="1:13" x14ac:dyDescent="0.25">
      <c r="A149" s="15">
        <v>45178</v>
      </c>
      <c r="B149" s="16">
        <v>0.5018634259249666</v>
      </c>
      <c r="C149" s="17" t="s">
        <v>26</v>
      </c>
      <c r="D149" s="18"/>
      <c r="E149" s="17" t="s">
        <v>158</v>
      </c>
      <c r="F149" s="17" t="s">
        <v>160</v>
      </c>
      <c r="G149" s="17">
        <v>658161.82</v>
      </c>
      <c r="H149" s="17">
        <v>4304332.72</v>
      </c>
      <c r="I149" s="17"/>
      <c r="J149" s="17"/>
      <c r="K149" s="17"/>
      <c r="L149" s="17"/>
      <c r="M149" s="17"/>
    </row>
    <row r="150" spans="1:13" x14ac:dyDescent="0.25">
      <c r="A150" s="11">
        <v>45178</v>
      </c>
      <c r="B150" s="12">
        <v>0.5030555555567844</v>
      </c>
      <c r="C150" s="13" t="s">
        <v>24</v>
      </c>
      <c r="D150" s="14"/>
      <c r="E150" s="13" t="s">
        <v>161</v>
      </c>
      <c r="F150" s="13" t="s">
        <v>162</v>
      </c>
      <c r="G150" s="13">
        <v>658209.48</v>
      </c>
      <c r="H150" s="13">
        <v>4304334.68</v>
      </c>
      <c r="I150" s="13"/>
      <c r="J150" s="13"/>
      <c r="K150" s="13"/>
      <c r="L150" s="13"/>
      <c r="M150" s="13"/>
    </row>
    <row r="151" spans="1:13" x14ac:dyDescent="0.25">
      <c r="A151" s="15">
        <v>45178</v>
      </c>
      <c r="B151" s="16">
        <v>0.520717592593428</v>
      </c>
      <c r="C151" s="17" t="s">
        <v>26</v>
      </c>
      <c r="D151" s="18"/>
      <c r="E151" s="17" t="s">
        <v>161</v>
      </c>
      <c r="F151" s="17" t="s">
        <v>163</v>
      </c>
      <c r="G151" s="17">
        <v>657510.06</v>
      </c>
      <c r="H151" s="17">
        <v>4307800.55</v>
      </c>
      <c r="I151" s="17"/>
      <c r="J151" s="17"/>
      <c r="K151" s="17"/>
      <c r="L151" s="17"/>
      <c r="M151" s="17"/>
    </row>
    <row r="152" spans="1:13" x14ac:dyDescent="0.25">
      <c r="A152" s="11">
        <v>45178</v>
      </c>
      <c r="B152" s="12">
        <v>0.5215277777788287</v>
      </c>
      <c r="C152" s="13" t="s">
        <v>24</v>
      </c>
      <c r="D152" s="14"/>
      <c r="E152" s="13" t="s">
        <v>164</v>
      </c>
      <c r="F152" s="13" t="s">
        <v>165</v>
      </c>
      <c r="G152" s="13">
        <v>657536.12</v>
      </c>
      <c r="H152" s="13">
        <v>4307849.23</v>
      </c>
      <c r="I152" s="13"/>
      <c r="J152" s="13"/>
      <c r="K152" s="13"/>
      <c r="L152" s="13"/>
      <c r="M152" s="13"/>
    </row>
    <row r="153" spans="1:13" x14ac:dyDescent="0.25">
      <c r="A153" s="15">
        <v>45178</v>
      </c>
      <c r="B153" s="16">
        <v>0.5422222222223354</v>
      </c>
      <c r="C153" s="17" t="s">
        <v>26</v>
      </c>
      <c r="D153" s="18"/>
      <c r="E153" s="17" t="s">
        <v>164</v>
      </c>
      <c r="F153" s="17" t="s">
        <v>166</v>
      </c>
      <c r="G153" s="17">
        <v>658239.54</v>
      </c>
      <c r="H153" s="17">
        <v>4304348.42</v>
      </c>
      <c r="I153" s="17"/>
      <c r="J153" s="17"/>
      <c r="K153" s="17"/>
      <c r="L153" s="17"/>
      <c r="M153" s="17"/>
    </row>
    <row r="154" spans="1:13" x14ac:dyDescent="0.25">
      <c r="A154" s="11">
        <v>45178</v>
      </c>
      <c r="B154" s="12">
        <v>0.5434490740735782</v>
      </c>
      <c r="C154" s="13" t="s">
        <v>24</v>
      </c>
      <c r="D154" s="14"/>
      <c r="E154" s="13" t="s">
        <v>167</v>
      </c>
      <c r="F154" s="13" t="s">
        <v>168</v>
      </c>
      <c r="G154" s="13">
        <v>658300.38</v>
      </c>
      <c r="H154" s="13">
        <v>4304334.94</v>
      </c>
      <c r="I154" s="13"/>
      <c r="J154" s="13"/>
      <c r="K154" s="13"/>
      <c r="L154" s="13"/>
      <c r="M154" s="13"/>
    </row>
    <row r="155" spans="1:13" x14ac:dyDescent="0.25">
      <c r="A155" s="15">
        <v>45178</v>
      </c>
      <c r="B155" s="16">
        <v>0.5615162037029222</v>
      </c>
      <c r="C155" s="17" t="s">
        <v>26</v>
      </c>
      <c r="D155" s="18"/>
      <c r="E155" s="17" t="s">
        <v>167</v>
      </c>
      <c r="F155" s="17" t="s">
        <v>169</v>
      </c>
      <c r="G155" s="17">
        <v>657577.58</v>
      </c>
      <c r="H155" s="17">
        <v>4307854.65</v>
      </c>
      <c r="I155" s="17"/>
      <c r="J155" s="17"/>
      <c r="K155" s="17"/>
      <c r="L155" s="17"/>
      <c r="M155" s="17"/>
    </row>
    <row r="156" spans="1:13" x14ac:dyDescent="0.25">
      <c r="A156" s="11">
        <v>45178</v>
      </c>
      <c r="B156" s="12">
        <v>0.5626620370385353</v>
      </c>
      <c r="C156" s="13" t="s">
        <v>24</v>
      </c>
      <c r="D156" s="14"/>
      <c r="E156" s="13" t="s">
        <v>170</v>
      </c>
      <c r="F156" s="13" t="s">
        <v>171</v>
      </c>
      <c r="G156" s="13">
        <v>657618.95</v>
      </c>
      <c r="H156" s="13">
        <v>4307908.35</v>
      </c>
      <c r="I156" s="13"/>
      <c r="J156" s="13"/>
      <c r="K156" s="13"/>
      <c r="L156" s="13"/>
      <c r="M156" s="13"/>
    </row>
    <row r="157" spans="1:13" x14ac:dyDescent="0.25">
      <c r="A157" s="15">
        <v>45178</v>
      </c>
      <c r="B157" s="16">
        <v>0.5839120370364981</v>
      </c>
      <c r="C157" s="17" t="s">
        <v>26</v>
      </c>
      <c r="D157" s="18"/>
      <c r="E157" s="17" t="s">
        <v>170</v>
      </c>
      <c r="F157" s="17" t="s">
        <v>172</v>
      </c>
      <c r="G157" s="17">
        <v>658310.18</v>
      </c>
      <c r="H157" s="17">
        <v>4304360.8</v>
      </c>
      <c r="I157" s="17"/>
      <c r="J157" s="17"/>
      <c r="K157" s="17"/>
      <c r="L157" s="17"/>
      <c r="M157" s="17"/>
    </row>
    <row r="158" spans="1:13" x14ac:dyDescent="0.25">
      <c r="A158" s="11">
        <v>45178</v>
      </c>
      <c r="B158" s="12">
        <v>0.5848263888874499</v>
      </c>
      <c r="C158" s="13" t="s">
        <v>24</v>
      </c>
      <c r="D158" s="14"/>
      <c r="E158" s="13" t="s">
        <v>173</v>
      </c>
      <c r="F158" s="13" t="s">
        <v>174</v>
      </c>
      <c r="G158" s="13">
        <v>658360.62</v>
      </c>
      <c r="H158" s="13">
        <v>4304325.07</v>
      </c>
      <c r="I158" s="13"/>
      <c r="J158" s="13"/>
      <c r="K158" s="13"/>
      <c r="L158" s="13"/>
      <c r="M158" s="13"/>
    </row>
    <row r="159" spans="1:13" x14ac:dyDescent="0.25">
      <c r="A159" s="15">
        <v>45178</v>
      </c>
      <c r="B159" s="16">
        <v>0.6033912037019036</v>
      </c>
      <c r="C159" s="17" t="s">
        <v>26</v>
      </c>
      <c r="D159" s="18"/>
      <c r="E159" s="17" t="s">
        <v>173</v>
      </c>
      <c r="F159" s="17" t="s">
        <v>175</v>
      </c>
      <c r="G159" s="17">
        <v>657652.44</v>
      </c>
      <c r="H159" s="17">
        <v>4307907.71</v>
      </c>
      <c r="I159" s="17"/>
      <c r="J159" s="17"/>
      <c r="K159" s="17"/>
      <c r="L159" s="17"/>
      <c r="M159" s="17"/>
    </row>
    <row r="160" spans="1:13" x14ac:dyDescent="0.25">
      <c r="A160" s="7">
        <v>45178</v>
      </c>
      <c r="B160" s="8">
        <v>0.6046990740724141</v>
      </c>
      <c r="C160" s="9" t="s">
        <v>176</v>
      </c>
      <c r="D160" s="10"/>
      <c r="E160" s="9" t="s">
        <v>173</v>
      </c>
      <c r="F160" s="9" t="s">
        <v>175</v>
      </c>
      <c r="G160" s="9">
        <v>657500.4</v>
      </c>
      <c r="H160" s="9">
        <v>4307279.53</v>
      </c>
      <c r="I160" s="9"/>
      <c r="J160" s="9"/>
      <c r="K160" s="9"/>
      <c r="L160" s="9"/>
      <c r="M160" s="9"/>
    </row>
    <row r="161" spans="1:13" x14ac:dyDescent="0.25">
      <c r="A161" s="7">
        <v>45178</v>
      </c>
      <c r="B161" s="8">
        <v>0.611643518517667</v>
      </c>
      <c r="C161" s="9" t="s">
        <v>58</v>
      </c>
      <c r="D161" s="10"/>
      <c r="E161" s="9" t="s">
        <v>173</v>
      </c>
      <c r="F161" s="9" t="s">
        <v>175</v>
      </c>
      <c r="G161" s="9">
        <v>657500.4</v>
      </c>
      <c r="H161" s="9">
        <v>4307279.53</v>
      </c>
      <c r="I161" s="9"/>
      <c r="J161" s="9"/>
      <c r="K161" s="9"/>
      <c r="L161" s="9"/>
      <c r="M161" s="9"/>
    </row>
    <row r="162" spans="1:13" x14ac:dyDescent="0.25">
      <c r="A162" s="2">
        <v>45178</v>
      </c>
      <c r="B162" s="3">
        <v>0.6158101851870015</v>
      </c>
      <c r="C162" s="4" t="s">
        <v>57</v>
      </c>
      <c r="D162" s="5"/>
      <c r="E162" s="4" t="s">
        <v>173</v>
      </c>
      <c r="F162" s="4" t="s">
        <v>175</v>
      </c>
      <c r="G162" s="4">
        <v>657500.4</v>
      </c>
      <c r="H162" s="4">
        <v>4307279.53</v>
      </c>
      <c r="I162" s="4"/>
      <c r="J162" s="4"/>
      <c r="K162" s="4"/>
      <c r="L162" s="4"/>
      <c r="M162" s="4"/>
    </row>
    <row r="163" spans="1:13" x14ac:dyDescent="0.25">
      <c r="A163" s="2">
        <v>45178</v>
      </c>
      <c r="B163" s="3">
        <v>0.6095601851848187</v>
      </c>
      <c r="C163" s="4" t="s">
        <v>177</v>
      </c>
      <c r="D163" s="5"/>
      <c r="E163" s="4" t="s">
        <v>173</v>
      </c>
      <c r="F163" s="4" t="s">
        <v>175</v>
      </c>
      <c r="G163" s="4">
        <v>657500.4</v>
      </c>
      <c r="H163" s="4">
        <v>4307279.53</v>
      </c>
      <c r="I163" s="4"/>
      <c r="J163" s="4"/>
      <c r="K163" s="4"/>
      <c r="L163" s="4"/>
      <c r="M163" s="4"/>
    </row>
    <row r="164" spans="1:3" x14ac:dyDescent="0.25">
      <c r="A164" s="1">
        <v>45208</v>
      </c>
      <c r="B164" s="20">
        <v>0.21111111111167702</v>
      </c>
      <c r="C164" t="s">
        <v>110</v>
      </c>
    </row>
    <row r="165" spans="1:3" x14ac:dyDescent="0.25">
      <c r="A165" s="1">
        <v>45208</v>
      </c>
      <c r="B165" s="20">
        <v>0.21875</v>
      </c>
      <c r="C165" t="s">
        <v>111</v>
      </c>
    </row>
    <row r="166" spans="1:3" x14ac:dyDescent="0.25">
      <c r="A166" s="1">
        <v>45208</v>
      </c>
      <c r="B166" s="20">
        <v>0.2694444444459805</v>
      </c>
      <c r="C166" t="s">
        <v>178</v>
      </c>
    </row>
    <row r="167" spans="1:13" x14ac:dyDescent="0.25">
      <c r="A167" s="7">
        <v>45208</v>
      </c>
      <c r="B167" s="8">
        <v>0.27290509259182727</v>
      </c>
      <c r="C167" s="9" t="s">
        <v>179</v>
      </c>
      <c r="D167" s="10"/>
      <c r="E167" s="9" t="s">
        <v>173</v>
      </c>
      <c r="F167" s="9" t="s">
        <v>175</v>
      </c>
      <c r="G167" s="9">
        <v>658423.74</v>
      </c>
      <c r="H167" s="9">
        <v>4304308.04</v>
      </c>
      <c r="I167" s="9"/>
      <c r="J167" s="9"/>
      <c r="K167" s="9"/>
      <c r="L167" s="9"/>
      <c r="M167" s="9"/>
    </row>
    <row r="168" spans="1:13" x14ac:dyDescent="0.25">
      <c r="A168" s="7">
        <v>45208</v>
      </c>
      <c r="B168" s="8">
        <v>0.27293981481489027</v>
      </c>
      <c r="C168" s="9" t="s">
        <v>135</v>
      </c>
      <c r="D168" s="10"/>
      <c r="E168" s="9" t="s">
        <v>173</v>
      </c>
      <c r="F168" s="9" t="s">
        <v>175</v>
      </c>
      <c r="G168" s="9">
        <v>658423.89</v>
      </c>
      <c r="H168" s="9">
        <v>4304308.51</v>
      </c>
      <c r="I168" s="9"/>
      <c r="J168" s="9"/>
      <c r="K168" s="9"/>
      <c r="L168" s="9"/>
      <c r="M168" s="9"/>
    </row>
    <row r="169" spans="1:13" x14ac:dyDescent="0.25">
      <c r="A169" s="11">
        <v>45208</v>
      </c>
      <c r="B169" s="12">
        <v>0.2760069444448163</v>
      </c>
      <c r="C169" s="13" t="s">
        <v>24</v>
      </c>
      <c r="D169" s="14"/>
      <c r="E169" s="13" t="s">
        <v>180</v>
      </c>
      <c r="F169" s="13" t="s">
        <v>181</v>
      </c>
      <c r="G169" s="13">
        <v>658401.51</v>
      </c>
      <c r="H169" s="13">
        <v>4304375.27</v>
      </c>
      <c r="I169" s="13"/>
      <c r="J169" s="13"/>
      <c r="K169" s="13"/>
      <c r="L169" s="13"/>
      <c r="M169" s="13"/>
    </row>
    <row r="170" spans="1:13" x14ac:dyDescent="0.25">
      <c r="A170" s="15">
        <v>45208</v>
      </c>
      <c r="B170" s="16">
        <v>0.294467592593719</v>
      </c>
      <c r="C170" s="17" t="s">
        <v>26</v>
      </c>
      <c r="D170" s="18"/>
      <c r="E170" s="17" t="s">
        <v>180</v>
      </c>
      <c r="F170" s="17" t="s">
        <v>182</v>
      </c>
      <c r="G170" s="17">
        <v>657706.43</v>
      </c>
      <c r="H170" s="17">
        <v>4307838.96</v>
      </c>
      <c r="I170" s="17"/>
      <c r="J170" s="17"/>
      <c r="K170" s="17"/>
      <c r="L170" s="17"/>
      <c r="M170" s="17"/>
    </row>
    <row r="171" spans="1:13" x14ac:dyDescent="0.25">
      <c r="A171" s="11">
        <v>45208</v>
      </c>
      <c r="B171" s="12">
        <v>0.2953124999985448</v>
      </c>
      <c r="C171" s="13" t="s">
        <v>24</v>
      </c>
      <c r="D171" s="14"/>
      <c r="E171" s="13" t="s">
        <v>183</v>
      </c>
      <c r="F171" s="13" t="s">
        <v>184</v>
      </c>
      <c r="G171" s="13">
        <v>657733.88</v>
      </c>
      <c r="H171" s="13">
        <v>4307900.47</v>
      </c>
      <c r="I171" s="13"/>
      <c r="J171" s="13"/>
      <c r="K171" s="13"/>
      <c r="L171" s="13"/>
      <c r="M171" s="13"/>
    </row>
    <row r="172" spans="1:13" x14ac:dyDescent="0.25">
      <c r="A172" s="15">
        <v>45208</v>
      </c>
      <c r="B172" s="16">
        <v>0.3145254629635019</v>
      </c>
      <c r="C172" s="17" t="s">
        <v>26</v>
      </c>
      <c r="D172" s="18"/>
      <c r="E172" s="17" t="s">
        <v>183</v>
      </c>
      <c r="F172" s="17" t="s">
        <v>185</v>
      </c>
      <c r="G172" s="17">
        <v>658428.5</v>
      </c>
      <c r="H172" s="17">
        <v>4304357.35</v>
      </c>
      <c r="I172" s="17"/>
      <c r="J172" s="17"/>
      <c r="K172" s="17"/>
      <c r="L172" s="17"/>
      <c r="M172" s="17"/>
    </row>
    <row r="173" spans="1:13" x14ac:dyDescent="0.25">
      <c r="A173" s="11">
        <v>45208</v>
      </c>
      <c r="B173" s="12">
        <v>0.3157407407416031</v>
      </c>
      <c r="C173" s="13" t="s">
        <v>24</v>
      </c>
      <c r="D173" s="14"/>
      <c r="E173" s="13" t="s">
        <v>186</v>
      </c>
      <c r="F173" s="13" t="s">
        <v>187</v>
      </c>
      <c r="G173" s="13">
        <v>658485.56</v>
      </c>
      <c r="H173" s="13">
        <v>4304343.41</v>
      </c>
      <c r="I173" s="13"/>
      <c r="J173" s="13"/>
      <c r="K173" s="13"/>
      <c r="L173" s="13"/>
      <c r="M173" s="13"/>
    </row>
    <row r="174" spans="1:13" x14ac:dyDescent="0.25">
      <c r="A174" s="15">
        <v>45208</v>
      </c>
      <c r="B174" s="16">
        <v>0.33453703703708015</v>
      </c>
      <c r="C174" s="17" t="s">
        <v>26</v>
      </c>
      <c r="D174" s="18"/>
      <c r="E174" s="17" t="s">
        <v>186</v>
      </c>
      <c r="F174" s="17" t="s">
        <v>188</v>
      </c>
      <c r="G174" s="17">
        <v>657781.65</v>
      </c>
      <c r="H174" s="17">
        <v>4307856.28</v>
      </c>
      <c r="I174" s="17"/>
      <c r="J174" s="17"/>
      <c r="K174" s="17"/>
      <c r="L174" s="17"/>
      <c r="M174" s="17"/>
    </row>
    <row r="175" spans="1:13" x14ac:dyDescent="0.25">
      <c r="A175" s="11">
        <v>45208</v>
      </c>
      <c r="B175" s="12">
        <v>0.3350578703721112</v>
      </c>
      <c r="C175" s="13" t="s">
        <v>24</v>
      </c>
      <c r="D175" s="14"/>
      <c r="E175" s="13" t="s">
        <v>189</v>
      </c>
      <c r="F175" s="13" t="s">
        <v>190</v>
      </c>
      <c r="G175" s="13">
        <v>657799.55</v>
      </c>
      <c r="H175" s="13">
        <v>4307889.72</v>
      </c>
      <c r="I175" s="13"/>
      <c r="J175" s="13"/>
      <c r="K175" s="13"/>
      <c r="L175" s="13"/>
      <c r="M175" s="13"/>
    </row>
    <row r="176" spans="1:13" x14ac:dyDescent="0.25">
      <c r="A176" s="15">
        <v>45208</v>
      </c>
      <c r="B176" s="16">
        <v>0.3545023148144537</v>
      </c>
      <c r="C176" s="17" t="s">
        <v>26</v>
      </c>
      <c r="D176" s="18"/>
      <c r="E176" s="17" t="s">
        <v>189</v>
      </c>
      <c r="F176" s="17" t="s">
        <v>191</v>
      </c>
      <c r="G176" s="17">
        <v>658505.22</v>
      </c>
      <c r="H176" s="17">
        <v>4304392.46</v>
      </c>
      <c r="I176" s="17"/>
      <c r="J176" s="17"/>
      <c r="K176" s="17"/>
      <c r="L176" s="17"/>
      <c r="M176" s="17"/>
    </row>
    <row r="177" spans="1:13" x14ac:dyDescent="0.25">
      <c r="A177" s="11">
        <v>45208</v>
      </c>
      <c r="B177" s="12">
        <v>0.3564236111124046</v>
      </c>
      <c r="C177" s="13" t="s">
        <v>24</v>
      </c>
      <c r="D177" s="14"/>
      <c r="E177" s="13" t="s">
        <v>192</v>
      </c>
      <c r="F177" s="13" t="s">
        <v>193</v>
      </c>
      <c r="G177" s="13">
        <v>658577.04</v>
      </c>
      <c r="H177" s="13">
        <v>4304377.08</v>
      </c>
      <c r="I177" s="13"/>
      <c r="J177" s="13"/>
      <c r="K177" s="13"/>
      <c r="L177" s="13"/>
      <c r="M177" s="13"/>
    </row>
    <row r="178" spans="1:13" x14ac:dyDescent="0.25">
      <c r="A178" s="15">
        <v>45208</v>
      </c>
      <c r="B178" s="16">
        <v>0.37574074073927477</v>
      </c>
      <c r="C178" s="17" t="s">
        <v>26</v>
      </c>
      <c r="D178" s="18"/>
      <c r="E178" s="17" t="s">
        <v>192</v>
      </c>
      <c r="F178" s="17" t="s">
        <v>194</v>
      </c>
      <c r="G178" s="17">
        <v>657850.6</v>
      </c>
      <c r="H178" s="17">
        <v>4307917.27</v>
      </c>
      <c r="I178" s="17"/>
      <c r="J178" s="17"/>
      <c r="K178" s="17"/>
      <c r="L178" s="17"/>
      <c r="M178" s="17"/>
    </row>
    <row r="179" spans="1:13" x14ac:dyDescent="0.25">
      <c r="A179" s="11">
        <v>45208</v>
      </c>
      <c r="B179" s="12">
        <v>0.3764120370360615</v>
      </c>
      <c r="C179" s="13" t="s">
        <v>24</v>
      </c>
      <c r="D179" s="14"/>
      <c r="E179" s="13" t="s">
        <v>195</v>
      </c>
      <c r="F179" s="13" t="s">
        <v>196</v>
      </c>
      <c r="G179" s="13">
        <v>657870.21</v>
      </c>
      <c r="H179" s="13">
        <v>4307940.65</v>
      </c>
      <c r="I179" s="13"/>
      <c r="J179" s="13"/>
      <c r="K179" s="13"/>
      <c r="L179" s="13"/>
      <c r="M179" s="13"/>
    </row>
    <row r="180" spans="1:13" x14ac:dyDescent="0.25">
      <c r="A180" s="15">
        <v>45208</v>
      </c>
      <c r="B180" s="16">
        <v>0.39630787037094706</v>
      </c>
      <c r="C180" s="17" t="s">
        <v>26</v>
      </c>
      <c r="D180" s="18"/>
      <c r="E180" s="17" t="s">
        <v>195</v>
      </c>
      <c r="F180" s="17" t="s">
        <v>197</v>
      </c>
      <c r="G180" s="17">
        <v>658585.53</v>
      </c>
      <c r="H180" s="17">
        <v>4304396.53</v>
      </c>
      <c r="I180" s="17"/>
      <c r="J180" s="17"/>
      <c r="K180" s="17"/>
      <c r="L180" s="17"/>
      <c r="M180" s="17"/>
    </row>
    <row r="181" spans="1:13" x14ac:dyDescent="0.25">
      <c r="A181" s="11">
        <v>45208</v>
      </c>
      <c r="B181" s="12">
        <v>0.3977546296300716</v>
      </c>
      <c r="C181" s="13" t="s">
        <v>24</v>
      </c>
      <c r="D181" s="14"/>
      <c r="E181" s="13" t="s">
        <v>198</v>
      </c>
      <c r="F181" s="13" t="s">
        <v>199</v>
      </c>
      <c r="G181" s="13">
        <v>658627.99</v>
      </c>
      <c r="H181" s="13">
        <v>4304366.7</v>
      </c>
      <c r="I181" s="13"/>
      <c r="J181" s="13"/>
      <c r="K181" s="13"/>
      <c r="L181" s="13"/>
      <c r="M181" s="13"/>
    </row>
    <row r="182" spans="1:13" x14ac:dyDescent="0.25">
      <c r="A182" s="15">
        <v>45208</v>
      </c>
      <c r="B182" s="16">
        <v>0.4128009259256942</v>
      </c>
      <c r="C182" s="17" t="s">
        <v>26</v>
      </c>
      <c r="D182" s="18" t="s">
        <v>200</v>
      </c>
      <c r="E182" s="17" t="s">
        <v>198</v>
      </c>
      <c r="F182" s="17" t="s">
        <v>201</v>
      </c>
      <c r="G182" s="17">
        <v>657929.94</v>
      </c>
      <c r="H182" s="17">
        <v>4307083.5</v>
      </c>
      <c r="I182" s="17"/>
      <c r="J182" s="17"/>
      <c r="K182" s="17"/>
      <c r="L182" s="17"/>
      <c r="M182" s="17"/>
    </row>
    <row r="183" spans="1:13" x14ac:dyDescent="0.25">
      <c r="A183" s="11">
        <v>45208</v>
      </c>
      <c r="B183" s="12">
        <v>0.4278703703712381</v>
      </c>
      <c r="C183" s="13" t="s">
        <v>24</v>
      </c>
      <c r="D183" s="14"/>
      <c r="E183" s="13" t="s">
        <v>198</v>
      </c>
      <c r="F183" s="13" t="s">
        <v>201</v>
      </c>
      <c r="G183" s="13">
        <v>658167.44</v>
      </c>
      <c r="H183" s="13">
        <v>4306716.29</v>
      </c>
      <c r="I183" s="13"/>
      <c r="J183" s="13"/>
      <c r="K183" s="13"/>
      <c r="L183" s="13"/>
      <c r="M183" s="13"/>
    </row>
    <row r="184" spans="1:13" x14ac:dyDescent="0.25">
      <c r="A184" s="15">
        <v>45208</v>
      </c>
      <c r="B184" s="16">
        <v>0.43450231481619994</v>
      </c>
      <c r="C184" s="17" t="s">
        <v>26</v>
      </c>
      <c r="D184" s="18"/>
      <c r="E184" s="17" t="s">
        <v>198</v>
      </c>
      <c r="F184" s="17" t="s">
        <v>202</v>
      </c>
      <c r="G184" s="17">
        <v>657934.49</v>
      </c>
      <c r="H184" s="17">
        <v>4307930.71</v>
      </c>
      <c r="I184" s="17"/>
      <c r="J184" s="17"/>
      <c r="K184" s="17"/>
      <c r="L184" s="17"/>
      <c r="M184" s="17"/>
    </row>
    <row r="185" spans="1:13" x14ac:dyDescent="0.25">
      <c r="A185" s="11">
        <v>45208</v>
      </c>
      <c r="B185" s="12">
        <v>0.435057870370656</v>
      </c>
      <c r="C185" s="13" t="s">
        <v>24</v>
      </c>
      <c r="D185" s="14"/>
      <c r="E185" s="13" t="s">
        <v>203</v>
      </c>
      <c r="F185" s="13" t="s">
        <v>204</v>
      </c>
      <c r="G185" s="13">
        <v>657954.12</v>
      </c>
      <c r="H185" s="13">
        <v>4307974.55</v>
      </c>
      <c r="I185" s="13"/>
      <c r="J185" s="13"/>
      <c r="K185" s="13"/>
      <c r="L185" s="13"/>
      <c r="M185" s="13"/>
    </row>
    <row r="186" spans="1:13" x14ac:dyDescent="0.25">
      <c r="A186" s="15">
        <v>45208</v>
      </c>
      <c r="B186" s="16">
        <v>0.4484490740724141</v>
      </c>
      <c r="C186" s="17" t="s">
        <v>26</v>
      </c>
      <c r="D186" s="18" t="s">
        <v>200</v>
      </c>
      <c r="E186" s="17" t="s">
        <v>203</v>
      </c>
      <c r="F186" s="17" t="s">
        <v>205</v>
      </c>
      <c r="G186" s="17">
        <v>658513.85</v>
      </c>
      <c r="H186" s="17">
        <v>4305544.68</v>
      </c>
      <c r="I186" s="17"/>
      <c r="J186" s="17"/>
      <c r="K186" s="17"/>
      <c r="L186" s="17"/>
      <c r="M186" s="17"/>
    </row>
    <row r="187" spans="1:13" x14ac:dyDescent="0.25">
      <c r="A187" s="11">
        <v>45208</v>
      </c>
      <c r="B187" s="12">
        <v>0.4574189814811689</v>
      </c>
      <c r="C187" s="13" t="s">
        <v>24</v>
      </c>
      <c r="D187" s="14"/>
      <c r="E187" s="13" t="s">
        <v>203</v>
      </c>
      <c r="F187" s="13" t="s">
        <v>205</v>
      </c>
      <c r="G187" s="13">
        <v>658400.63</v>
      </c>
      <c r="H187" s="13">
        <v>4305777.93</v>
      </c>
      <c r="I187" s="13"/>
      <c r="J187" s="13"/>
      <c r="K187" s="13"/>
      <c r="L187" s="13"/>
      <c r="M187" s="13"/>
    </row>
    <row r="188" spans="1:13" x14ac:dyDescent="0.25">
      <c r="A188" s="15">
        <v>45208</v>
      </c>
      <c r="B188" s="16">
        <v>0.46534722222349956</v>
      </c>
      <c r="C188" s="17" t="s">
        <v>26</v>
      </c>
      <c r="D188" s="18"/>
      <c r="E188" s="17" t="s">
        <v>203</v>
      </c>
      <c r="F188" s="17" t="s">
        <v>206</v>
      </c>
      <c r="G188" s="17">
        <v>658672.96</v>
      </c>
      <c r="H188" s="17">
        <v>4304435.49</v>
      </c>
      <c r="I188" s="17"/>
      <c r="J188" s="17"/>
      <c r="K188" s="17"/>
      <c r="L188" s="17"/>
      <c r="M188" s="17"/>
    </row>
    <row r="189" spans="1:13" x14ac:dyDescent="0.25">
      <c r="A189" s="11">
        <v>45208</v>
      </c>
      <c r="B189" s="12">
        <v>0.46684027777882875</v>
      </c>
      <c r="C189" s="13" t="s">
        <v>24</v>
      </c>
      <c r="D189" s="14"/>
      <c r="E189" s="13" t="s">
        <v>207</v>
      </c>
      <c r="F189" s="13" t="s">
        <v>208</v>
      </c>
      <c r="G189" s="13">
        <v>658730.94</v>
      </c>
      <c r="H189" s="13">
        <v>4304374.22</v>
      </c>
      <c r="I189" s="13"/>
      <c r="J189" s="13"/>
      <c r="K189" s="13"/>
      <c r="L189" s="13"/>
      <c r="M189" s="13"/>
    </row>
    <row r="190" spans="1:13" x14ac:dyDescent="0.25">
      <c r="A190" s="15">
        <v>45208</v>
      </c>
      <c r="B190" s="16">
        <v>0.4841203703690553</v>
      </c>
      <c r="C190" s="17" t="s">
        <v>26</v>
      </c>
      <c r="D190" s="18"/>
      <c r="E190" s="17" t="s">
        <v>207</v>
      </c>
      <c r="F190" s="17" t="s">
        <v>209</v>
      </c>
      <c r="G190" s="17">
        <v>658015.1</v>
      </c>
      <c r="H190" s="17">
        <v>4307969.7</v>
      </c>
      <c r="I190" s="17"/>
      <c r="J190" s="17"/>
      <c r="K190" s="17"/>
      <c r="L190" s="17"/>
      <c r="M190" s="17"/>
    </row>
    <row r="191" spans="1:13" x14ac:dyDescent="0.25">
      <c r="A191" s="2">
        <v>45208</v>
      </c>
      <c r="B191" s="3">
        <v>0.5251851851862739</v>
      </c>
      <c r="C191" s="4" t="s">
        <v>57</v>
      </c>
      <c r="D191" s="5"/>
      <c r="E191" s="4" t="s">
        <v>112</v>
      </c>
      <c r="F191" s="4" t="s">
        <v>210</v>
      </c>
      <c r="G191" s="4">
        <v>657335.27</v>
      </c>
      <c r="H191" s="4">
        <v>4306198.73</v>
      </c>
      <c r="I191" s="4"/>
      <c r="J191" s="4"/>
      <c r="K191" s="4"/>
      <c r="L191" s="4"/>
      <c r="M191" s="4"/>
    </row>
    <row r="192" spans="1:13" x14ac:dyDescent="0.25">
      <c r="A192" s="7">
        <v>45208</v>
      </c>
      <c r="B192" s="8">
        <v>0.5271759259267128</v>
      </c>
      <c r="C192" s="9" t="s">
        <v>176</v>
      </c>
      <c r="D192" s="10"/>
      <c r="E192" s="9" t="s">
        <v>112</v>
      </c>
      <c r="F192" s="9" t="s">
        <v>210</v>
      </c>
      <c r="G192" s="9">
        <v>657328.43</v>
      </c>
      <c r="H192" s="9">
        <v>4306236.32</v>
      </c>
      <c r="I192" s="9"/>
      <c r="J192" s="9"/>
      <c r="K192" s="9"/>
      <c r="L192" s="9"/>
      <c r="M192" s="9"/>
    </row>
    <row r="193" spans="1:13" x14ac:dyDescent="0.25">
      <c r="A193" s="2">
        <v>45208</v>
      </c>
      <c r="B193" s="3">
        <v>0.5339120370372257</v>
      </c>
      <c r="C193" s="4" t="s">
        <v>211</v>
      </c>
      <c r="D193" s="5"/>
      <c r="E193" s="4" t="s">
        <v>212</v>
      </c>
      <c r="F193" s="4" t="s">
        <v>213</v>
      </c>
      <c r="G193" s="4">
        <v>657321.75</v>
      </c>
      <c r="H193" s="4">
        <v>4306367.71</v>
      </c>
      <c r="I193" s="4">
        <v>657326</v>
      </c>
      <c r="J193" s="4">
        <v>4306345.16</v>
      </c>
      <c r="K193" s="4"/>
      <c r="L193" s="4"/>
      <c r="M193" s="4"/>
    </row>
    <row r="194" spans="1:13" x14ac:dyDescent="0.25">
      <c r="A194" s="11">
        <v>45208</v>
      </c>
      <c r="B194" s="12">
        <v>0.5945833333316841</v>
      </c>
      <c r="C194" s="13" t="s">
        <v>24</v>
      </c>
      <c r="D194" s="14"/>
      <c r="E194" s="13" t="s">
        <v>119</v>
      </c>
      <c r="F194" s="13" t="s">
        <v>214</v>
      </c>
      <c r="G194" s="13">
        <v>657457.53</v>
      </c>
      <c r="H194" s="13">
        <v>4306459.42</v>
      </c>
      <c r="I194" s="13">
        <v>657318.33</v>
      </c>
      <c r="J194" s="13">
        <v>4306367.98</v>
      </c>
      <c r="K194" s="13"/>
      <c r="L194" s="13"/>
      <c r="M194" s="13"/>
    </row>
    <row r="195" spans="1:13" x14ac:dyDescent="0.25">
      <c r="A195" s="15">
        <v>45208</v>
      </c>
      <c r="B195" s="16">
        <v>0.5962731481486117</v>
      </c>
      <c r="C195" s="17" t="s">
        <v>26</v>
      </c>
      <c r="D195" s="18"/>
      <c r="E195" s="17" t="s">
        <v>119</v>
      </c>
      <c r="F195" s="17" t="s">
        <v>215</v>
      </c>
      <c r="G195" s="17">
        <v>657206.79</v>
      </c>
      <c r="H195" s="17">
        <v>4306425.79</v>
      </c>
      <c r="I195" s="17">
        <v>657317.42</v>
      </c>
      <c r="J195" s="17">
        <v>4306334.44</v>
      </c>
      <c r="K195" s="17"/>
      <c r="L195" s="17"/>
      <c r="M195" s="17"/>
    </row>
    <row r="196" spans="1:13" x14ac:dyDescent="0.25">
      <c r="A196" s="11">
        <v>45208</v>
      </c>
      <c r="B196" s="12">
        <v>0.5974652777767915</v>
      </c>
      <c r="C196" s="13" t="s">
        <v>24</v>
      </c>
      <c r="D196" s="14"/>
      <c r="E196" s="13" t="s">
        <v>116</v>
      </c>
      <c r="F196" s="13" t="s">
        <v>216</v>
      </c>
      <c r="G196" s="13">
        <v>657207.83</v>
      </c>
      <c r="H196" s="13">
        <v>4306468.86</v>
      </c>
      <c r="I196" s="13">
        <v>657324.59</v>
      </c>
      <c r="J196" s="13">
        <v>4306328.77</v>
      </c>
      <c r="K196" s="13"/>
      <c r="L196" s="13"/>
      <c r="M196" s="13"/>
    </row>
    <row r="197" spans="1:13" x14ac:dyDescent="0.25">
      <c r="A197" s="15">
        <v>45208</v>
      </c>
      <c r="B197" s="16">
        <v>0.5989930555551837</v>
      </c>
      <c r="C197" s="17" t="s">
        <v>26</v>
      </c>
      <c r="D197" s="18"/>
      <c r="E197" s="17" t="s">
        <v>116</v>
      </c>
      <c r="F197" s="17" t="s">
        <v>216</v>
      </c>
      <c r="G197" s="17">
        <v>657249.91</v>
      </c>
      <c r="H197" s="17">
        <v>4306212.57</v>
      </c>
      <c r="I197" s="17">
        <v>657351.86</v>
      </c>
      <c r="J197" s="17">
        <v>4306338.83</v>
      </c>
      <c r="K197" s="17"/>
      <c r="L197" s="17"/>
      <c r="M197" s="17"/>
    </row>
    <row r="198" spans="1:13" x14ac:dyDescent="0.25">
      <c r="A198" s="11">
        <v>45208</v>
      </c>
      <c r="B198" s="12">
        <v>0.5999652777791198</v>
      </c>
      <c r="C198" s="13" t="s">
        <v>24</v>
      </c>
      <c r="D198" s="14"/>
      <c r="E198" s="13" t="s">
        <v>113</v>
      </c>
      <c r="F198" s="13" t="s">
        <v>217</v>
      </c>
      <c r="G198" s="13">
        <v>657202.88</v>
      </c>
      <c r="H198" s="13">
        <v>4306225.72</v>
      </c>
      <c r="I198" s="13">
        <v>657354.38</v>
      </c>
      <c r="J198" s="13">
        <v>4306332.87</v>
      </c>
      <c r="K198" s="13"/>
      <c r="L198" s="13"/>
      <c r="M198" s="13"/>
    </row>
    <row r="199" spans="1:13" x14ac:dyDescent="0.25">
      <c r="A199" s="15">
        <v>45208</v>
      </c>
      <c r="B199" s="16">
        <v>0.6013773148151813</v>
      </c>
      <c r="C199" s="17" t="s">
        <v>26</v>
      </c>
      <c r="D199" s="18"/>
      <c r="E199" s="17" t="s">
        <v>113</v>
      </c>
      <c r="F199" s="17" t="s">
        <v>218</v>
      </c>
      <c r="G199" s="17">
        <v>657452.08</v>
      </c>
      <c r="H199" s="17">
        <v>4306264.34</v>
      </c>
      <c r="I199" s="17">
        <v>657349.68</v>
      </c>
      <c r="J199" s="17">
        <v>4306370.6</v>
      </c>
      <c r="K199" s="17"/>
      <c r="L199" s="17"/>
      <c r="M199" s="17"/>
    </row>
    <row r="200" spans="1:13" x14ac:dyDescent="0.25">
      <c r="A200" s="11">
        <v>45208</v>
      </c>
      <c r="B200" s="12">
        <v>0.6022916666661331</v>
      </c>
      <c r="C200" s="13" t="s">
        <v>24</v>
      </c>
      <c r="D200" s="14"/>
      <c r="E200" s="13" t="s">
        <v>122</v>
      </c>
      <c r="F200" s="13" t="s">
        <v>219</v>
      </c>
      <c r="G200" s="13">
        <v>657453.01</v>
      </c>
      <c r="H200" s="13">
        <v>4306234.8</v>
      </c>
      <c r="I200" s="13">
        <v>657348.3</v>
      </c>
      <c r="J200" s="13">
        <v>4306373.26</v>
      </c>
      <c r="K200" s="13"/>
      <c r="L200" s="13"/>
      <c r="M200" s="13"/>
    </row>
    <row r="201" spans="1:13" x14ac:dyDescent="0.25">
      <c r="A201" s="15">
        <v>45208</v>
      </c>
      <c r="B201" s="16">
        <v>0.6037152777789743</v>
      </c>
      <c r="C201" s="17" t="s">
        <v>26</v>
      </c>
      <c r="D201" s="18"/>
      <c r="E201" s="17" t="s">
        <v>122</v>
      </c>
      <c r="F201" s="17" t="s">
        <v>220</v>
      </c>
      <c r="G201" s="17">
        <v>657401.97</v>
      </c>
      <c r="H201" s="17">
        <v>4306472.46</v>
      </c>
      <c r="I201" s="17">
        <v>657314.73</v>
      </c>
      <c r="J201" s="17">
        <v>4306366.76</v>
      </c>
      <c r="K201" s="17"/>
      <c r="L201" s="17"/>
      <c r="M201" s="17"/>
    </row>
    <row r="202" spans="1:13" x14ac:dyDescent="0.25">
      <c r="A202" s="11">
        <v>45208</v>
      </c>
      <c r="B202" s="12">
        <v>0.6057754629619012</v>
      </c>
      <c r="C202" s="13" t="s">
        <v>24</v>
      </c>
      <c r="D202" s="14"/>
      <c r="E202" s="13" t="s">
        <v>122</v>
      </c>
      <c r="F202" s="13" t="s">
        <v>220</v>
      </c>
      <c r="G202" s="13">
        <v>657412.96</v>
      </c>
      <c r="H202" s="13">
        <v>4306483.02</v>
      </c>
      <c r="I202" s="13">
        <v>657314.52</v>
      </c>
      <c r="J202" s="13">
        <v>4306363.91</v>
      </c>
      <c r="K202" s="13"/>
      <c r="L202" s="13"/>
      <c r="M202" s="13"/>
    </row>
    <row r="203" spans="1:13" x14ac:dyDescent="0.25">
      <c r="A203" s="15">
        <v>45208</v>
      </c>
      <c r="B203" s="16">
        <v>0.6073611111096398</v>
      </c>
      <c r="C203" s="17" t="s">
        <v>26</v>
      </c>
      <c r="D203" s="18"/>
      <c r="E203" s="17" t="s">
        <v>122</v>
      </c>
      <c r="F203" s="17" t="s">
        <v>221</v>
      </c>
      <c r="G203" s="17">
        <v>657408.6</v>
      </c>
      <c r="H203" s="17">
        <v>4306234.09</v>
      </c>
      <c r="I203" s="17">
        <v>657350.58</v>
      </c>
      <c r="J203" s="17">
        <v>4306362.25</v>
      </c>
      <c r="K203" s="17"/>
      <c r="L203" s="17"/>
      <c r="M203" s="17"/>
    </row>
    <row r="204" spans="1:13" x14ac:dyDescent="0.25">
      <c r="A204" s="11">
        <v>45208</v>
      </c>
      <c r="B204" s="12">
        <v>0.6086921296300716</v>
      </c>
      <c r="C204" s="13" t="s">
        <v>24</v>
      </c>
      <c r="D204" s="14"/>
      <c r="E204" s="13" t="s">
        <v>113</v>
      </c>
      <c r="F204" s="13" t="s">
        <v>222</v>
      </c>
      <c r="G204" s="13">
        <v>657478.44</v>
      </c>
      <c r="H204" s="13">
        <v>4306233.17</v>
      </c>
      <c r="I204" s="13">
        <v>657344.66</v>
      </c>
      <c r="J204" s="13">
        <v>4306371.21</v>
      </c>
      <c r="K204" s="13"/>
      <c r="L204" s="13"/>
      <c r="M204" s="13"/>
    </row>
    <row r="205" spans="1:13" x14ac:dyDescent="0.25">
      <c r="A205" s="15">
        <v>45208</v>
      </c>
      <c r="B205" s="16">
        <v>0.6107060185167938</v>
      </c>
      <c r="C205" s="17" t="s">
        <v>26</v>
      </c>
      <c r="D205" s="18"/>
      <c r="E205" s="17" t="s">
        <v>113</v>
      </c>
      <c r="F205" s="17" t="s">
        <v>223</v>
      </c>
      <c r="G205" s="17">
        <v>657204.04</v>
      </c>
      <c r="H205" s="17">
        <v>4306268.36</v>
      </c>
      <c r="I205" s="17">
        <v>657339.39</v>
      </c>
      <c r="J205" s="17">
        <v>4306332.93</v>
      </c>
      <c r="K205" s="17"/>
      <c r="L205" s="17"/>
      <c r="M205" s="17"/>
    </row>
    <row r="206" spans="1:13" x14ac:dyDescent="0.25">
      <c r="A206" s="11">
        <v>45208</v>
      </c>
      <c r="B206" s="12">
        <v>0.6124768518529891</v>
      </c>
      <c r="C206" s="13" t="s">
        <v>24</v>
      </c>
      <c r="D206" s="14"/>
      <c r="E206" s="13" t="s">
        <v>116</v>
      </c>
      <c r="F206" s="13" t="s">
        <v>224</v>
      </c>
      <c r="G206" s="13">
        <v>657250.89</v>
      </c>
      <c r="H206" s="13">
        <v>4306219.93</v>
      </c>
      <c r="I206" s="13">
        <v>657351.85</v>
      </c>
      <c r="J206" s="13">
        <v>4306349.81</v>
      </c>
      <c r="K206" s="13"/>
      <c r="L206" s="13"/>
      <c r="M206" s="13"/>
    </row>
    <row r="207" spans="1:13" x14ac:dyDescent="0.25">
      <c r="A207" s="15">
        <v>45208</v>
      </c>
      <c r="B207" s="16">
        <v>0.6135879629619012</v>
      </c>
      <c r="C207" s="17" t="s">
        <v>26</v>
      </c>
      <c r="D207" s="18"/>
      <c r="E207" s="17" t="s">
        <v>116</v>
      </c>
      <c r="F207" s="17" t="s">
        <v>225</v>
      </c>
      <c r="G207" s="17">
        <v>657246.56</v>
      </c>
      <c r="H207" s="17">
        <v>4306437.26</v>
      </c>
      <c r="I207" s="17">
        <v>657315.56</v>
      </c>
      <c r="J207" s="17">
        <v>4306345.83</v>
      </c>
      <c r="K207" s="17"/>
      <c r="L207" s="17"/>
      <c r="M207" s="17"/>
    </row>
    <row r="208" spans="1:13" x14ac:dyDescent="0.25">
      <c r="A208" s="11">
        <v>45208</v>
      </c>
      <c r="B208" s="12">
        <v>0.6147685185169394</v>
      </c>
      <c r="C208" s="13" t="s">
        <v>24</v>
      </c>
      <c r="D208" s="14"/>
      <c r="E208" s="13" t="s">
        <v>119</v>
      </c>
      <c r="F208" s="13" t="s">
        <v>226</v>
      </c>
      <c r="G208" s="13">
        <v>657217.44</v>
      </c>
      <c r="H208" s="13">
        <v>4306432.29</v>
      </c>
      <c r="I208" s="13">
        <v>657324.63</v>
      </c>
      <c r="J208" s="13">
        <v>4306338.8</v>
      </c>
      <c r="K208" s="13"/>
      <c r="L208" s="13"/>
      <c r="M208" s="13"/>
    </row>
    <row r="209" spans="1:13" x14ac:dyDescent="0.25">
      <c r="A209" s="15">
        <v>45208</v>
      </c>
      <c r="B209" s="16">
        <v>0.6158564814832062</v>
      </c>
      <c r="C209" s="17" t="s">
        <v>26</v>
      </c>
      <c r="D209" s="18"/>
      <c r="E209" s="17" t="s">
        <v>119</v>
      </c>
      <c r="F209" s="17" t="s">
        <v>227</v>
      </c>
      <c r="G209" s="17">
        <v>657468.29</v>
      </c>
      <c r="H209" s="17">
        <v>4306428.69</v>
      </c>
      <c r="I209" s="17">
        <v>657325.02</v>
      </c>
      <c r="J209" s="17">
        <v>4306368.28</v>
      </c>
      <c r="K209" s="17"/>
      <c r="L209" s="17"/>
      <c r="M209" s="17"/>
    </row>
    <row r="210" spans="1:13" x14ac:dyDescent="0.25">
      <c r="A210" s="11">
        <v>45208</v>
      </c>
      <c r="B210" s="12">
        <v>0.6172453703693463</v>
      </c>
      <c r="C210" s="13" t="s">
        <v>24</v>
      </c>
      <c r="D210" s="14"/>
      <c r="E210" s="13" t="s">
        <v>212</v>
      </c>
      <c r="F210" s="13" t="s">
        <v>228</v>
      </c>
      <c r="G210" s="13">
        <v>657391.97</v>
      </c>
      <c r="H210" s="13">
        <v>4306385.63</v>
      </c>
      <c r="I210" s="13">
        <v>657329.48</v>
      </c>
      <c r="J210" s="13">
        <v>4306360.11</v>
      </c>
      <c r="K210" s="13"/>
      <c r="L210" s="13"/>
      <c r="M210" s="13"/>
    </row>
    <row r="211" spans="1:13" x14ac:dyDescent="0.25">
      <c r="A211" s="15">
        <v>45208</v>
      </c>
      <c r="B211" s="16">
        <v>0.6172800925924093</v>
      </c>
      <c r="C211" s="17" t="s">
        <v>26</v>
      </c>
      <c r="D211" s="18"/>
      <c r="E211" s="17" t="s">
        <v>212</v>
      </c>
      <c r="F211" s="17" t="s">
        <v>229</v>
      </c>
      <c r="G211" s="17">
        <v>657389.52</v>
      </c>
      <c r="H211" s="17">
        <v>4306376.95</v>
      </c>
      <c r="I211" s="17">
        <v>657328.79</v>
      </c>
      <c r="J211" s="17">
        <v>4306360.1</v>
      </c>
      <c r="K211" s="17"/>
      <c r="L211" s="17"/>
      <c r="M211" s="17"/>
    </row>
    <row r="212" spans="1:13" x14ac:dyDescent="0.25">
      <c r="A212" s="11">
        <v>45208</v>
      </c>
      <c r="B212" s="12">
        <v>0.6174189814810234</v>
      </c>
      <c r="C212" s="13" t="s">
        <v>24</v>
      </c>
      <c r="D212" s="14"/>
      <c r="E212" s="13" t="s">
        <v>212</v>
      </c>
      <c r="F212" s="13" t="s">
        <v>230</v>
      </c>
      <c r="G212" s="13">
        <v>657377.08</v>
      </c>
      <c r="H212" s="13">
        <v>4306355.93</v>
      </c>
      <c r="I212" s="13">
        <v>657331.35</v>
      </c>
      <c r="J212" s="13">
        <v>4306355.87</v>
      </c>
      <c r="K212" s="13"/>
      <c r="L212" s="13"/>
      <c r="M212" s="13"/>
    </row>
    <row r="213" spans="1:13" x14ac:dyDescent="0.25">
      <c r="A213" s="15">
        <v>45208</v>
      </c>
      <c r="B213" s="16">
        <v>0.6186458333322662</v>
      </c>
      <c r="C213" s="17" t="s">
        <v>26</v>
      </c>
      <c r="D213" s="18"/>
      <c r="E213" s="17" t="s">
        <v>212</v>
      </c>
      <c r="F213" s="17" t="s">
        <v>230</v>
      </c>
      <c r="G213" s="17">
        <v>657370.04</v>
      </c>
      <c r="H213" s="17">
        <v>4306343.97</v>
      </c>
      <c r="I213" s="17">
        <v>657335.11</v>
      </c>
      <c r="J213" s="17">
        <v>4306359.82</v>
      </c>
      <c r="K213" s="17"/>
      <c r="L213" s="17"/>
      <c r="M213" s="17"/>
    </row>
    <row r="214" spans="1:13" x14ac:dyDescent="0.25">
      <c r="A214" s="7">
        <v>45208</v>
      </c>
      <c r="B214" s="8">
        <v>0.629884259258688</v>
      </c>
      <c r="C214" s="9" t="s">
        <v>58</v>
      </c>
      <c r="D214" s="10"/>
      <c r="E214" s="9" t="s">
        <v>212</v>
      </c>
      <c r="F214" s="9" t="s">
        <v>230</v>
      </c>
      <c r="G214" s="9">
        <v>657417.19</v>
      </c>
      <c r="H214" s="9">
        <v>4306426.21</v>
      </c>
      <c r="I214" s="9"/>
      <c r="J214" s="9"/>
      <c r="K214" s="9"/>
      <c r="L214" s="9"/>
      <c r="M214" s="9"/>
    </row>
    <row r="215" spans="1:13" x14ac:dyDescent="0.25">
      <c r="A215" s="2">
        <v>45208</v>
      </c>
      <c r="B215" s="3">
        <v>0.6354398148141627</v>
      </c>
      <c r="C215" s="4" t="s">
        <v>231</v>
      </c>
      <c r="D215" s="5"/>
      <c r="E215" s="4" t="s">
        <v>212</v>
      </c>
      <c r="F215" s="4" t="s">
        <v>230</v>
      </c>
      <c r="G215" s="4">
        <v>657417.19</v>
      </c>
      <c r="H215" s="4">
        <v>4306426.21</v>
      </c>
      <c r="I215" s="4"/>
      <c r="J215" s="4"/>
      <c r="K215" s="4"/>
      <c r="L215" s="4"/>
      <c r="M215" s="4"/>
    </row>
    <row r="216" spans="1:13" x14ac:dyDescent="0.25">
      <c r="A216" s="2">
        <v>45208</v>
      </c>
      <c r="B216" s="3">
        <v>0.6979398148141627</v>
      </c>
      <c r="C216" s="4" t="s">
        <v>232</v>
      </c>
      <c r="D216" s="5"/>
      <c r="E216" s="4" t="s">
        <v>212</v>
      </c>
      <c r="F216" s="4" t="s">
        <v>230</v>
      </c>
      <c r="G216" s="4">
        <v>657417.19</v>
      </c>
      <c r="H216" s="4">
        <v>4306426.21</v>
      </c>
      <c r="I216" s="4"/>
      <c r="J216" s="4"/>
      <c r="K216" s="4"/>
      <c r="L216" s="4"/>
      <c r="M216" s="4"/>
    </row>
    <row r="217" spans="1:3" x14ac:dyDescent="0.25">
      <c r="A217" s="2">
        <v>45239</v>
      </c>
      <c r="B217" s="20">
        <v>0.20138888889050577</v>
      </c>
      <c r="C217" t="s">
        <v>110</v>
      </c>
    </row>
    <row r="218" spans="1:3" x14ac:dyDescent="0.25">
      <c r="A218" s="2">
        <v>45239</v>
      </c>
      <c r="B218" s="20">
        <v>0.20833333333212067</v>
      </c>
      <c r="C218" t="s">
        <v>233</v>
      </c>
    </row>
    <row r="219" spans="1:13" x14ac:dyDescent="0.25">
      <c r="A219" s="2">
        <v>45239</v>
      </c>
      <c r="B219" s="3">
        <v>0.26052083333343035</v>
      </c>
      <c r="C219" s="4" t="s">
        <v>234</v>
      </c>
      <c r="D219" s="5"/>
      <c r="E219" s="4" t="s">
        <v>235</v>
      </c>
      <c r="F219" s="4" t="s">
        <v>236</v>
      </c>
      <c r="G219" s="4">
        <v>659367.78</v>
      </c>
      <c r="H219" s="4">
        <v>4303866.25</v>
      </c>
      <c r="I219" s="4"/>
      <c r="J219" s="4"/>
      <c r="K219" s="4"/>
      <c r="L219" s="4"/>
      <c r="M219" s="4"/>
    </row>
    <row r="220" spans="1:13" x14ac:dyDescent="0.25">
      <c r="A220" s="7">
        <v>45239</v>
      </c>
      <c r="B220" s="8">
        <v>0.2644675925912452</v>
      </c>
      <c r="C220" s="9" t="s">
        <v>179</v>
      </c>
      <c r="D220" s="10"/>
      <c r="E220" s="9" t="s">
        <v>235</v>
      </c>
      <c r="F220" s="9" t="s">
        <v>236</v>
      </c>
      <c r="G220" s="9">
        <v>659321.82</v>
      </c>
      <c r="H220" s="9">
        <v>4303903.04</v>
      </c>
      <c r="I220" s="9"/>
      <c r="J220" s="9"/>
      <c r="K220" s="9"/>
      <c r="L220" s="9"/>
      <c r="M220" s="9"/>
    </row>
    <row r="221" spans="1:13" x14ac:dyDescent="0.25">
      <c r="A221" s="7">
        <v>45239</v>
      </c>
      <c r="B221" s="8">
        <v>0.26743055555562023</v>
      </c>
      <c r="C221" s="9" t="s">
        <v>64</v>
      </c>
      <c r="D221" s="10"/>
      <c r="E221" s="9" t="s">
        <v>235</v>
      </c>
      <c r="F221" s="9" t="s">
        <v>236</v>
      </c>
      <c r="G221" s="9">
        <v>659301.73</v>
      </c>
      <c r="H221" s="9">
        <v>4303918.9</v>
      </c>
      <c r="I221" s="9"/>
      <c r="J221" s="9"/>
      <c r="K221" s="9"/>
      <c r="L221" s="9"/>
      <c r="M221" s="9"/>
    </row>
    <row r="222" spans="1:13" x14ac:dyDescent="0.25">
      <c r="A222" s="2">
        <v>45239</v>
      </c>
      <c r="B222" s="3">
        <v>0.2706018518510973</v>
      </c>
      <c r="C222" s="4" t="s">
        <v>57</v>
      </c>
      <c r="D222" s="5"/>
      <c r="E222" s="4" t="s">
        <v>235</v>
      </c>
      <c r="F222" s="4" t="s">
        <v>236</v>
      </c>
      <c r="G222" s="4">
        <v>659259.85</v>
      </c>
      <c r="H222" s="4">
        <v>4303945.34</v>
      </c>
      <c r="I222" s="4"/>
      <c r="J222" s="4"/>
      <c r="K222" s="4"/>
      <c r="L222" s="4"/>
      <c r="M222" s="4"/>
    </row>
    <row r="223" spans="1:13" x14ac:dyDescent="0.25">
      <c r="A223" s="11">
        <v>45239</v>
      </c>
      <c r="B223" s="12">
        <v>0.2753009259249666</v>
      </c>
      <c r="C223" s="13" t="s">
        <v>24</v>
      </c>
      <c r="D223" s="14"/>
      <c r="E223" s="13" t="s">
        <v>235</v>
      </c>
      <c r="F223" s="13" t="s">
        <v>236</v>
      </c>
      <c r="G223" s="13">
        <v>658780.91</v>
      </c>
      <c r="H223" s="13">
        <v>4304351.47</v>
      </c>
      <c r="I223" s="13"/>
      <c r="J223" s="13"/>
      <c r="K223" s="13"/>
      <c r="L223" s="13"/>
      <c r="M223" s="13"/>
    </row>
    <row r="224" ht="30" customHeight="1" spans="1:13" x14ac:dyDescent="0.25">
      <c r="A224" s="15">
        <v>45239</v>
      </c>
      <c r="B224" s="16">
        <v>0.27578703703693463</v>
      </c>
      <c r="C224" s="17" t="s">
        <v>26</v>
      </c>
      <c r="D224" s="18" t="s">
        <v>237</v>
      </c>
      <c r="E224" s="17" t="s">
        <v>235</v>
      </c>
      <c r="F224" s="17" t="s">
        <v>238</v>
      </c>
      <c r="G224" s="17">
        <v>658747.68</v>
      </c>
      <c r="H224" s="17">
        <v>4304433.3</v>
      </c>
      <c r="I224" s="17"/>
      <c r="J224" s="17"/>
      <c r="K224" s="17"/>
      <c r="L224" s="17"/>
      <c r="M224" s="17"/>
    </row>
    <row r="225" spans="1:13" x14ac:dyDescent="0.25">
      <c r="A225" s="11">
        <v>45239</v>
      </c>
      <c r="B225" s="12">
        <v>0.2759027777792653</v>
      </c>
      <c r="C225" s="13" t="s">
        <v>24</v>
      </c>
      <c r="D225" s="14"/>
      <c r="E225" s="13" t="s">
        <v>235</v>
      </c>
      <c r="F225" s="13" t="s">
        <v>238</v>
      </c>
      <c r="G225" s="13">
        <v>658744.05</v>
      </c>
      <c r="H225" s="13">
        <v>4304452.84</v>
      </c>
      <c r="I225" s="13"/>
      <c r="J225" s="13"/>
      <c r="K225" s="13"/>
      <c r="L225" s="13"/>
      <c r="M225" s="13"/>
    </row>
    <row r="226" spans="1:13" x14ac:dyDescent="0.25">
      <c r="A226" s="15">
        <v>45239</v>
      </c>
      <c r="B226" s="16">
        <v>0.29515046296364744</v>
      </c>
      <c r="C226" s="17" t="s">
        <v>26</v>
      </c>
      <c r="D226" s="18"/>
      <c r="E226" s="17" t="s">
        <v>235</v>
      </c>
      <c r="F226" s="17" t="s">
        <v>239</v>
      </c>
      <c r="G226" s="17">
        <v>658041.73</v>
      </c>
      <c r="H226" s="17">
        <v>4307994.38</v>
      </c>
      <c r="I226" s="17"/>
      <c r="J226" s="17"/>
      <c r="K226" s="17"/>
      <c r="L226" s="17"/>
      <c r="M226" s="17"/>
    </row>
    <row r="227" spans="1:13" x14ac:dyDescent="0.25">
      <c r="A227" s="11">
        <v>45239</v>
      </c>
      <c r="B227" s="12">
        <v>0.2958217592604342</v>
      </c>
      <c r="C227" s="13" t="s">
        <v>24</v>
      </c>
      <c r="D227" s="14"/>
      <c r="E227" s="13" t="s">
        <v>240</v>
      </c>
      <c r="F227" s="13" t="s">
        <v>241</v>
      </c>
      <c r="G227" s="13">
        <v>658049.12</v>
      </c>
      <c r="H227" s="13">
        <v>4308006.36</v>
      </c>
      <c r="I227" s="13"/>
      <c r="J227" s="13"/>
      <c r="K227" s="13"/>
      <c r="L227" s="13"/>
      <c r="M227" s="13"/>
    </row>
    <row r="228" spans="1:13" x14ac:dyDescent="0.25">
      <c r="A228" s="15">
        <v>45239</v>
      </c>
      <c r="B228" s="16">
        <v>0.31611111111124046</v>
      </c>
      <c r="C228" s="17" t="s">
        <v>26</v>
      </c>
      <c r="D228" s="18"/>
      <c r="E228" s="17" t="s">
        <v>240</v>
      </c>
      <c r="F228" s="17" t="s">
        <v>242</v>
      </c>
      <c r="G228" s="17">
        <v>658785.58</v>
      </c>
      <c r="H228" s="17">
        <v>4304442.99</v>
      </c>
      <c r="I228" s="17"/>
      <c r="J228" s="17"/>
      <c r="K228" s="17"/>
      <c r="L228" s="17"/>
      <c r="M228" s="17"/>
    </row>
    <row r="229" spans="1:13" x14ac:dyDescent="0.25">
      <c r="A229" s="11">
        <v>45239</v>
      </c>
      <c r="B229" s="12">
        <v>0.3172569444432156</v>
      </c>
      <c r="C229" s="13" t="s">
        <v>24</v>
      </c>
      <c r="D229" s="14"/>
      <c r="E229" s="13" t="s">
        <v>243</v>
      </c>
      <c r="F229" s="13" t="s">
        <v>244</v>
      </c>
      <c r="G229" s="13">
        <v>658831.4</v>
      </c>
      <c r="H229" s="13">
        <v>4304406.5</v>
      </c>
      <c r="I229" s="13"/>
      <c r="J229" s="13"/>
      <c r="K229" s="13"/>
      <c r="L229" s="13"/>
      <c r="M229" s="13"/>
    </row>
    <row r="230" spans="1:13" x14ac:dyDescent="0.25">
      <c r="A230" s="15">
        <v>45239</v>
      </c>
      <c r="B230" s="16">
        <v>0.33767361110949423</v>
      </c>
      <c r="C230" s="17" t="s">
        <v>26</v>
      </c>
      <c r="D230" s="18"/>
      <c r="E230" s="17" t="s">
        <v>243</v>
      </c>
      <c r="F230" s="17" t="s">
        <v>245</v>
      </c>
      <c r="G230" s="17">
        <v>658123.58</v>
      </c>
      <c r="H230" s="17">
        <v>4308015.49</v>
      </c>
      <c r="I230" s="17"/>
      <c r="J230" s="17"/>
      <c r="K230" s="17"/>
      <c r="L230" s="17"/>
      <c r="M230" s="17"/>
    </row>
    <row r="231" ht="45" customHeight="1" spans="1:13" x14ac:dyDescent="0.25">
      <c r="A231" s="11">
        <v>45239</v>
      </c>
      <c r="B231" s="12">
        <v>0.3387731481489027</v>
      </c>
      <c r="C231" s="13" t="s">
        <v>24</v>
      </c>
      <c r="D231" s="14" t="s">
        <v>246</v>
      </c>
      <c r="E231" s="13" t="s">
        <v>247</v>
      </c>
      <c r="F231" s="13" t="s">
        <v>248</v>
      </c>
      <c r="G231" s="13">
        <v>658131.52</v>
      </c>
      <c r="H231" s="13">
        <v>4308047.89</v>
      </c>
      <c r="I231" s="13"/>
      <c r="J231" s="13"/>
      <c r="K231" s="13"/>
      <c r="L231" s="13"/>
      <c r="M231" s="13"/>
    </row>
    <row r="232" spans="1:13" x14ac:dyDescent="0.25">
      <c r="A232" s="15">
        <v>45239</v>
      </c>
      <c r="B232" s="16">
        <v>0.35961805555416504</v>
      </c>
      <c r="C232" s="17" t="s">
        <v>26</v>
      </c>
      <c r="D232" s="18"/>
      <c r="E232" s="17" t="s">
        <v>247</v>
      </c>
      <c r="F232" s="17" t="s">
        <v>249</v>
      </c>
      <c r="G232" s="17">
        <v>658850.05</v>
      </c>
      <c r="H232" s="17">
        <v>4304474.2</v>
      </c>
      <c r="I232" s="17"/>
      <c r="J232" s="17"/>
      <c r="K232" s="17"/>
      <c r="L232" s="17"/>
      <c r="M232" s="17"/>
    </row>
    <row r="233" spans="1:13" x14ac:dyDescent="0.25">
      <c r="A233" s="11">
        <v>45239</v>
      </c>
      <c r="B233" s="12">
        <v>0.36074074073985685</v>
      </c>
      <c r="C233" s="13" t="s">
        <v>24</v>
      </c>
      <c r="D233" s="14"/>
      <c r="E233" s="13" t="s">
        <v>250</v>
      </c>
      <c r="F233" s="13" t="s">
        <v>251</v>
      </c>
      <c r="G233" s="13">
        <v>658922.32</v>
      </c>
      <c r="H233" s="13">
        <v>4304384.74</v>
      </c>
      <c r="I233" s="13"/>
      <c r="J233" s="13"/>
      <c r="K233" s="13"/>
      <c r="L233" s="13"/>
      <c r="M233" s="13"/>
    </row>
    <row r="234" spans="1:13" x14ac:dyDescent="0.25">
      <c r="A234" s="15">
        <v>45239</v>
      </c>
      <c r="B234" s="16">
        <v>0.3816550925912452</v>
      </c>
      <c r="C234" s="17" t="s">
        <v>26</v>
      </c>
      <c r="D234" s="18"/>
      <c r="E234" s="17" t="s">
        <v>250</v>
      </c>
      <c r="F234" s="17" t="s">
        <v>252</v>
      </c>
      <c r="G234" s="17">
        <v>658199.03</v>
      </c>
      <c r="H234" s="17">
        <v>4308042.36</v>
      </c>
      <c r="I234" s="17"/>
      <c r="J234" s="17"/>
      <c r="K234" s="17"/>
      <c r="L234" s="17"/>
      <c r="M234" s="17"/>
    </row>
    <row r="235" spans="1:13" x14ac:dyDescent="0.25">
      <c r="A235" s="11">
        <v>45239</v>
      </c>
      <c r="B235" s="12">
        <v>0.3821643518531346</v>
      </c>
      <c r="C235" s="13" t="s">
        <v>24</v>
      </c>
      <c r="D235" s="14"/>
      <c r="E235" s="13" t="s">
        <v>253</v>
      </c>
      <c r="F235" s="13" t="s">
        <v>254</v>
      </c>
      <c r="G235" s="13">
        <v>658209.56</v>
      </c>
      <c r="H235" s="13">
        <v>4308068.55</v>
      </c>
      <c r="I235" s="13"/>
      <c r="J235" s="13"/>
      <c r="K235" s="13"/>
      <c r="L235" s="13"/>
      <c r="M235" s="13"/>
    </row>
    <row r="236" spans="1:13" x14ac:dyDescent="0.25">
      <c r="A236" s="15">
        <v>45239</v>
      </c>
      <c r="B236" s="16">
        <v>0.4026157407424762</v>
      </c>
      <c r="C236" s="17" t="s">
        <v>26</v>
      </c>
      <c r="D236" s="18"/>
      <c r="E236" s="17" t="s">
        <v>253</v>
      </c>
      <c r="F236" s="17" t="s">
        <v>255</v>
      </c>
      <c r="G236" s="17">
        <v>658928.37</v>
      </c>
      <c r="H236" s="17">
        <v>4304461.35</v>
      </c>
      <c r="I236" s="17"/>
      <c r="J236" s="17"/>
      <c r="K236" s="17"/>
      <c r="L236" s="17"/>
      <c r="M236" s="17"/>
    </row>
    <row r="237" spans="1:13" x14ac:dyDescent="0.25">
      <c r="A237" s="11">
        <v>45239</v>
      </c>
      <c r="B237" s="12">
        <v>0.40354166666656965</v>
      </c>
      <c r="C237" s="13" t="s">
        <v>24</v>
      </c>
      <c r="D237" s="14"/>
      <c r="E237" s="13" t="s">
        <v>256</v>
      </c>
      <c r="F237" s="13" t="s">
        <v>257</v>
      </c>
      <c r="G237" s="13">
        <v>658977.92</v>
      </c>
      <c r="H237" s="13">
        <v>4304411.11</v>
      </c>
      <c r="I237" s="13"/>
      <c r="J237" s="13"/>
      <c r="K237" s="13"/>
      <c r="L237" s="13"/>
      <c r="M237" s="13"/>
    </row>
    <row r="238" spans="1:13" x14ac:dyDescent="0.25">
      <c r="A238" s="15">
        <v>45239</v>
      </c>
      <c r="B238" s="16">
        <v>0.4278703703712381</v>
      </c>
      <c r="C238" s="17" t="s">
        <v>26</v>
      </c>
      <c r="D238" s="18"/>
      <c r="E238" s="17" t="s">
        <v>256</v>
      </c>
      <c r="F238" s="17" t="s">
        <v>258</v>
      </c>
      <c r="G238" s="17">
        <v>658269.5</v>
      </c>
      <c r="H238" s="17">
        <v>4308084.07</v>
      </c>
      <c r="I238" s="17"/>
      <c r="J238" s="17"/>
      <c r="K238" s="17"/>
      <c r="L238" s="17"/>
      <c r="M238" s="17"/>
    </row>
    <row r="239" spans="1:13" x14ac:dyDescent="0.25">
      <c r="A239" s="11">
        <v>45239</v>
      </c>
      <c r="B239" s="12">
        <v>0.4283680555563478</v>
      </c>
      <c r="C239" s="13" t="s">
        <v>24</v>
      </c>
      <c r="D239" s="14"/>
      <c r="E239" s="13" t="s">
        <v>259</v>
      </c>
      <c r="F239" s="13" t="s">
        <v>260</v>
      </c>
      <c r="G239" s="13">
        <v>658279.99</v>
      </c>
      <c r="H239" s="13">
        <v>4308103.21</v>
      </c>
      <c r="I239" s="13"/>
      <c r="J239" s="13"/>
      <c r="K239" s="13"/>
      <c r="L239" s="13"/>
      <c r="M239" s="13"/>
    </row>
    <row r="240" spans="1:13" x14ac:dyDescent="0.25">
      <c r="A240" s="15">
        <v>45239</v>
      </c>
      <c r="B240" s="16">
        <v>0.4525115740725596</v>
      </c>
      <c r="C240" s="17" t="s">
        <v>26</v>
      </c>
      <c r="D240" s="18"/>
      <c r="E240" s="17" t="s">
        <v>259</v>
      </c>
      <c r="F240" s="17" t="s">
        <v>261</v>
      </c>
      <c r="G240" s="17">
        <v>659019.86</v>
      </c>
      <c r="H240" s="17">
        <v>4304427.26</v>
      </c>
      <c r="I240" s="17"/>
      <c r="J240" s="17"/>
      <c r="K240" s="17"/>
      <c r="L240" s="17"/>
      <c r="M240" s="17"/>
    </row>
    <row r="241" spans="1:13" x14ac:dyDescent="0.25">
      <c r="A241" s="11">
        <v>45239</v>
      </c>
      <c r="B241" s="12">
        <v>0.4548263888900692</v>
      </c>
      <c r="C241" s="13" t="s">
        <v>24</v>
      </c>
      <c r="D241" s="14"/>
      <c r="E241" s="13" t="s">
        <v>262</v>
      </c>
      <c r="F241" s="13" t="s">
        <v>263</v>
      </c>
      <c r="G241" s="13">
        <v>659078.4</v>
      </c>
      <c r="H241" s="13">
        <v>4304404.14</v>
      </c>
      <c r="I241" s="13"/>
      <c r="J241" s="13"/>
      <c r="K241" s="13"/>
      <c r="L241" s="13"/>
      <c r="M241" s="13"/>
    </row>
    <row r="242" spans="1:13" x14ac:dyDescent="0.25">
      <c r="A242" s="15">
        <v>45239</v>
      </c>
      <c r="B242" s="16">
        <v>0.47745370370466844</v>
      </c>
      <c r="C242" s="17" t="s">
        <v>26</v>
      </c>
      <c r="D242" s="18"/>
      <c r="E242" s="17" t="s">
        <v>262</v>
      </c>
      <c r="F242" s="17" t="s">
        <v>264</v>
      </c>
      <c r="G242" s="17">
        <v>658345.3</v>
      </c>
      <c r="H242" s="17">
        <v>4308118.95</v>
      </c>
      <c r="I242" s="17"/>
      <c r="J242" s="17"/>
      <c r="K242" s="17"/>
      <c r="L242" s="17"/>
      <c r="M242" s="17"/>
    </row>
    <row r="243" spans="1:13" x14ac:dyDescent="0.25">
      <c r="A243" s="11">
        <v>45239</v>
      </c>
      <c r="B243" s="12">
        <v>0.5053587962975143</v>
      </c>
      <c r="C243" s="13" t="s">
        <v>24</v>
      </c>
      <c r="D243" s="14"/>
      <c r="E243" s="13" t="s">
        <v>265</v>
      </c>
      <c r="F243" s="13" t="s">
        <v>266</v>
      </c>
      <c r="G243" s="13">
        <v>657411.15</v>
      </c>
      <c r="H243" s="13">
        <v>4306398.32</v>
      </c>
      <c r="I243" s="13">
        <v>657351.05</v>
      </c>
      <c r="J243" s="13">
        <v>4306370.35</v>
      </c>
      <c r="K243" s="13"/>
      <c r="L243" s="13"/>
      <c r="M243" s="13"/>
    </row>
    <row r="244" spans="1:13" x14ac:dyDescent="0.25">
      <c r="A244" s="15">
        <v>45239</v>
      </c>
      <c r="B244" s="16">
        <v>0.5069328703721112</v>
      </c>
      <c r="C244" s="17" t="s">
        <v>26</v>
      </c>
      <c r="D244" s="18"/>
      <c r="E244" s="17" t="s">
        <v>265</v>
      </c>
      <c r="F244" s="17" t="s">
        <v>266</v>
      </c>
      <c r="G244" s="17">
        <v>657388.75</v>
      </c>
      <c r="H244" s="17">
        <v>4306345.44</v>
      </c>
      <c r="I244" s="17">
        <v>657360.57</v>
      </c>
      <c r="J244" s="17">
        <v>4306368.31</v>
      </c>
      <c r="K244" s="17"/>
      <c r="L244" s="17"/>
      <c r="M244" s="17"/>
    </row>
    <row r="245" spans="1:13" x14ac:dyDescent="0.25">
      <c r="A245" s="11">
        <v>45239</v>
      </c>
      <c r="B245" s="12">
        <v>0.5348958333343035</v>
      </c>
      <c r="C245" s="13" t="s">
        <v>24</v>
      </c>
      <c r="D245" s="14"/>
      <c r="E245" s="13" t="s">
        <v>265</v>
      </c>
      <c r="F245" s="13" t="s">
        <v>267</v>
      </c>
      <c r="G245" s="13">
        <v>657428.94</v>
      </c>
      <c r="H245" s="13">
        <v>4306486.86</v>
      </c>
      <c r="I245" s="13"/>
      <c r="J245" s="13"/>
      <c r="K245" s="13"/>
      <c r="L245" s="13"/>
      <c r="M245" s="13"/>
    </row>
    <row r="246" spans="1:13" x14ac:dyDescent="0.25">
      <c r="A246" s="15">
        <v>45239</v>
      </c>
      <c r="B246" s="16">
        <v>0.5351504629616102</v>
      </c>
      <c r="C246" s="17" t="s">
        <v>26</v>
      </c>
      <c r="D246" s="18"/>
      <c r="E246" s="17" t="s">
        <v>265</v>
      </c>
      <c r="F246" s="17" t="s">
        <v>268</v>
      </c>
      <c r="G246" s="17">
        <v>657430.98</v>
      </c>
      <c r="H246" s="17">
        <v>4306489.7</v>
      </c>
      <c r="I246" s="17"/>
      <c r="J246" s="17"/>
      <c r="K246" s="17"/>
      <c r="L246" s="17"/>
      <c r="M246" s="17"/>
    </row>
    <row r="247" spans="1:13" x14ac:dyDescent="0.25">
      <c r="A247" s="11">
        <v>45239</v>
      </c>
      <c r="B247" s="12">
        <v>0.5545601851845277</v>
      </c>
      <c r="C247" s="13" t="s">
        <v>24</v>
      </c>
      <c r="D247" s="14"/>
      <c r="E247" s="13" t="s">
        <v>119</v>
      </c>
      <c r="F247" s="13" t="s">
        <v>269</v>
      </c>
      <c r="G247" s="13">
        <v>657280.28</v>
      </c>
      <c r="H247" s="13">
        <v>4306410.6</v>
      </c>
      <c r="I247" s="13">
        <v>657351.94</v>
      </c>
      <c r="J247" s="13">
        <v>4306357.99</v>
      </c>
      <c r="K247" s="13"/>
      <c r="L247" s="13"/>
      <c r="M247" s="13"/>
    </row>
    <row r="248" spans="1:13" x14ac:dyDescent="0.25">
      <c r="A248" s="15">
        <v>45239</v>
      </c>
      <c r="B248" s="16">
        <v>0.5556712962970778</v>
      </c>
      <c r="C248" s="17" t="s">
        <v>26</v>
      </c>
      <c r="D248" s="18"/>
      <c r="E248" s="17" t="s">
        <v>119</v>
      </c>
      <c r="F248" s="17" t="s">
        <v>269</v>
      </c>
      <c r="G248" s="17">
        <v>657448.59</v>
      </c>
      <c r="H248" s="17">
        <v>4306402.86</v>
      </c>
      <c r="I248" s="17">
        <v>657363.15</v>
      </c>
      <c r="J248" s="17">
        <v>4306379.14</v>
      </c>
      <c r="K248" s="17"/>
      <c r="L248" s="17"/>
      <c r="M248" s="17"/>
    </row>
    <row r="249" spans="1:13" x14ac:dyDescent="0.25">
      <c r="A249" s="2">
        <v>45239</v>
      </c>
      <c r="B249" s="3">
        <v>0.5586342592578148</v>
      </c>
      <c r="C249" s="4" t="s">
        <v>57</v>
      </c>
      <c r="D249" s="5"/>
      <c r="E249" s="4" t="s">
        <v>116</v>
      </c>
      <c r="F249" s="4" t="s">
        <v>270</v>
      </c>
      <c r="G249" s="4">
        <v>657433.14</v>
      </c>
      <c r="H249" s="4">
        <v>4306500.23</v>
      </c>
      <c r="I249" s="4">
        <v>657343.91</v>
      </c>
      <c r="J249" s="4">
        <v>4306376.48</v>
      </c>
      <c r="K249" s="4"/>
      <c r="L249" s="4"/>
      <c r="M249" s="4"/>
    </row>
    <row r="250" spans="1:13" x14ac:dyDescent="0.25">
      <c r="A250" s="11">
        <v>45239</v>
      </c>
      <c r="B250" s="12">
        <v>0.5659374999995634</v>
      </c>
      <c r="C250" s="13" t="s">
        <v>24</v>
      </c>
      <c r="D250" s="14"/>
      <c r="E250" s="13" t="s">
        <v>116</v>
      </c>
      <c r="F250" s="13" t="s">
        <v>270</v>
      </c>
      <c r="G250" s="13">
        <v>657406.79</v>
      </c>
      <c r="H250" s="13">
        <v>4306525.67</v>
      </c>
      <c r="I250" s="13">
        <v>657334.31</v>
      </c>
      <c r="J250" s="13">
        <v>4306368.03</v>
      </c>
      <c r="K250" s="13"/>
      <c r="L250" s="13"/>
      <c r="M250" s="13"/>
    </row>
    <row r="251" spans="1:13" x14ac:dyDescent="0.25">
      <c r="A251" s="15">
        <v>45239</v>
      </c>
      <c r="B251" s="16">
        <v>0.567418981481751</v>
      </c>
      <c r="C251" s="17" t="s">
        <v>26</v>
      </c>
      <c r="D251" s="18"/>
      <c r="E251" s="17" t="s">
        <v>116</v>
      </c>
      <c r="F251" s="17" t="s">
        <v>271</v>
      </c>
      <c r="G251" s="17">
        <v>657397.88</v>
      </c>
      <c r="H251" s="17">
        <v>4306308.07</v>
      </c>
      <c r="I251" s="17">
        <v>657368.2</v>
      </c>
      <c r="J251" s="17">
        <v>4306363.81</v>
      </c>
      <c r="K251" s="17"/>
      <c r="L251" s="17"/>
      <c r="M251" s="17"/>
    </row>
    <row r="252" spans="1:13" x14ac:dyDescent="0.25">
      <c r="A252" s="11">
        <v>45239</v>
      </c>
      <c r="B252" s="12">
        <v>0.5687268518522615</v>
      </c>
      <c r="C252" s="13" t="s">
        <v>24</v>
      </c>
      <c r="D252" s="14"/>
      <c r="E252" s="13" t="s">
        <v>113</v>
      </c>
      <c r="F252" s="13" t="s">
        <v>272</v>
      </c>
      <c r="G252" s="13">
        <v>657455.67</v>
      </c>
      <c r="H252" s="13">
        <v>4306303.95</v>
      </c>
      <c r="I252" s="13">
        <v>657364.17</v>
      </c>
      <c r="J252" s="13">
        <v>4306372.15</v>
      </c>
      <c r="K252" s="13"/>
      <c r="L252" s="13"/>
      <c r="M252" s="13"/>
    </row>
    <row r="253" spans="1:13" x14ac:dyDescent="0.25">
      <c r="A253" s="15">
        <v>45239</v>
      </c>
      <c r="B253" s="16">
        <v>0.5697685185186856</v>
      </c>
      <c r="C253" s="17" t="s">
        <v>26</v>
      </c>
      <c r="D253" s="18"/>
      <c r="E253" s="17" t="s">
        <v>113</v>
      </c>
      <c r="F253" s="17" t="s">
        <v>273</v>
      </c>
      <c r="G253" s="17">
        <v>657303.13</v>
      </c>
      <c r="H253" s="17">
        <v>4306329.67</v>
      </c>
      <c r="I253" s="17">
        <v>657357.56</v>
      </c>
      <c r="J253" s="17">
        <v>4306352.56</v>
      </c>
      <c r="K253" s="17"/>
      <c r="L253" s="17"/>
      <c r="M253" s="17"/>
    </row>
    <row r="254" spans="1:13" x14ac:dyDescent="0.25">
      <c r="A254" s="11">
        <v>45239</v>
      </c>
      <c r="B254" s="12">
        <v>0.5711342592585424</v>
      </c>
      <c r="C254" s="13" t="s">
        <v>24</v>
      </c>
      <c r="D254" s="14"/>
      <c r="E254" s="13" t="s">
        <v>122</v>
      </c>
      <c r="F254" s="13" t="s">
        <v>274</v>
      </c>
      <c r="G254" s="13">
        <v>657310.44</v>
      </c>
      <c r="H254" s="13">
        <v>4306285.31</v>
      </c>
      <c r="I254" s="13">
        <v>657366.4</v>
      </c>
      <c r="J254" s="13">
        <v>4306357.84</v>
      </c>
      <c r="K254" s="13"/>
      <c r="L254" s="13"/>
      <c r="M254" s="13"/>
    </row>
    <row r="255" spans="1:13" x14ac:dyDescent="0.25">
      <c r="A255" s="15">
        <v>45239</v>
      </c>
      <c r="B255" s="16">
        <v>0.5720717592594156</v>
      </c>
      <c r="C255" s="17" t="s">
        <v>26</v>
      </c>
      <c r="D255" s="18"/>
      <c r="E255" s="17" t="s">
        <v>122</v>
      </c>
      <c r="F255" s="17" t="s">
        <v>275</v>
      </c>
      <c r="G255" s="17">
        <v>657319.16</v>
      </c>
      <c r="H255" s="17">
        <v>4306427.58</v>
      </c>
      <c r="I255" s="17">
        <v>657345.56</v>
      </c>
      <c r="J255" s="17">
        <v>4306359.07</v>
      </c>
      <c r="K255" s="17"/>
      <c r="L255" s="17"/>
      <c r="M255" s="17"/>
    </row>
    <row r="256" spans="1:13" x14ac:dyDescent="0.25">
      <c r="A256" s="11">
        <v>45239</v>
      </c>
      <c r="B256" s="12">
        <v>0.5733333333337214</v>
      </c>
      <c r="C256" s="13" t="s">
        <v>24</v>
      </c>
      <c r="D256" s="14"/>
      <c r="E256" s="13" t="s">
        <v>119</v>
      </c>
      <c r="F256" s="13" t="s">
        <v>276</v>
      </c>
      <c r="G256" s="13">
        <v>657255.55</v>
      </c>
      <c r="H256" s="13">
        <v>4306417.66</v>
      </c>
      <c r="I256" s="13">
        <v>657352.91</v>
      </c>
      <c r="J256" s="13">
        <v>4306351.73</v>
      </c>
      <c r="K256" s="13"/>
      <c r="L256" s="13"/>
      <c r="M256" s="13"/>
    </row>
    <row r="257" spans="1:13" x14ac:dyDescent="0.25">
      <c r="A257" s="15">
        <v>45239</v>
      </c>
      <c r="B257" s="16">
        <v>0.5744097222232085</v>
      </c>
      <c r="C257" s="17" t="s">
        <v>26</v>
      </c>
      <c r="D257" s="18"/>
      <c r="E257" s="17" t="s">
        <v>119</v>
      </c>
      <c r="F257" s="17" t="s">
        <v>277</v>
      </c>
      <c r="G257" s="17">
        <v>657412.64</v>
      </c>
      <c r="H257" s="17">
        <v>4306399.69</v>
      </c>
      <c r="I257" s="17">
        <v>657356.11</v>
      </c>
      <c r="J257" s="17">
        <v>4306371.68</v>
      </c>
      <c r="K257" s="17"/>
      <c r="L257" s="17"/>
      <c r="M257" s="17"/>
    </row>
    <row r="258" spans="1:13" x14ac:dyDescent="0.25">
      <c r="A258" s="11">
        <v>45239</v>
      </c>
      <c r="B258" s="12">
        <v>0.57561342592453</v>
      </c>
      <c r="C258" s="13" t="s">
        <v>24</v>
      </c>
      <c r="D258" s="14"/>
      <c r="E258" s="13" t="s">
        <v>119</v>
      </c>
      <c r="F258" s="13" t="s">
        <v>277</v>
      </c>
      <c r="G258" s="13">
        <v>657454.42</v>
      </c>
      <c r="H258" s="13">
        <v>4306424.36</v>
      </c>
      <c r="I258" s="13">
        <v>657349.97</v>
      </c>
      <c r="J258" s="13">
        <v>4306371.54</v>
      </c>
      <c r="K258" s="13"/>
      <c r="L258" s="13"/>
      <c r="M258" s="13"/>
    </row>
    <row r="259" spans="1:13" x14ac:dyDescent="0.25">
      <c r="A259" s="15">
        <v>45239</v>
      </c>
      <c r="B259" s="16">
        <v>0.5766435185178125</v>
      </c>
      <c r="C259" s="17" t="s">
        <v>26</v>
      </c>
      <c r="D259" s="18"/>
      <c r="E259" s="17" t="s">
        <v>119</v>
      </c>
      <c r="F259" s="17" t="s">
        <v>278</v>
      </c>
      <c r="G259" s="17">
        <v>657299.69</v>
      </c>
      <c r="H259" s="17">
        <v>4306405.99</v>
      </c>
      <c r="I259" s="17">
        <v>657347.41</v>
      </c>
      <c r="J259" s="17">
        <v>4306351.3</v>
      </c>
      <c r="K259" s="17"/>
      <c r="L259" s="17"/>
      <c r="M259" s="17"/>
    </row>
    <row r="260" spans="1:13" x14ac:dyDescent="0.25">
      <c r="A260" s="11">
        <v>45239</v>
      </c>
      <c r="B260" s="12">
        <v>0.5785185185195587</v>
      </c>
      <c r="C260" s="13" t="s">
        <v>24</v>
      </c>
      <c r="D260" s="14"/>
      <c r="E260" s="13" t="s">
        <v>122</v>
      </c>
      <c r="F260" s="13" t="s">
        <v>279</v>
      </c>
      <c r="G260" s="13">
        <v>657308.5</v>
      </c>
      <c r="H260" s="13">
        <v>4306457.81</v>
      </c>
      <c r="I260" s="13">
        <v>657345.8</v>
      </c>
      <c r="J260" s="13">
        <v>4306354.35</v>
      </c>
      <c r="K260" s="13"/>
      <c r="L260" s="13"/>
      <c r="M260" s="13"/>
    </row>
    <row r="261" spans="1:13" x14ac:dyDescent="0.25">
      <c r="A261" s="15">
        <v>45239</v>
      </c>
      <c r="B261" s="16">
        <v>0.5796875000014552</v>
      </c>
      <c r="C261" s="17" t="s">
        <v>26</v>
      </c>
      <c r="D261" s="18"/>
      <c r="E261" s="17" t="s">
        <v>122</v>
      </c>
      <c r="F261" s="17" t="s">
        <v>280</v>
      </c>
      <c r="G261" s="17">
        <v>657315.39</v>
      </c>
      <c r="H261" s="17">
        <v>4306307.42</v>
      </c>
      <c r="I261" s="17">
        <v>657368.57</v>
      </c>
      <c r="J261" s="17">
        <v>4306351.9</v>
      </c>
      <c r="K261" s="17"/>
      <c r="L261" s="17"/>
      <c r="M261" s="17"/>
    </row>
    <row r="262" spans="1:13" x14ac:dyDescent="0.25">
      <c r="A262" s="11">
        <v>45239</v>
      </c>
      <c r="B262" s="12">
        <v>0.5811226851838001</v>
      </c>
      <c r="C262" s="13" t="s">
        <v>24</v>
      </c>
      <c r="D262" s="14"/>
      <c r="E262" s="13" t="s">
        <v>113</v>
      </c>
      <c r="F262" s="13" t="s">
        <v>281</v>
      </c>
      <c r="G262" s="13">
        <v>657267.56</v>
      </c>
      <c r="H262" s="13">
        <v>4306312.2</v>
      </c>
      <c r="I262" s="13">
        <v>657364.75</v>
      </c>
      <c r="J262" s="13">
        <v>4306350.1</v>
      </c>
      <c r="K262" s="13"/>
      <c r="L262" s="13"/>
      <c r="M262" s="13"/>
    </row>
    <row r="263" spans="1:13" x14ac:dyDescent="0.25">
      <c r="A263" s="15">
        <v>45239</v>
      </c>
      <c r="B263" s="16">
        <v>0.5821875000001455</v>
      </c>
      <c r="C263" s="17" t="s">
        <v>26</v>
      </c>
      <c r="D263" s="18"/>
      <c r="E263" s="17" t="s">
        <v>113</v>
      </c>
      <c r="F263" s="17" t="s">
        <v>282</v>
      </c>
      <c r="G263" s="17">
        <v>657417.38</v>
      </c>
      <c r="H263" s="17">
        <v>4306324.27</v>
      </c>
      <c r="I263" s="17">
        <v>657365.68</v>
      </c>
      <c r="J263" s="17">
        <v>4306370.21</v>
      </c>
      <c r="K263" s="17"/>
      <c r="L263" s="17"/>
      <c r="M263" s="17"/>
    </row>
    <row r="264" spans="1:13" x14ac:dyDescent="0.25">
      <c r="A264" s="11">
        <v>45239</v>
      </c>
      <c r="B264" s="12">
        <v>0.5835185185169394</v>
      </c>
      <c r="C264" s="13" t="s">
        <v>24</v>
      </c>
      <c r="D264" s="14"/>
      <c r="E264" s="13" t="s">
        <v>116</v>
      </c>
      <c r="F264" s="13" t="s">
        <v>283</v>
      </c>
      <c r="G264" s="13">
        <v>657424.96</v>
      </c>
      <c r="H264" s="13">
        <v>4306279.04</v>
      </c>
      <c r="I264" s="13">
        <v>657369.5</v>
      </c>
      <c r="J264" s="13">
        <v>4306370.47</v>
      </c>
      <c r="K264" s="13"/>
      <c r="L264" s="13"/>
      <c r="M264" s="13"/>
    </row>
    <row r="265" spans="1:13" x14ac:dyDescent="0.25">
      <c r="A265" s="15">
        <v>45239</v>
      </c>
      <c r="B265" s="16">
        <v>0.5845486111102218</v>
      </c>
      <c r="C265" s="17" t="s">
        <v>26</v>
      </c>
      <c r="D265" s="18"/>
      <c r="E265" s="17" t="s">
        <v>116</v>
      </c>
      <c r="F265" s="17" t="s">
        <v>284</v>
      </c>
      <c r="G265" s="17">
        <v>657398.6</v>
      </c>
      <c r="H265" s="17">
        <v>4306423.39</v>
      </c>
      <c r="I265" s="17">
        <v>657347.71</v>
      </c>
      <c r="J265" s="17">
        <v>4306371.49</v>
      </c>
      <c r="K265" s="17"/>
      <c r="L265" s="17"/>
      <c r="M265" s="17"/>
    </row>
    <row r="266" spans="1:13" x14ac:dyDescent="0.25">
      <c r="A266" s="11">
        <v>45239</v>
      </c>
      <c r="B266" s="12">
        <v>0.5857754629614647</v>
      </c>
      <c r="C266" s="13" t="s">
        <v>24</v>
      </c>
      <c r="D266" s="14"/>
      <c r="E266" s="13" t="s">
        <v>116</v>
      </c>
      <c r="F266" s="13" t="s">
        <v>284</v>
      </c>
      <c r="G266" s="13">
        <v>657417.73</v>
      </c>
      <c r="H266" s="13">
        <v>4306400.56</v>
      </c>
      <c r="I266" s="13">
        <v>657355.51</v>
      </c>
      <c r="J266" s="13">
        <v>4306366</v>
      </c>
      <c r="K266" s="13"/>
      <c r="L266" s="13"/>
      <c r="M266" s="13"/>
    </row>
    <row r="267" spans="1:13" x14ac:dyDescent="0.25">
      <c r="A267" s="15">
        <v>45239</v>
      </c>
      <c r="B267" s="16">
        <v>0.5883333333331393</v>
      </c>
      <c r="C267" s="17" t="s">
        <v>26</v>
      </c>
      <c r="D267" s="18"/>
      <c r="E267" s="17" t="s">
        <v>116</v>
      </c>
      <c r="F267" s="17" t="s">
        <v>285</v>
      </c>
      <c r="G267" s="17">
        <v>657403.75</v>
      </c>
      <c r="H267" s="17">
        <v>4306400.01</v>
      </c>
      <c r="I267" s="17">
        <v>657355.92</v>
      </c>
      <c r="J267" s="17">
        <v>4306368.37</v>
      </c>
      <c r="K267" s="17"/>
      <c r="L267" s="17"/>
      <c r="M267" s="17"/>
    </row>
    <row r="268" spans="1:13" x14ac:dyDescent="0.25">
      <c r="A268" s="11">
        <v>45239</v>
      </c>
      <c r="B268" s="12">
        <v>0.5942013888889051</v>
      </c>
      <c r="C268" s="13" t="s">
        <v>24</v>
      </c>
      <c r="D268" s="14"/>
      <c r="E268" s="13" t="s">
        <v>116</v>
      </c>
      <c r="F268" s="13" t="s">
        <v>285</v>
      </c>
      <c r="G268" s="13">
        <v>657402.92</v>
      </c>
      <c r="H268" s="13">
        <v>4306338.94</v>
      </c>
      <c r="I268" s="13">
        <v>657358.31</v>
      </c>
      <c r="J268" s="13">
        <v>4306357.84</v>
      </c>
      <c r="K268" s="13"/>
      <c r="L268" s="13"/>
      <c r="M268" s="13"/>
    </row>
    <row r="269" spans="1:13" x14ac:dyDescent="0.25">
      <c r="A269" s="15">
        <v>45239</v>
      </c>
      <c r="B269" s="16">
        <v>0.5942245370388264</v>
      </c>
      <c r="C269" s="17" t="s">
        <v>26</v>
      </c>
      <c r="D269" s="18"/>
      <c r="E269" s="17" t="s">
        <v>116</v>
      </c>
      <c r="F269" s="17" t="s">
        <v>286</v>
      </c>
      <c r="G269" s="17">
        <v>657400.97</v>
      </c>
      <c r="H269" s="17">
        <v>4306336.46</v>
      </c>
      <c r="I269" s="17">
        <v>657356.97</v>
      </c>
      <c r="J269" s="17">
        <v>4306358.11</v>
      </c>
      <c r="K269" s="17"/>
      <c r="L269" s="17"/>
      <c r="M269" s="17"/>
    </row>
    <row r="270" spans="1:13" x14ac:dyDescent="0.25">
      <c r="A270" s="7">
        <v>45239</v>
      </c>
      <c r="B270" s="8">
        <v>0.6093865740731417</v>
      </c>
      <c r="C270" s="9" t="s">
        <v>176</v>
      </c>
      <c r="D270" s="10"/>
      <c r="E270" s="9" t="s">
        <v>116</v>
      </c>
      <c r="F270" s="9" t="s">
        <v>286</v>
      </c>
      <c r="G270" s="9">
        <v>657246.12</v>
      </c>
      <c r="H270" s="9">
        <v>4306566.83</v>
      </c>
      <c r="I270" s="9"/>
      <c r="J270" s="9"/>
      <c r="K270" s="9"/>
      <c r="L270" s="9"/>
      <c r="M270" s="9"/>
    </row>
    <row r="271" spans="1:13" x14ac:dyDescent="0.25">
      <c r="A271" s="7">
        <v>45239</v>
      </c>
      <c r="B271" s="8">
        <v>0.6281828703686188</v>
      </c>
      <c r="C271" s="9" t="s">
        <v>287</v>
      </c>
      <c r="D271" s="10"/>
      <c r="E271" s="9"/>
      <c r="F271" s="9" t="s">
        <v>286</v>
      </c>
      <c r="G271" s="9"/>
      <c r="H271" s="9"/>
      <c r="I271" s="9"/>
      <c r="J271" s="9"/>
      <c r="K271" s="9"/>
      <c r="L271" s="9"/>
      <c r="M271" s="9"/>
    </row>
    <row r="272" spans="1:13" x14ac:dyDescent="0.25">
      <c r="A272" s="2">
        <v>45239</v>
      </c>
      <c r="B272" s="3">
        <v>0.6281828703686188</v>
      </c>
      <c r="C272" s="4" t="s">
        <v>231</v>
      </c>
      <c r="D272" s="5"/>
      <c r="E272" s="4"/>
      <c r="F272" s="4" t="s">
        <v>286</v>
      </c>
      <c r="G272" s="4"/>
      <c r="H272" s="4"/>
      <c r="I272" s="4"/>
      <c r="J272" s="4"/>
      <c r="K272" s="4"/>
      <c r="L272" s="4"/>
      <c r="M272" s="4"/>
    </row>
    <row r="273" spans="1:3" x14ac:dyDescent="0.25">
      <c r="A273" s="1">
        <v>45239</v>
      </c>
      <c r="B273" s="20">
        <v>0.6770833333321207</v>
      </c>
      <c r="C273" s="4" t="s">
        <v>232</v>
      </c>
    </row>
    <row r="274" spans="1:3" x14ac:dyDescent="0.25">
      <c r="A274" s="1">
        <v>45269</v>
      </c>
      <c r="B274" s="20">
        <v>0.20833333333212067</v>
      </c>
      <c r="C274" t="s">
        <v>110</v>
      </c>
    </row>
    <row r="275" spans="1:13" x14ac:dyDescent="0.25">
      <c r="A275" s="2">
        <v>45269</v>
      </c>
      <c r="B275" s="3">
        <v>0.2714814814826241</v>
      </c>
      <c r="C275" s="4" t="s">
        <v>288</v>
      </c>
      <c r="D275" s="5"/>
      <c r="E275" s="4" t="s">
        <v>289</v>
      </c>
      <c r="F275" s="4" t="s">
        <v>290</v>
      </c>
      <c r="G275" s="4">
        <v>659333.04</v>
      </c>
      <c r="H275" s="4">
        <v>4303660.34</v>
      </c>
      <c r="I275" s="4"/>
      <c r="J275" s="4"/>
      <c r="K275" s="4"/>
      <c r="L275" s="4"/>
      <c r="M275" s="4"/>
    </row>
    <row r="276" spans="1:3" x14ac:dyDescent="0.25">
      <c r="A276" s="1">
        <v>45269</v>
      </c>
      <c r="B276" s="20">
        <v>0.27222222222189885</v>
      </c>
      <c r="C276" t="s">
        <v>57</v>
      </c>
    </row>
    <row r="277" spans="1:13" x14ac:dyDescent="0.25">
      <c r="A277" s="7">
        <v>45269</v>
      </c>
      <c r="B277" s="8">
        <v>0.2714120370364981</v>
      </c>
      <c r="C277" s="9" t="s">
        <v>179</v>
      </c>
      <c r="D277" s="10"/>
      <c r="E277" s="9" t="s">
        <v>289</v>
      </c>
      <c r="F277" s="9" t="s">
        <v>290</v>
      </c>
      <c r="G277" s="9">
        <v>659332.62</v>
      </c>
      <c r="H277" s="9">
        <v>4303661.36</v>
      </c>
      <c r="I277" s="9"/>
      <c r="J277" s="9"/>
      <c r="K277" s="9"/>
      <c r="L277" s="9"/>
      <c r="M277" s="9"/>
    </row>
    <row r="278" spans="1:13" x14ac:dyDescent="0.25">
      <c r="A278" s="7">
        <v>45269</v>
      </c>
      <c r="B278" s="8">
        <v>0.2728124999994179</v>
      </c>
      <c r="C278" s="9" t="s">
        <v>135</v>
      </c>
      <c r="D278" s="10"/>
      <c r="E278" s="9" t="s">
        <v>289</v>
      </c>
      <c r="F278" s="9" t="s">
        <v>290</v>
      </c>
      <c r="G278" s="9">
        <v>659332.71</v>
      </c>
      <c r="H278" s="9">
        <v>4303661.18</v>
      </c>
      <c r="I278" s="9"/>
      <c r="J278" s="9"/>
      <c r="K278" s="9"/>
      <c r="L278" s="9"/>
      <c r="M278" s="9"/>
    </row>
    <row r="279" spans="1:13" x14ac:dyDescent="0.25">
      <c r="A279" s="11">
        <v>45269</v>
      </c>
      <c r="B279" s="12">
        <v>0.2825231481474475</v>
      </c>
      <c r="C279" s="13" t="s">
        <v>24</v>
      </c>
      <c r="D279" s="14"/>
      <c r="E279" s="13" t="s">
        <v>289</v>
      </c>
      <c r="F279" s="13" t="s">
        <v>290</v>
      </c>
      <c r="G279" s="13">
        <v>659108.69</v>
      </c>
      <c r="H279" s="13">
        <v>4304423.59</v>
      </c>
      <c r="I279" s="13"/>
      <c r="J279" s="13"/>
      <c r="K279" s="13"/>
      <c r="L279" s="13"/>
      <c r="M279" s="13"/>
    </row>
    <row r="280" spans="1:13" x14ac:dyDescent="0.25">
      <c r="A280" s="15">
        <v>45269</v>
      </c>
      <c r="B280" s="16">
        <v>0.30714120370248565</v>
      </c>
      <c r="C280" s="17" t="s">
        <v>26</v>
      </c>
      <c r="D280" s="18"/>
      <c r="E280" s="17" t="s">
        <v>289</v>
      </c>
      <c r="F280" s="17" t="s">
        <v>291</v>
      </c>
      <c r="G280" s="17">
        <v>658365.87</v>
      </c>
      <c r="H280" s="17">
        <v>4308150.03</v>
      </c>
      <c r="I280" s="17"/>
      <c r="J280" s="17"/>
      <c r="K280" s="17"/>
      <c r="L280" s="17"/>
      <c r="M280" s="17"/>
    </row>
    <row r="281" spans="1:13" x14ac:dyDescent="0.25">
      <c r="A281" s="11">
        <v>45269</v>
      </c>
      <c r="B281" s="12">
        <v>0.30778935185298906</v>
      </c>
      <c r="C281" s="13" t="s">
        <v>24</v>
      </c>
      <c r="D281" s="14"/>
      <c r="E281" s="13" t="s">
        <v>292</v>
      </c>
      <c r="F281" s="13" t="s">
        <v>293</v>
      </c>
      <c r="G281" s="13">
        <v>658369.16</v>
      </c>
      <c r="H281" s="13">
        <v>4308160.07</v>
      </c>
      <c r="I281" s="13"/>
      <c r="J281" s="13"/>
      <c r="K281" s="13"/>
      <c r="L281" s="13"/>
      <c r="M281" s="13"/>
    </row>
    <row r="282" spans="1:13" x14ac:dyDescent="0.25">
      <c r="A282" s="15">
        <v>45269</v>
      </c>
      <c r="B282" s="16">
        <v>0.3315046296302171</v>
      </c>
      <c r="C282" s="17" t="s">
        <v>26</v>
      </c>
      <c r="D282" s="18"/>
      <c r="E282" s="17" t="s">
        <v>292</v>
      </c>
      <c r="F282" s="17" t="s">
        <v>294</v>
      </c>
      <c r="G282" s="17">
        <v>659127.61</v>
      </c>
      <c r="H282" s="17">
        <v>4304496.05</v>
      </c>
      <c r="I282" s="17"/>
      <c r="J282" s="17"/>
      <c r="K282" s="17"/>
      <c r="L282" s="17"/>
      <c r="M282" s="17"/>
    </row>
    <row r="283" spans="1:13" x14ac:dyDescent="0.25">
      <c r="A283" s="11">
        <v>45269</v>
      </c>
      <c r="B283" s="12">
        <v>0.3323842592581059</v>
      </c>
      <c r="C283" s="13" t="s">
        <v>24</v>
      </c>
      <c r="D283" s="14"/>
      <c r="E283" s="13" t="s">
        <v>295</v>
      </c>
      <c r="F283" s="13" t="s">
        <v>296</v>
      </c>
      <c r="G283" s="13">
        <v>659183.83</v>
      </c>
      <c r="H283" s="13">
        <v>4304473.01</v>
      </c>
      <c r="I283" s="13"/>
      <c r="J283" s="13"/>
      <c r="K283" s="13"/>
      <c r="L283" s="13"/>
      <c r="M283" s="13"/>
    </row>
    <row r="284" spans="1:13" x14ac:dyDescent="0.25">
      <c r="A284" s="15">
        <v>45269</v>
      </c>
      <c r="B284" s="16">
        <v>0.356620370370365</v>
      </c>
      <c r="C284" s="17" t="s">
        <v>26</v>
      </c>
      <c r="D284" s="18"/>
      <c r="E284" s="17" t="s">
        <v>295</v>
      </c>
      <c r="F284" s="17" t="s">
        <v>297</v>
      </c>
      <c r="G284" s="17">
        <v>658454.42</v>
      </c>
      <c r="H284" s="17">
        <v>4308169.71</v>
      </c>
      <c r="I284" s="17"/>
      <c r="J284" s="17"/>
      <c r="K284" s="17"/>
      <c r="L284" s="17"/>
      <c r="M284" s="17"/>
    </row>
    <row r="285" spans="1:13" x14ac:dyDescent="0.25">
      <c r="A285" s="11">
        <v>45269</v>
      </c>
      <c r="B285" s="12">
        <v>0.35787037037152913</v>
      </c>
      <c r="C285" s="13" t="s">
        <v>24</v>
      </c>
      <c r="D285" s="14"/>
      <c r="E285" s="13" t="s">
        <v>298</v>
      </c>
      <c r="F285" s="13" t="s">
        <v>299</v>
      </c>
      <c r="G285" s="13">
        <v>658494.2</v>
      </c>
      <c r="H285" s="13">
        <v>4308154.2</v>
      </c>
      <c r="I285" s="13"/>
      <c r="J285" s="13"/>
      <c r="K285" s="13"/>
      <c r="L285" s="13"/>
      <c r="M285" s="13"/>
    </row>
    <row r="286" spans="1:13" x14ac:dyDescent="0.25">
      <c r="A286" s="15">
        <v>45269</v>
      </c>
      <c r="B286" s="16">
        <v>0.3816087962950405</v>
      </c>
      <c r="C286" s="17" t="s">
        <v>26</v>
      </c>
      <c r="D286" s="18"/>
      <c r="E286" s="17" t="s">
        <v>298</v>
      </c>
      <c r="F286" s="17" t="s">
        <v>300</v>
      </c>
      <c r="G286" s="17">
        <v>659213.79</v>
      </c>
      <c r="H286" s="17">
        <v>4304536.13</v>
      </c>
      <c r="I286" s="17"/>
      <c r="J286" s="17"/>
      <c r="K286" s="17"/>
      <c r="L286" s="17"/>
      <c r="M286" s="17"/>
    </row>
    <row r="287" spans="1:13" x14ac:dyDescent="0.25">
      <c r="A287" s="11">
        <v>45269</v>
      </c>
      <c r="B287" s="12">
        <v>0.3825231481496303</v>
      </c>
      <c r="C287" s="13" t="s">
        <v>24</v>
      </c>
      <c r="D287" s="14"/>
      <c r="E287" s="13" t="s">
        <v>301</v>
      </c>
      <c r="F287" s="13" t="s">
        <v>302</v>
      </c>
      <c r="G287" s="13">
        <v>659239.44</v>
      </c>
      <c r="H287" s="13">
        <v>4304477.61</v>
      </c>
      <c r="I287" s="13"/>
      <c r="J287" s="13"/>
      <c r="K287" s="13"/>
      <c r="L287" s="13"/>
      <c r="M287" s="13"/>
    </row>
    <row r="288" spans="1:13" x14ac:dyDescent="0.25">
      <c r="A288" s="15">
        <v>45269</v>
      </c>
      <c r="B288" s="16">
        <v>0.41070601851970423</v>
      </c>
      <c r="C288" s="17" t="s">
        <v>26</v>
      </c>
      <c r="D288" s="18"/>
      <c r="E288" s="17" t="s">
        <v>301</v>
      </c>
      <c r="F288" s="17" t="s">
        <v>303</v>
      </c>
      <c r="G288" s="17">
        <v>658530.85</v>
      </c>
      <c r="H288" s="17">
        <v>4308182.27</v>
      </c>
      <c r="I288" s="17"/>
      <c r="J288" s="17"/>
      <c r="K288" s="17"/>
      <c r="L288" s="17"/>
      <c r="M288" s="17"/>
    </row>
    <row r="289" spans="1:13" x14ac:dyDescent="0.25">
      <c r="A289" s="11">
        <v>45269</v>
      </c>
      <c r="B289" s="12">
        <v>0.41101851851999527</v>
      </c>
      <c r="C289" s="13" t="s">
        <v>24</v>
      </c>
      <c r="D289" s="14"/>
      <c r="E289" s="13" t="s">
        <v>304</v>
      </c>
      <c r="F289" s="13" t="s">
        <v>305</v>
      </c>
      <c r="G289" s="13">
        <v>658546.51</v>
      </c>
      <c r="H289" s="13">
        <v>4308199.38</v>
      </c>
      <c r="I289" s="13"/>
      <c r="J289" s="13"/>
      <c r="K289" s="13"/>
      <c r="L289" s="13"/>
      <c r="M289" s="13"/>
    </row>
    <row r="290" spans="1:13" x14ac:dyDescent="0.25">
      <c r="A290" s="15">
        <v>45269</v>
      </c>
      <c r="B290" s="16">
        <v>0.411446759258979</v>
      </c>
      <c r="C290" s="17" t="s">
        <v>26</v>
      </c>
      <c r="D290" s="18"/>
      <c r="E290" s="17" t="s">
        <v>304</v>
      </c>
      <c r="F290" s="17" t="s">
        <v>306</v>
      </c>
      <c r="G290" s="17">
        <v>658569.65</v>
      </c>
      <c r="H290" s="17">
        <v>4308185.17</v>
      </c>
      <c r="I290" s="17"/>
      <c r="J290" s="17"/>
      <c r="K290" s="17"/>
      <c r="L290" s="17"/>
      <c r="M290" s="17"/>
    </row>
    <row r="291" spans="1:13" x14ac:dyDescent="0.25">
      <c r="A291" s="11">
        <v>45269</v>
      </c>
      <c r="B291" s="12">
        <v>0.411481481482042</v>
      </c>
      <c r="C291" s="13" t="s">
        <v>24</v>
      </c>
      <c r="D291" s="14"/>
      <c r="E291" s="13" t="s">
        <v>304</v>
      </c>
      <c r="F291" s="13" t="s">
        <v>306</v>
      </c>
      <c r="G291" s="13">
        <v>658569.72</v>
      </c>
      <c r="H291" s="13">
        <v>4308182.73</v>
      </c>
      <c r="I291" s="13"/>
      <c r="J291" s="13"/>
      <c r="K291" s="13"/>
      <c r="L291" s="13"/>
      <c r="M291" s="13"/>
    </row>
    <row r="292" spans="1:13" x14ac:dyDescent="0.25">
      <c r="A292" s="15">
        <v>45269</v>
      </c>
      <c r="B292" s="16">
        <v>0.4464814814818965</v>
      </c>
      <c r="C292" s="17" t="s">
        <v>26</v>
      </c>
      <c r="D292" s="18"/>
      <c r="E292" s="17" t="s">
        <v>304</v>
      </c>
      <c r="F292" s="17" t="s">
        <v>307</v>
      </c>
      <c r="G292" s="17">
        <v>659283.43</v>
      </c>
      <c r="H292" s="17">
        <v>4304539.04</v>
      </c>
      <c r="I292" s="17"/>
      <c r="J292" s="17"/>
      <c r="K292" s="17"/>
      <c r="L292" s="17"/>
      <c r="M292" s="17"/>
    </row>
    <row r="293" spans="1:13" x14ac:dyDescent="0.25">
      <c r="A293" s="11">
        <v>45269</v>
      </c>
      <c r="B293" s="12">
        <v>0.44817129629518604</v>
      </c>
      <c r="C293" s="13" t="s">
        <v>24</v>
      </c>
      <c r="D293" s="14"/>
      <c r="E293" s="13" t="s">
        <v>308</v>
      </c>
      <c r="F293" s="13" t="s">
        <v>309</v>
      </c>
      <c r="G293" s="13">
        <v>659312.65</v>
      </c>
      <c r="H293" s="13">
        <v>4304492.09</v>
      </c>
      <c r="I293" s="13"/>
      <c r="J293" s="13"/>
      <c r="K293" s="13"/>
      <c r="L293" s="13"/>
      <c r="M293" s="13"/>
    </row>
    <row r="294" spans="1:13" x14ac:dyDescent="0.25">
      <c r="A294" s="15">
        <v>45269</v>
      </c>
      <c r="B294" s="16">
        <v>0.48093750000043656</v>
      </c>
      <c r="C294" s="17" t="s">
        <v>26</v>
      </c>
      <c r="D294" s="18"/>
      <c r="E294" s="17" t="s">
        <v>308</v>
      </c>
      <c r="F294" s="17" t="s">
        <v>310</v>
      </c>
      <c r="G294" s="17">
        <v>658600.19</v>
      </c>
      <c r="H294" s="17">
        <v>4308237.24</v>
      </c>
      <c r="I294" s="17"/>
      <c r="J294" s="17"/>
      <c r="K294" s="17"/>
      <c r="L294" s="17"/>
      <c r="M294" s="17"/>
    </row>
    <row r="295" spans="1:13" x14ac:dyDescent="0.25">
      <c r="A295" s="11">
        <v>45269</v>
      </c>
      <c r="B295" s="12">
        <v>0.4836458333338669</v>
      </c>
      <c r="C295" s="13" t="s">
        <v>24</v>
      </c>
      <c r="D295" s="14"/>
      <c r="E295" s="13" t="s">
        <v>311</v>
      </c>
      <c r="F295" s="13" t="s">
        <v>312</v>
      </c>
      <c r="G295" s="13">
        <v>658652.92</v>
      </c>
      <c r="H295" s="13">
        <v>4308220.98</v>
      </c>
      <c r="I295" s="13"/>
      <c r="J295" s="13"/>
      <c r="K295" s="13"/>
      <c r="L295" s="13"/>
      <c r="M295" s="13"/>
    </row>
    <row r="296" spans="1:13" x14ac:dyDescent="0.25">
      <c r="A296" s="15">
        <v>45269</v>
      </c>
      <c r="B296" s="16">
        <v>0.49314814814715646</v>
      </c>
      <c r="C296" s="17" t="s">
        <v>26</v>
      </c>
      <c r="D296" s="18"/>
      <c r="E296" s="17" t="s">
        <v>311</v>
      </c>
      <c r="F296" s="17" t="s">
        <v>313</v>
      </c>
      <c r="G296" s="17">
        <v>657184.11</v>
      </c>
      <c r="H296" s="17">
        <v>4307706.93</v>
      </c>
      <c r="I296" s="17"/>
      <c r="J296" s="17"/>
      <c r="K296" s="17"/>
      <c r="L296" s="17"/>
      <c r="M296" s="17"/>
    </row>
    <row r="297" spans="1:13" x14ac:dyDescent="0.25">
      <c r="A297" s="11">
        <v>45269</v>
      </c>
      <c r="B297" s="12">
        <v>0.49430555555591127</v>
      </c>
      <c r="C297" s="13" t="s">
        <v>24</v>
      </c>
      <c r="D297" s="14"/>
      <c r="E297" s="13" t="s">
        <v>314</v>
      </c>
      <c r="F297" s="13" t="s">
        <v>315</v>
      </c>
      <c r="G297" s="13">
        <v>657129.05</v>
      </c>
      <c r="H297" s="13">
        <v>4307703.45</v>
      </c>
      <c r="I297" s="13"/>
      <c r="J297" s="13"/>
      <c r="K297" s="13"/>
      <c r="L297" s="13"/>
      <c r="M297" s="13"/>
    </row>
    <row r="298" spans="1:13" x14ac:dyDescent="0.25">
      <c r="A298" s="15">
        <v>45269</v>
      </c>
      <c r="B298" s="16">
        <v>0.5047916666662786</v>
      </c>
      <c r="C298" s="17" t="s">
        <v>26</v>
      </c>
      <c r="D298" s="18"/>
      <c r="E298" s="17" t="s">
        <v>314</v>
      </c>
      <c r="F298" s="17" t="s">
        <v>316</v>
      </c>
      <c r="G298" s="17">
        <v>658644.89</v>
      </c>
      <c r="H298" s="17">
        <v>4308225.63</v>
      </c>
      <c r="I298" s="17"/>
      <c r="J298" s="17"/>
      <c r="K298" s="17"/>
      <c r="L298" s="17"/>
      <c r="M298" s="17"/>
    </row>
    <row r="299" spans="1:13" x14ac:dyDescent="0.25">
      <c r="A299" s="11">
        <v>45269</v>
      </c>
      <c r="B299" s="12">
        <v>0.5067013888874499</v>
      </c>
      <c r="C299" s="13" t="s">
        <v>24</v>
      </c>
      <c r="D299" s="14"/>
      <c r="E299" s="13" t="s">
        <v>317</v>
      </c>
      <c r="F299" s="13" t="s">
        <v>318</v>
      </c>
      <c r="G299" s="13">
        <v>658664.75</v>
      </c>
      <c r="H299" s="13">
        <v>4308275.7</v>
      </c>
      <c r="I299" s="13"/>
      <c r="J299" s="13"/>
      <c r="K299" s="13"/>
      <c r="L299" s="13"/>
      <c r="M299" s="13"/>
    </row>
    <row r="300" spans="1:13" x14ac:dyDescent="0.25">
      <c r="A300" s="15">
        <v>45269</v>
      </c>
      <c r="B300" s="16">
        <v>0.5173495370363526</v>
      </c>
      <c r="C300" s="17" t="s">
        <v>26</v>
      </c>
      <c r="D300" s="18"/>
      <c r="E300" s="17" t="s">
        <v>317</v>
      </c>
      <c r="F300" s="17" t="s">
        <v>319</v>
      </c>
      <c r="G300" s="17">
        <v>657163.36</v>
      </c>
      <c r="H300" s="17">
        <v>4307776.9</v>
      </c>
      <c r="I300" s="17"/>
      <c r="J300" s="17"/>
      <c r="K300" s="17"/>
      <c r="L300" s="17"/>
      <c r="M300" s="17"/>
    </row>
    <row r="301" spans="1:13" x14ac:dyDescent="0.25">
      <c r="A301" s="11">
        <v>45269</v>
      </c>
      <c r="B301" s="12">
        <v>0.5191087962957681</v>
      </c>
      <c r="C301" s="13" t="s">
        <v>24</v>
      </c>
      <c r="D301" s="14"/>
      <c r="E301" s="13" t="s">
        <v>320</v>
      </c>
      <c r="F301" s="13" t="s">
        <v>321</v>
      </c>
      <c r="G301" s="13">
        <v>657126.38</v>
      </c>
      <c r="H301" s="13">
        <v>4307781.73</v>
      </c>
      <c r="I301" s="13"/>
      <c r="J301" s="13"/>
      <c r="K301" s="13"/>
      <c r="L301" s="13"/>
      <c r="M301" s="13"/>
    </row>
    <row r="302" spans="1:13" x14ac:dyDescent="0.25">
      <c r="A302" s="15">
        <v>45269</v>
      </c>
      <c r="B302" s="16">
        <v>0.5291782407402934</v>
      </c>
      <c r="C302" s="17" t="s">
        <v>26</v>
      </c>
      <c r="D302" s="18"/>
      <c r="E302" s="17" t="s">
        <v>320</v>
      </c>
      <c r="F302" s="17" t="s">
        <v>322</v>
      </c>
      <c r="G302" s="17">
        <v>658637.14</v>
      </c>
      <c r="H302" s="17">
        <v>4308298.06</v>
      </c>
      <c r="I302" s="17"/>
      <c r="J302" s="17"/>
      <c r="K302" s="17"/>
      <c r="L302" s="17"/>
      <c r="M302" s="17"/>
    </row>
    <row r="303" spans="1:13" x14ac:dyDescent="0.25">
      <c r="A303" s="11">
        <v>45269</v>
      </c>
      <c r="B303" s="12">
        <v>0.5318287037043774</v>
      </c>
      <c r="C303" s="13" t="s">
        <v>24</v>
      </c>
      <c r="D303" s="14"/>
      <c r="E303" s="13" t="s">
        <v>323</v>
      </c>
      <c r="F303" s="13" t="s">
        <v>324</v>
      </c>
      <c r="G303" s="13">
        <v>658635.15</v>
      </c>
      <c r="H303" s="13">
        <v>4308326.75</v>
      </c>
      <c r="I303" s="13"/>
      <c r="J303" s="13"/>
      <c r="K303" s="13"/>
      <c r="L303" s="13"/>
      <c r="M303" s="13"/>
    </row>
    <row r="304" spans="1:13" x14ac:dyDescent="0.25">
      <c r="A304" s="15">
        <v>45269</v>
      </c>
      <c r="B304" s="16">
        <v>0.5428587962960592</v>
      </c>
      <c r="C304" s="17" t="s">
        <v>26</v>
      </c>
      <c r="D304" s="18"/>
      <c r="E304" s="17" t="s">
        <v>323</v>
      </c>
      <c r="F304" s="17" t="s">
        <v>325</v>
      </c>
      <c r="G304" s="17">
        <v>657127.35</v>
      </c>
      <c r="H304" s="17">
        <v>4307819.88</v>
      </c>
      <c r="I304" s="17"/>
      <c r="J304" s="17"/>
      <c r="K304" s="17"/>
      <c r="L304" s="17"/>
      <c r="M304" s="17"/>
    </row>
    <row r="305" spans="1:13" x14ac:dyDescent="0.25">
      <c r="A305" s="11">
        <v>45269</v>
      </c>
      <c r="B305" s="12">
        <v>0.5443402777782467</v>
      </c>
      <c r="C305" s="13" t="s">
        <v>24</v>
      </c>
      <c r="D305" s="14"/>
      <c r="E305" s="13" t="s">
        <v>326</v>
      </c>
      <c r="F305" s="13" t="s">
        <v>327</v>
      </c>
      <c r="G305" s="13">
        <v>657115.28</v>
      </c>
      <c r="H305" s="13">
        <v>4307829.63</v>
      </c>
      <c r="I305" s="13"/>
      <c r="J305" s="13"/>
      <c r="K305" s="13"/>
      <c r="L305" s="13"/>
      <c r="M305" s="13"/>
    </row>
    <row r="306" spans="1:13" x14ac:dyDescent="0.25">
      <c r="A306" s="15">
        <v>45269</v>
      </c>
      <c r="B306" s="16">
        <v>0.5544328703690553</v>
      </c>
      <c r="C306" s="17" t="s">
        <v>26</v>
      </c>
      <c r="D306" s="18"/>
      <c r="E306" s="17" t="s">
        <v>326</v>
      </c>
      <c r="F306" s="17" t="s">
        <v>328</v>
      </c>
      <c r="G306" s="17">
        <v>658644.5</v>
      </c>
      <c r="H306" s="17">
        <v>4308358.95</v>
      </c>
      <c r="I306" s="17"/>
      <c r="J306" s="17"/>
      <c r="K306" s="17"/>
      <c r="L306" s="17"/>
      <c r="M306" s="17"/>
    </row>
    <row r="307" spans="1:13" x14ac:dyDescent="0.25">
      <c r="A307" s="11">
        <v>45269</v>
      </c>
      <c r="B307" s="12">
        <v>0.5555092592585424</v>
      </c>
      <c r="C307" s="13" t="s">
        <v>24</v>
      </c>
      <c r="D307" s="14"/>
      <c r="E307" s="13" t="s">
        <v>329</v>
      </c>
      <c r="F307" s="13" t="s">
        <v>330</v>
      </c>
      <c r="G307" s="13">
        <v>658675.21</v>
      </c>
      <c r="H307" s="13">
        <v>4308433.6</v>
      </c>
      <c r="I307" s="13"/>
      <c r="J307" s="13"/>
      <c r="K307" s="13"/>
      <c r="L307" s="13"/>
      <c r="M307" s="13"/>
    </row>
    <row r="308" spans="1:13" x14ac:dyDescent="0.25">
      <c r="A308" s="15">
        <v>45269</v>
      </c>
      <c r="B308" s="16">
        <v>0.567384259258688</v>
      </c>
      <c r="C308" s="17" t="s">
        <v>26</v>
      </c>
      <c r="D308" s="18"/>
      <c r="E308" s="17" t="s">
        <v>329</v>
      </c>
      <c r="F308" s="17" t="s">
        <v>331</v>
      </c>
      <c r="G308" s="17">
        <v>657106.43</v>
      </c>
      <c r="H308" s="17">
        <v>4307869.9</v>
      </c>
      <c r="I308" s="17"/>
      <c r="J308" s="17"/>
      <c r="K308" s="17"/>
      <c r="L308" s="17"/>
      <c r="M308" s="17"/>
    </row>
    <row r="309" spans="1:13" x14ac:dyDescent="0.25">
      <c r="A309" s="11">
        <v>45269</v>
      </c>
      <c r="B309" s="12">
        <v>0.5713657407395658</v>
      </c>
      <c r="C309" s="13" t="s">
        <v>24</v>
      </c>
      <c r="D309" s="14"/>
      <c r="E309" s="13" t="s">
        <v>329</v>
      </c>
      <c r="F309" s="13" t="s">
        <v>332</v>
      </c>
      <c r="G309" s="13">
        <v>657502.48</v>
      </c>
      <c r="H309" s="13">
        <v>4308003.93</v>
      </c>
      <c r="I309" s="13"/>
      <c r="J309" s="13"/>
      <c r="K309" s="13"/>
      <c r="L309" s="13"/>
      <c r="M309" s="13"/>
    </row>
    <row r="310" spans="1:13" x14ac:dyDescent="0.25">
      <c r="A310" s="15">
        <v>45269</v>
      </c>
      <c r="B310" s="16">
        <v>0.5763541666674428</v>
      </c>
      <c r="C310" s="17" t="s">
        <v>26</v>
      </c>
      <c r="D310" s="18"/>
      <c r="E310" s="17" t="s">
        <v>329</v>
      </c>
      <c r="F310" s="17" t="s">
        <v>333</v>
      </c>
      <c r="G310" s="17">
        <v>658234.54</v>
      </c>
      <c r="H310" s="17">
        <v>4308253.53</v>
      </c>
      <c r="I310" s="17"/>
      <c r="J310" s="17"/>
      <c r="K310" s="17"/>
      <c r="L310" s="17"/>
      <c r="M310" s="17"/>
    </row>
    <row r="311" spans="1:13" x14ac:dyDescent="0.25">
      <c r="A311" s="11">
        <v>45269</v>
      </c>
      <c r="B311" s="12">
        <v>0.578194444446126</v>
      </c>
      <c r="C311" s="13" t="s">
        <v>24</v>
      </c>
      <c r="D311" s="14"/>
      <c r="E311" s="13" t="s">
        <v>329</v>
      </c>
      <c r="F311" s="13" t="s">
        <v>334</v>
      </c>
      <c r="G311" s="13">
        <v>658118.84</v>
      </c>
      <c r="H311" s="13">
        <v>4308250.39</v>
      </c>
      <c r="I311" s="13"/>
      <c r="J311" s="13"/>
      <c r="K311" s="13"/>
      <c r="L311" s="13"/>
      <c r="M311" s="13"/>
    </row>
    <row r="312" spans="1:13" x14ac:dyDescent="0.25">
      <c r="A312" s="15">
        <v>45269</v>
      </c>
      <c r="B312" s="16">
        <v>0.5824884259272949</v>
      </c>
      <c r="C312" s="17" t="s">
        <v>26</v>
      </c>
      <c r="D312" s="18"/>
      <c r="E312" s="17" t="s">
        <v>329</v>
      </c>
      <c r="F312" s="17" t="s">
        <v>334</v>
      </c>
      <c r="G312" s="17">
        <v>657579.33</v>
      </c>
      <c r="H312" s="17">
        <v>4308044.4</v>
      </c>
      <c r="I312" s="17"/>
      <c r="J312" s="17"/>
      <c r="K312" s="17"/>
      <c r="L312" s="17"/>
      <c r="M312" s="17"/>
    </row>
    <row r="313" spans="1:13" x14ac:dyDescent="0.25">
      <c r="A313" s="11">
        <v>45269</v>
      </c>
      <c r="B313" s="12">
        <v>0.5838541666671517</v>
      </c>
      <c r="C313" s="13" t="s">
        <v>24</v>
      </c>
      <c r="D313" s="14"/>
      <c r="E313" s="13" t="s">
        <v>335</v>
      </c>
      <c r="F313" s="13" t="s">
        <v>336</v>
      </c>
      <c r="G313" s="13">
        <v>657650.93</v>
      </c>
      <c r="H313" s="13">
        <v>4307881.99</v>
      </c>
      <c r="I313" s="13"/>
      <c r="J313" s="13"/>
      <c r="K313" s="13"/>
      <c r="L313" s="13"/>
      <c r="M313" s="13"/>
    </row>
    <row r="314" spans="1:13" x14ac:dyDescent="0.25">
      <c r="A314" s="15">
        <v>45269</v>
      </c>
      <c r="B314" s="16">
        <v>0.5867592592585424</v>
      </c>
      <c r="C314" s="17" t="s">
        <v>26</v>
      </c>
      <c r="D314" s="18"/>
      <c r="E314" s="17" t="s">
        <v>335</v>
      </c>
      <c r="F314" s="17" t="s">
        <v>337</v>
      </c>
      <c r="G314" s="17">
        <v>657690.69</v>
      </c>
      <c r="H314" s="17">
        <v>4307517.28</v>
      </c>
      <c r="I314" s="17"/>
      <c r="J314" s="17"/>
      <c r="K314" s="17"/>
      <c r="L314" s="17"/>
      <c r="M314" s="17"/>
    </row>
    <row r="315" spans="1:13" x14ac:dyDescent="0.25">
      <c r="A315" s="11">
        <v>45269</v>
      </c>
      <c r="B315" s="12">
        <v>0.5870601851856918</v>
      </c>
      <c r="C315" s="13" t="s">
        <v>24</v>
      </c>
      <c r="D315" s="14"/>
      <c r="E315" s="13" t="s">
        <v>335</v>
      </c>
      <c r="F315" s="13" t="s">
        <v>337</v>
      </c>
      <c r="G315" s="13">
        <v>657672.21</v>
      </c>
      <c r="H315" s="13">
        <v>4307481.8</v>
      </c>
      <c r="I315" s="13"/>
      <c r="J315" s="13"/>
      <c r="K315" s="13"/>
      <c r="L315" s="13"/>
      <c r="M315" s="13"/>
    </row>
    <row r="316" spans="1:13" x14ac:dyDescent="0.25">
      <c r="A316" s="15">
        <v>45269</v>
      </c>
      <c r="B316" s="16">
        <v>0.5876041666670062</v>
      </c>
      <c r="C316" s="17" t="s">
        <v>26</v>
      </c>
      <c r="D316" s="18"/>
      <c r="E316" s="17" t="s">
        <v>335</v>
      </c>
      <c r="F316" s="17" t="s">
        <v>338</v>
      </c>
      <c r="G316" s="17">
        <v>657664.54</v>
      </c>
      <c r="H316" s="17">
        <v>4307410.04</v>
      </c>
      <c r="I316" s="17"/>
      <c r="J316" s="17"/>
      <c r="K316" s="17"/>
      <c r="L316" s="17"/>
      <c r="M316" s="17"/>
    </row>
    <row r="317" spans="1:13" x14ac:dyDescent="0.25">
      <c r="A317" s="11">
        <v>45269</v>
      </c>
      <c r="B317" s="12">
        <v>0.5896759259267128</v>
      </c>
      <c r="C317" s="13" t="s">
        <v>24</v>
      </c>
      <c r="D317" s="14"/>
      <c r="E317" s="13" t="s">
        <v>339</v>
      </c>
      <c r="F317" s="13" t="s">
        <v>338</v>
      </c>
      <c r="G317" s="13">
        <v>657824.17</v>
      </c>
      <c r="H317" s="13">
        <v>4307572.26</v>
      </c>
      <c r="I317" s="13"/>
      <c r="J317" s="13"/>
      <c r="K317" s="13"/>
      <c r="L317" s="13"/>
      <c r="M317" s="13"/>
    </row>
    <row r="318" spans="1:13" x14ac:dyDescent="0.25">
      <c r="A318" s="15">
        <v>45269</v>
      </c>
      <c r="B318" s="16">
        <v>0.5906597222237906</v>
      </c>
      <c r="C318" s="17" t="s">
        <v>26</v>
      </c>
      <c r="D318" s="18"/>
      <c r="E318" s="17" t="s">
        <v>339</v>
      </c>
      <c r="F318" s="17" t="s">
        <v>338</v>
      </c>
      <c r="G318" s="17">
        <v>657781.37</v>
      </c>
      <c r="H318" s="17">
        <v>4307719.4</v>
      </c>
      <c r="I318" s="17"/>
      <c r="J318" s="17"/>
      <c r="K318" s="17"/>
      <c r="L318" s="17"/>
      <c r="M318" s="17"/>
    </row>
    <row r="319" spans="1:13" x14ac:dyDescent="0.25">
      <c r="A319" s="11">
        <v>45269</v>
      </c>
      <c r="B319" s="12">
        <v>0.5910416666665697</v>
      </c>
      <c r="C319" s="13" t="s">
        <v>24</v>
      </c>
      <c r="D319" s="14"/>
      <c r="E319" s="13" t="s">
        <v>339</v>
      </c>
      <c r="F319" s="13" t="s">
        <v>340</v>
      </c>
      <c r="G319" s="13">
        <v>657797.95</v>
      </c>
      <c r="H319" s="13">
        <v>4307775.09</v>
      </c>
      <c r="I319" s="13"/>
      <c r="J319" s="13"/>
      <c r="K319" s="13"/>
      <c r="L319" s="13"/>
      <c r="M319" s="13"/>
    </row>
    <row r="320" spans="1:13" x14ac:dyDescent="0.25">
      <c r="A320" s="15">
        <v>45269</v>
      </c>
      <c r="B320" s="16">
        <v>0.59144675925927</v>
      </c>
      <c r="C320" s="17" t="s">
        <v>26</v>
      </c>
      <c r="D320" s="18"/>
      <c r="E320" s="17" t="s">
        <v>339</v>
      </c>
      <c r="F320" s="17" t="s">
        <v>341</v>
      </c>
      <c r="G320" s="17">
        <v>657829.73</v>
      </c>
      <c r="H320" s="17">
        <v>4307827.77</v>
      </c>
      <c r="I320" s="17"/>
      <c r="J320" s="17"/>
      <c r="K320" s="17"/>
      <c r="L320" s="17"/>
      <c r="M320" s="17"/>
    </row>
    <row r="321" spans="1:13" x14ac:dyDescent="0.25">
      <c r="A321" s="11">
        <v>45269</v>
      </c>
      <c r="B321" s="12">
        <v>0.5937268518500787</v>
      </c>
      <c r="C321" s="13" t="s">
        <v>24</v>
      </c>
      <c r="D321" s="14"/>
      <c r="E321" s="13" t="s">
        <v>342</v>
      </c>
      <c r="F321" s="13" t="s">
        <v>341</v>
      </c>
      <c r="G321" s="13">
        <v>658056.48</v>
      </c>
      <c r="H321" s="13">
        <v>4307784.04</v>
      </c>
      <c r="I321" s="13"/>
      <c r="J321" s="13"/>
      <c r="K321" s="13"/>
      <c r="L321" s="13"/>
      <c r="M321" s="13"/>
    </row>
    <row r="322" spans="1:13" x14ac:dyDescent="0.25">
      <c r="A322" s="15">
        <v>45269</v>
      </c>
      <c r="B322" s="16">
        <v>0.5947916666664241</v>
      </c>
      <c r="C322" s="17" t="s">
        <v>26</v>
      </c>
      <c r="D322" s="18"/>
      <c r="E322" s="17" t="s">
        <v>342</v>
      </c>
      <c r="F322" s="17" t="s">
        <v>343</v>
      </c>
      <c r="G322" s="17">
        <v>658005.03</v>
      </c>
      <c r="H322" s="17">
        <v>4307911.48</v>
      </c>
      <c r="I322" s="17"/>
      <c r="J322" s="17"/>
      <c r="K322" s="17"/>
      <c r="L322" s="17"/>
      <c r="M322" s="17"/>
    </row>
    <row r="323" spans="1:13" x14ac:dyDescent="0.25">
      <c r="A323" s="11">
        <v>45269</v>
      </c>
      <c r="B323" s="12">
        <v>0.5950115740743058</v>
      </c>
      <c r="C323" s="13" t="s">
        <v>24</v>
      </c>
      <c r="D323" s="14"/>
      <c r="E323" s="13" t="s">
        <v>314</v>
      </c>
      <c r="F323" s="13" t="s">
        <v>343</v>
      </c>
      <c r="G323" s="13">
        <v>658008.62</v>
      </c>
      <c r="H323" s="13">
        <v>4307944.32</v>
      </c>
      <c r="I323" s="13"/>
      <c r="J323" s="13"/>
      <c r="K323" s="13"/>
      <c r="L323" s="13"/>
      <c r="M323" s="13"/>
    </row>
    <row r="324" spans="1:13" x14ac:dyDescent="0.25">
      <c r="A324" s="15">
        <v>45269</v>
      </c>
      <c r="B324" s="16">
        <v>0.5952546296284709</v>
      </c>
      <c r="C324" s="17" t="s">
        <v>26</v>
      </c>
      <c r="D324" s="18"/>
      <c r="E324" s="17" t="s">
        <v>314</v>
      </c>
      <c r="F324" s="17" t="s">
        <v>344</v>
      </c>
      <c r="G324" s="17">
        <v>657999.59</v>
      </c>
      <c r="H324" s="17">
        <v>4307977.69</v>
      </c>
      <c r="I324" s="17"/>
      <c r="J324" s="17"/>
      <c r="K324" s="17"/>
      <c r="L324" s="17"/>
      <c r="M324" s="17"/>
    </row>
    <row r="325" spans="1:13" x14ac:dyDescent="0.25">
      <c r="A325" s="11">
        <v>45269</v>
      </c>
      <c r="B325" s="12">
        <v>0.599328703705396</v>
      </c>
      <c r="C325" s="13" t="s">
        <v>24</v>
      </c>
      <c r="D325" s="14"/>
      <c r="E325" s="13" t="s">
        <v>314</v>
      </c>
      <c r="F325" s="13" t="s">
        <v>344</v>
      </c>
      <c r="G325" s="13">
        <v>658144.92</v>
      </c>
      <c r="H325" s="13">
        <v>4308015.54</v>
      </c>
      <c r="I325" s="13"/>
      <c r="J325" s="13"/>
      <c r="K325" s="13"/>
      <c r="L325" s="13"/>
      <c r="M325" s="13"/>
    </row>
    <row r="326" spans="1:13" x14ac:dyDescent="0.25">
      <c r="A326" s="15">
        <v>45269</v>
      </c>
      <c r="B326" s="16">
        <v>0.6012962962959136</v>
      </c>
      <c r="C326" s="17" t="s">
        <v>26</v>
      </c>
      <c r="D326" s="18"/>
      <c r="E326" s="17" t="s">
        <v>314</v>
      </c>
      <c r="F326" s="17" t="s">
        <v>345</v>
      </c>
      <c r="G326" s="17">
        <v>657886.94</v>
      </c>
      <c r="H326" s="17">
        <v>4307916.38</v>
      </c>
      <c r="I326" s="17"/>
      <c r="J326" s="17"/>
      <c r="K326" s="17"/>
      <c r="L326" s="17"/>
      <c r="M326" s="17"/>
    </row>
    <row r="327" spans="1:13" x14ac:dyDescent="0.25">
      <c r="A327" s="11">
        <v>45269</v>
      </c>
      <c r="B327" s="12">
        <v>0.6015393518500787</v>
      </c>
      <c r="C327" s="13" t="s">
        <v>24</v>
      </c>
      <c r="D327" s="14"/>
      <c r="E327" s="13" t="s">
        <v>314</v>
      </c>
      <c r="F327" s="13" t="s">
        <v>345</v>
      </c>
      <c r="G327" s="13">
        <v>657855.06</v>
      </c>
      <c r="H327" s="13">
        <v>4307904.23</v>
      </c>
      <c r="I327" s="13"/>
      <c r="J327" s="13"/>
      <c r="K327" s="13"/>
      <c r="L327" s="13"/>
      <c r="M327" s="13"/>
    </row>
    <row r="328" spans="1:13" x14ac:dyDescent="0.25">
      <c r="A328" s="15">
        <v>45269</v>
      </c>
      <c r="B328" s="16">
        <v>0.6028935185167938</v>
      </c>
      <c r="C328" s="17" t="s">
        <v>26</v>
      </c>
      <c r="D328" s="18"/>
      <c r="E328" s="17" t="s">
        <v>314</v>
      </c>
      <c r="F328" s="17" t="s">
        <v>346</v>
      </c>
      <c r="G328" s="17">
        <v>657671.86</v>
      </c>
      <c r="H328" s="17">
        <v>4307849.29</v>
      </c>
      <c r="I328" s="17"/>
      <c r="J328" s="17"/>
      <c r="K328" s="17"/>
      <c r="L328" s="17"/>
      <c r="M328" s="17"/>
    </row>
    <row r="329" spans="1:13" x14ac:dyDescent="0.25">
      <c r="A329" s="11">
        <v>45269</v>
      </c>
      <c r="B329" s="12">
        <v>0.6033449074056989</v>
      </c>
      <c r="C329" s="13" t="s">
        <v>24</v>
      </c>
      <c r="D329" s="14"/>
      <c r="E329" s="13" t="s">
        <v>314</v>
      </c>
      <c r="F329" s="13" t="s">
        <v>346</v>
      </c>
      <c r="G329" s="13">
        <v>657611.14</v>
      </c>
      <c r="H329" s="13">
        <v>4307829.9</v>
      </c>
      <c r="I329" s="13"/>
      <c r="J329" s="13"/>
      <c r="K329" s="13"/>
      <c r="L329" s="13"/>
      <c r="M329" s="13"/>
    </row>
    <row r="330" spans="1:13" x14ac:dyDescent="0.25">
      <c r="A330" s="15">
        <v>45269</v>
      </c>
      <c r="B330" s="16">
        <v>0.604143518517958</v>
      </c>
      <c r="C330" s="17" t="s">
        <v>26</v>
      </c>
      <c r="D330" s="18"/>
      <c r="E330" s="17" t="s">
        <v>314</v>
      </c>
      <c r="F330" s="17" t="s">
        <v>347</v>
      </c>
      <c r="G330" s="17">
        <v>657516.77</v>
      </c>
      <c r="H330" s="17">
        <v>4307790.77</v>
      </c>
      <c r="I330" s="17"/>
      <c r="J330" s="17"/>
      <c r="K330" s="17"/>
      <c r="L330" s="17"/>
      <c r="M330" s="17"/>
    </row>
    <row r="331" spans="1:13" x14ac:dyDescent="0.25">
      <c r="A331" s="11">
        <v>45269</v>
      </c>
      <c r="B331" s="12">
        <v>0.6047685185185401</v>
      </c>
      <c r="C331" s="13" t="s">
        <v>24</v>
      </c>
      <c r="D331" s="14"/>
      <c r="E331" s="13" t="s">
        <v>314</v>
      </c>
      <c r="F331" s="13" t="s">
        <v>347</v>
      </c>
      <c r="G331" s="13">
        <v>657413.28</v>
      </c>
      <c r="H331" s="13">
        <v>4307757.34</v>
      </c>
      <c r="I331" s="13"/>
      <c r="J331" s="13"/>
      <c r="K331" s="13"/>
      <c r="L331" s="13"/>
      <c r="M331" s="13"/>
    </row>
    <row r="332" spans="1:13" x14ac:dyDescent="0.25">
      <c r="A332" s="15">
        <v>45269</v>
      </c>
      <c r="B332" s="16">
        <v>0.6070138888899237</v>
      </c>
      <c r="C332" s="17" t="s">
        <v>26</v>
      </c>
      <c r="D332" s="18"/>
      <c r="E332" s="17" t="s">
        <v>314</v>
      </c>
      <c r="F332" s="17" t="s">
        <v>347</v>
      </c>
      <c r="G332" s="17">
        <v>657410.14</v>
      </c>
      <c r="H332" s="17">
        <v>4307501.75</v>
      </c>
      <c r="I332" s="17"/>
      <c r="J332" s="17"/>
      <c r="K332" s="17"/>
      <c r="L332" s="17"/>
      <c r="M332" s="17"/>
    </row>
    <row r="333" spans="1:13" x14ac:dyDescent="0.25">
      <c r="A333" s="11">
        <v>45269</v>
      </c>
      <c r="B333" s="12">
        <v>0.6074884259251121</v>
      </c>
      <c r="C333" s="13" t="s">
        <v>24</v>
      </c>
      <c r="D333" s="14"/>
      <c r="E333" s="13" t="s">
        <v>314</v>
      </c>
      <c r="F333" s="13" t="s">
        <v>348</v>
      </c>
      <c r="G333" s="13">
        <v>657469.76</v>
      </c>
      <c r="H333" s="13">
        <v>4307535.73</v>
      </c>
      <c r="I333" s="13"/>
      <c r="J333" s="13"/>
      <c r="K333" s="13"/>
      <c r="L333" s="13"/>
      <c r="M333" s="13"/>
    </row>
    <row r="334" spans="1:13" x14ac:dyDescent="0.25">
      <c r="A334" s="15">
        <v>45269</v>
      </c>
      <c r="B334" s="16">
        <v>0.6081944444449618</v>
      </c>
      <c r="C334" s="17" t="s">
        <v>26</v>
      </c>
      <c r="D334" s="18"/>
      <c r="E334" s="17" t="s">
        <v>314</v>
      </c>
      <c r="F334" s="17" t="s">
        <v>349</v>
      </c>
      <c r="G334" s="17">
        <v>657443.68</v>
      </c>
      <c r="H334" s="17">
        <v>4307680.12</v>
      </c>
      <c r="I334" s="17"/>
      <c r="J334" s="17"/>
      <c r="K334" s="17"/>
      <c r="L334" s="17"/>
      <c r="M334" s="17"/>
    </row>
    <row r="335" spans="1:13" x14ac:dyDescent="0.25">
      <c r="A335" s="11">
        <v>45269</v>
      </c>
      <c r="B335" s="12">
        <v>0.6091203703690553</v>
      </c>
      <c r="C335" s="13" t="s">
        <v>24</v>
      </c>
      <c r="D335" s="14"/>
      <c r="E335" s="13" t="s">
        <v>314</v>
      </c>
      <c r="F335" s="13" t="s">
        <v>349</v>
      </c>
      <c r="G335" s="13">
        <v>657563.43</v>
      </c>
      <c r="H335" s="13">
        <v>4307796.52</v>
      </c>
      <c r="I335" s="13"/>
      <c r="J335" s="13"/>
      <c r="K335" s="13"/>
      <c r="L335" s="13"/>
      <c r="M335" s="13"/>
    </row>
    <row r="336" spans="1:13" x14ac:dyDescent="0.25">
      <c r="A336" s="15">
        <v>45269</v>
      </c>
      <c r="B336" s="16">
        <v>0.6103587962970778</v>
      </c>
      <c r="C336" s="17" t="s">
        <v>26</v>
      </c>
      <c r="D336" s="18"/>
      <c r="E336" s="17" t="s">
        <v>314</v>
      </c>
      <c r="F336" s="17" t="s">
        <v>350</v>
      </c>
      <c r="G336" s="17">
        <v>657516.2</v>
      </c>
      <c r="H336" s="17">
        <v>4307604.89</v>
      </c>
      <c r="I336" s="17"/>
      <c r="J336" s="17"/>
      <c r="K336" s="17"/>
      <c r="L336" s="17"/>
      <c r="M336" s="17"/>
    </row>
    <row r="337" spans="1:13" x14ac:dyDescent="0.25">
      <c r="A337" s="7">
        <v>45269</v>
      </c>
      <c r="B337" s="8">
        <v>0.6181481481471565</v>
      </c>
      <c r="C337" s="9" t="s">
        <v>351</v>
      </c>
      <c r="D337" s="10"/>
      <c r="E337" s="9" t="s">
        <v>308</v>
      </c>
      <c r="F337" s="9" t="s">
        <v>350</v>
      </c>
      <c r="G337" s="9">
        <v>657408.94</v>
      </c>
      <c r="H337" s="9">
        <v>4306524.3</v>
      </c>
      <c r="I337" s="9"/>
      <c r="J337" s="9"/>
      <c r="K337" s="9"/>
      <c r="L337" s="9"/>
      <c r="M337" s="9"/>
    </row>
    <row r="338" spans="1:13" x14ac:dyDescent="0.25">
      <c r="A338" s="2">
        <v>45269</v>
      </c>
      <c r="B338" s="3">
        <v>0.6199999999989814</v>
      </c>
      <c r="C338" s="4" t="s">
        <v>57</v>
      </c>
      <c r="D338" s="5"/>
      <c r="E338" s="4" t="s">
        <v>308</v>
      </c>
      <c r="F338" s="4" t="s">
        <v>350</v>
      </c>
      <c r="G338" s="4">
        <v>657408.48</v>
      </c>
      <c r="H338" s="4">
        <v>4306524.94</v>
      </c>
      <c r="I338" s="4"/>
      <c r="J338" s="4"/>
      <c r="K338" s="4"/>
      <c r="L338" s="4"/>
      <c r="M338" s="4"/>
    </row>
    <row r="339" spans="1:13" x14ac:dyDescent="0.25">
      <c r="A339" s="7">
        <v>45269</v>
      </c>
      <c r="B339" s="8">
        <v>0.6216782407391293</v>
      </c>
      <c r="C339" s="9" t="s">
        <v>352</v>
      </c>
      <c r="D339" s="10"/>
      <c r="E339" s="9" t="s">
        <v>308</v>
      </c>
      <c r="F339" s="9" t="s">
        <v>350</v>
      </c>
      <c r="G339" s="9">
        <v>657408.22</v>
      </c>
      <c r="H339" s="9">
        <v>4306525.35</v>
      </c>
      <c r="I339" s="9"/>
      <c r="J339" s="9"/>
      <c r="K339" s="9"/>
      <c r="L339" s="9"/>
      <c r="M339" s="9"/>
    </row>
    <row r="340" spans="1:13" x14ac:dyDescent="0.25">
      <c r="A340" s="2">
        <v>45269</v>
      </c>
      <c r="B340" s="3">
        <v>0.6256018518506608</v>
      </c>
      <c r="C340" s="4" t="s">
        <v>353</v>
      </c>
      <c r="D340" s="5"/>
      <c r="E340" s="4" t="s">
        <v>308</v>
      </c>
      <c r="F340" s="4" t="s">
        <v>350</v>
      </c>
      <c r="G340" s="4"/>
      <c r="H340" s="4"/>
      <c r="I340" s="4"/>
      <c r="J340" s="4"/>
      <c r="K340" s="4"/>
      <c r="L340" s="4"/>
      <c r="M340" s="4"/>
    </row>
    <row r="341" spans="1:13" x14ac:dyDescent="0.25">
      <c r="A341" s="2">
        <v>45269</v>
      </c>
      <c r="B341" s="3">
        <v>0.6875</v>
      </c>
      <c r="C341" s="4" t="s">
        <v>232</v>
      </c>
      <c r="D341" s="5"/>
      <c r="E341" s="4" t="s">
        <v>308</v>
      </c>
      <c r="F341" s="4" t="s">
        <v>350</v>
      </c>
      <c r="G341" s="4"/>
      <c r="H341" s="4"/>
      <c r="I341" s="4"/>
      <c r="J341" s="4"/>
      <c r="K341" s="4"/>
      <c r="L341" s="4"/>
      <c r="M341" s="4"/>
    </row>
    <row r="342" spans="1:3" x14ac:dyDescent="0.25">
      <c r="A342" s="2">
        <v>45239</v>
      </c>
      <c r="B342" s="20">
        <v>0.19791666666787933</v>
      </c>
      <c r="C342" t="s">
        <v>110</v>
      </c>
    </row>
    <row r="343" spans="1:3" x14ac:dyDescent="0.25">
      <c r="A343" s="2">
        <v>45239</v>
      </c>
      <c r="B343" s="20">
        <v>0.20833333333212067</v>
      </c>
      <c r="C343" t="s">
        <v>233</v>
      </c>
    </row>
    <row r="344" spans="1:13" x14ac:dyDescent="0.25">
      <c r="A344" s="7" t="s">
        <v>354</v>
      </c>
      <c r="B344" s="8">
        <v>0.2642129629639385</v>
      </c>
      <c r="C344" s="9" t="s">
        <v>64</v>
      </c>
      <c r="D344" s="10"/>
      <c r="E344" s="9" t="s">
        <v>355</v>
      </c>
      <c r="F344" s="9" t="s">
        <v>350</v>
      </c>
      <c r="G344" s="9">
        <v>658213.55</v>
      </c>
      <c r="H344" s="9">
        <v>4303579.1</v>
      </c>
      <c r="I344" s="9"/>
      <c r="J344" s="9"/>
      <c r="K344" s="9"/>
      <c r="L344" s="9"/>
      <c r="M344" s="9"/>
    </row>
    <row r="345" spans="1:13" x14ac:dyDescent="0.25">
      <c r="A345" s="2" t="s">
        <v>354</v>
      </c>
      <c r="B345" s="3">
        <v>0.27396990740817273</v>
      </c>
      <c r="C345" s="4" t="s">
        <v>57</v>
      </c>
      <c r="D345" s="5"/>
      <c r="E345" s="4" t="s">
        <v>355</v>
      </c>
      <c r="F345" s="4" t="s">
        <v>350</v>
      </c>
      <c r="G345" s="4">
        <v>658213.82</v>
      </c>
      <c r="H345" s="4">
        <v>4303579.12</v>
      </c>
      <c r="I345" s="4"/>
      <c r="J345" s="4"/>
      <c r="K345" s="4"/>
      <c r="L345" s="4"/>
      <c r="M345" s="4"/>
    </row>
    <row r="346" spans="1:13" x14ac:dyDescent="0.25">
      <c r="A346" s="21" t="s">
        <v>354</v>
      </c>
      <c r="B346" s="22">
        <v>0.29861111110949423</v>
      </c>
      <c r="C346" s="23" t="s">
        <v>356</v>
      </c>
      <c r="D346" s="24"/>
      <c r="E346" s="23" t="s">
        <v>357</v>
      </c>
      <c r="F346" s="23" t="s">
        <v>358</v>
      </c>
      <c r="G346" s="23"/>
      <c r="H346" s="23"/>
      <c r="I346" s="23"/>
      <c r="J346" s="23"/>
      <c r="K346" s="23"/>
      <c r="L346" s="23"/>
      <c r="M346" s="23"/>
    </row>
    <row r="347" spans="1:13" x14ac:dyDescent="0.25">
      <c r="A347" s="11" t="s">
        <v>354</v>
      </c>
      <c r="B347" s="12">
        <v>0.30754629629518604</v>
      </c>
      <c r="C347" s="13" t="s">
        <v>24</v>
      </c>
      <c r="D347" s="14" t="s">
        <v>359</v>
      </c>
      <c r="E347" s="13" t="s">
        <v>355</v>
      </c>
      <c r="F347" s="13" t="s">
        <v>350</v>
      </c>
      <c r="G347" s="13">
        <v>657035.41</v>
      </c>
      <c r="H347" s="13">
        <v>4304669.36</v>
      </c>
      <c r="I347" s="13">
        <v>657043.85</v>
      </c>
      <c r="J347" s="13">
        <v>4304657.87</v>
      </c>
      <c r="K347" s="13"/>
      <c r="L347" s="13"/>
      <c r="M347" s="13"/>
    </row>
    <row r="348" spans="1:13" x14ac:dyDescent="0.25">
      <c r="A348" s="15" t="s">
        <v>354</v>
      </c>
      <c r="B348" s="16">
        <v>0.3076388888875954</v>
      </c>
      <c r="C348" s="17" t="s">
        <v>26</v>
      </c>
      <c r="D348" s="18"/>
      <c r="E348" s="17" t="s">
        <v>355</v>
      </c>
      <c r="F348" s="17" t="s">
        <v>360</v>
      </c>
      <c r="G348" s="17">
        <v>657025.78</v>
      </c>
      <c r="H348" s="17">
        <v>4304675.47</v>
      </c>
      <c r="I348" s="17">
        <v>657034.22</v>
      </c>
      <c r="J348" s="17">
        <v>4304664.07</v>
      </c>
      <c r="K348" s="17"/>
      <c r="L348" s="17"/>
      <c r="M348" s="17"/>
    </row>
    <row r="349" spans="1:13" x14ac:dyDescent="0.25">
      <c r="A349" s="11" t="s">
        <v>354</v>
      </c>
      <c r="B349" s="12">
        <v>0.31070601851752144</v>
      </c>
      <c r="C349" s="13" t="s">
        <v>24</v>
      </c>
      <c r="D349" s="14" t="s">
        <v>359</v>
      </c>
      <c r="E349" s="13" t="s">
        <v>355</v>
      </c>
      <c r="F349" s="13" t="s">
        <v>360</v>
      </c>
      <c r="G349" s="13">
        <v>656699.07</v>
      </c>
      <c r="H349" s="13">
        <v>4304914.29</v>
      </c>
      <c r="I349" s="13">
        <v>656703.03</v>
      </c>
      <c r="J349" s="13">
        <v>4304899.68</v>
      </c>
      <c r="K349" s="13"/>
      <c r="L349" s="13"/>
      <c r="M349" s="13"/>
    </row>
    <row r="350" spans="1:13" x14ac:dyDescent="0.25">
      <c r="A350" s="15" t="s">
        <v>354</v>
      </c>
      <c r="B350" s="16">
        <v>0.31077546296364744</v>
      </c>
      <c r="C350" s="17" t="s">
        <v>26</v>
      </c>
      <c r="D350" s="18"/>
      <c r="E350" s="17" t="s">
        <v>355</v>
      </c>
      <c r="F350" s="17" t="s">
        <v>361</v>
      </c>
      <c r="G350" s="17">
        <v>656693.53</v>
      </c>
      <c r="H350" s="17">
        <v>4304921.79</v>
      </c>
      <c r="I350" s="17">
        <v>656697.41</v>
      </c>
      <c r="J350" s="17">
        <v>4304907.13</v>
      </c>
      <c r="K350" s="17"/>
      <c r="L350" s="17"/>
      <c r="M350" s="17"/>
    </row>
    <row r="351" spans="1:13" x14ac:dyDescent="0.25">
      <c r="A351" s="11" t="s">
        <v>354</v>
      </c>
      <c r="B351" s="12">
        <v>0.31383101851679385</v>
      </c>
      <c r="C351" s="13" t="s">
        <v>24</v>
      </c>
      <c r="D351" s="14" t="s">
        <v>359</v>
      </c>
      <c r="E351" s="13" t="s">
        <v>355</v>
      </c>
      <c r="F351" s="13" t="s">
        <v>361</v>
      </c>
      <c r="G351" s="13">
        <v>656549.75</v>
      </c>
      <c r="H351" s="13">
        <v>4305394.69</v>
      </c>
      <c r="I351" s="13">
        <v>656541.79</v>
      </c>
      <c r="J351" s="13">
        <v>4305378.5</v>
      </c>
      <c r="K351" s="13"/>
      <c r="L351" s="13"/>
      <c r="M351" s="13"/>
    </row>
    <row r="352" spans="1:13" x14ac:dyDescent="0.25">
      <c r="A352" s="15" t="s">
        <v>354</v>
      </c>
      <c r="B352" s="16">
        <v>0.3138888888897782</v>
      </c>
      <c r="C352" s="17" t="s">
        <v>26</v>
      </c>
      <c r="D352" s="18"/>
      <c r="E352" s="17" t="s">
        <v>355</v>
      </c>
      <c r="F352" s="17" t="s">
        <v>362</v>
      </c>
      <c r="G352" s="17">
        <v>656551.8</v>
      </c>
      <c r="H352" s="17">
        <v>4305405.47</v>
      </c>
      <c r="I352" s="17">
        <v>656543.72</v>
      </c>
      <c r="J352" s="17">
        <v>4305389.27</v>
      </c>
      <c r="K352" s="17"/>
      <c r="L352" s="17"/>
      <c r="M352" s="17"/>
    </row>
    <row r="353" spans="1:13" x14ac:dyDescent="0.25">
      <c r="A353" s="11" t="s">
        <v>354</v>
      </c>
      <c r="B353" s="12">
        <v>0.3240509259267128</v>
      </c>
      <c r="C353" s="13" t="s">
        <v>24</v>
      </c>
      <c r="D353" s="14"/>
      <c r="E353" s="13" t="s">
        <v>355</v>
      </c>
      <c r="F353" s="13" t="s">
        <v>363</v>
      </c>
      <c r="G353" s="13">
        <v>657581.89</v>
      </c>
      <c r="H353" s="13">
        <v>4305600.45</v>
      </c>
      <c r="I353" s="13">
        <v>657559.18</v>
      </c>
      <c r="J353" s="13">
        <v>4305686.66</v>
      </c>
      <c r="K353" s="13"/>
      <c r="L353" s="13"/>
      <c r="M353" s="13"/>
    </row>
    <row r="354" spans="1:13" x14ac:dyDescent="0.25">
      <c r="A354" s="15" t="s">
        <v>354</v>
      </c>
      <c r="B354" s="16">
        <v>0.3372337962973688</v>
      </c>
      <c r="C354" s="17" t="s">
        <v>26</v>
      </c>
      <c r="D354" s="18"/>
      <c r="E354" s="17" t="s">
        <v>355</v>
      </c>
      <c r="F354" s="17" t="s">
        <v>363</v>
      </c>
      <c r="G354" s="17">
        <v>657919.61</v>
      </c>
      <c r="H354" s="17">
        <v>4304060.06</v>
      </c>
      <c r="I354" s="17">
        <v>657851.59</v>
      </c>
      <c r="J354" s="17">
        <v>4304291.24</v>
      </c>
      <c r="K354" s="17"/>
      <c r="L354" s="17"/>
      <c r="M354" s="17"/>
    </row>
    <row r="355" spans="1:13" x14ac:dyDescent="0.25">
      <c r="A355" s="11" t="s">
        <v>354</v>
      </c>
      <c r="B355" s="12">
        <v>0.3609722222208802</v>
      </c>
      <c r="C355" s="13" t="s">
        <v>24</v>
      </c>
      <c r="D355" s="25">
        <f>B355-B353</f>
        <v>0.036921296297805384</v>
      </c>
      <c r="E355" s="13" t="s">
        <v>364</v>
      </c>
      <c r="F355" s="13" t="s">
        <v>365</v>
      </c>
      <c r="G355" s="13">
        <v>657611.73</v>
      </c>
      <c r="H355" s="13">
        <v>4305711.05</v>
      </c>
      <c r="I355" s="13">
        <v>657610.6</v>
      </c>
      <c r="J355" s="13">
        <v>4305765.7</v>
      </c>
      <c r="K355" s="13"/>
      <c r="L355" s="13"/>
      <c r="M355" s="13"/>
    </row>
    <row r="356" spans="1:13" x14ac:dyDescent="0.25">
      <c r="A356" s="15" t="s">
        <v>354</v>
      </c>
      <c r="B356" s="16">
        <v>0.3798611111124046</v>
      </c>
      <c r="C356" s="17" t="s">
        <v>26</v>
      </c>
      <c r="D356" s="18"/>
      <c r="E356" s="17" t="s">
        <v>364</v>
      </c>
      <c r="F356" s="17" t="s">
        <v>365</v>
      </c>
      <c r="G356" s="17">
        <v>657923.88</v>
      </c>
      <c r="H356" s="17">
        <v>4304081.6</v>
      </c>
      <c r="I356" s="17">
        <v>657912.36</v>
      </c>
      <c r="J356" s="17">
        <v>4304313.29</v>
      </c>
      <c r="K356" s="17"/>
      <c r="L356" s="17"/>
      <c r="M356" s="17"/>
    </row>
    <row r="357" spans="1:13" x14ac:dyDescent="0.25">
      <c r="A357" s="11" t="s">
        <v>354</v>
      </c>
      <c r="B357" s="12">
        <v>0.3942592592575238</v>
      </c>
      <c r="C357" s="13" t="s">
        <v>24</v>
      </c>
      <c r="D357" s="25">
        <f>B357-B355</f>
        <v>0.033287037036643596</v>
      </c>
      <c r="E357" s="13" t="s">
        <v>366</v>
      </c>
      <c r="F357" s="13" t="s">
        <v>367</v>
      </c>
      <c r="G357" s="13">
        <v>657693.77</v>
      </c>
      <c r="H357" s="13">
        <v>4305587.95</v>
      </c>
      <c r="I357" s="13">
        <v>657671.18</v>
      </c>
      <c r="J357" s="13">
        <v>4305630.17</v>
      </c>
      <c r="K357" s="13"/>
      <c r="L357" s="13"/>
      <c r="M357" s="13"/>
    </row>
    <row r="358" spans="1:13" x14ac:dyDescent="0.25">
      <c r="A358" s="15" t="s">
        <v>354</v>
      </c>
      <c r="B358" s="16">
        <v>0.4072337962970778</v>
      </c>
      <c r="C358" s="17" t="s">
        <v>26</v>
      </c>
      <c r="D358" s="18"/>
      <c r="E358" s="17" t="s">
        <v>366</v>
      </c>
      <c r="F358" s="17" t="s">
        <v>368</v>
      </c>
      <c r="G358" s="17">
        <v>657957.73</v>
      </c>
      <c r="H358" s="17">
        <v>4304067.84</v>
      </c>
      <c r="I358" s="17">
        <v>657953.28</v>
      </c>
      <c r="J358" s="17">
        <v>4304319.82</v>
      </c>
      <c r="K358" s="17"/>
      <c r="L358" s="17"/>
      <c r="M358" s="17"/>
    </row>
    <row r="359" spans="1:13" x14ac:dyDescent="0.25">
      <c r="A359" s="11" t="s">
        <v>354</v>
      </c>
      <c r="B359" s="12">
        <v>0.41906250000101863</v>
      </c>
      <c r="C359" s="13" t="s">
        <v>24</v>
      </c>
      <c r="D359" s="25">
        <f>B359-B357</f>
        <v>0.024803240739856847</v>
      </c>
      <c r="E359" s="13" t="s">
        <v>369</v>
      </c>
      <c r="F359" s="13" t="s">
        <v>370</v>
      </c>
      <c r="G359" s="13">
        <v>657731.72</v>
      </c>
      <c r="H359" s="13">
        <v>4305641.38</v>
      </c>
      <c r="I359" s="13">
        <v>657705.49</v>
      </c>
      <c r="J359" s="13">
        <v>4305708.09</v>
      </c>
      <c r="K359" s="13"/>
      <c r="L359" s="13"/>
      <c r="M359" s="13"/>
    </row>
    <row r="360" spans="1:13" x14ac:dyDescent="0.25">
      <c r="A360" s="15" t="s">
        <v>354</v>
      </c>
      <c r="B360" s="16">
        <v>0.43232638888730435</v>
      </c>
      <c r="C360" s="17" t="s">
        <v>26</v>
      </c>
      <c r="D360" s="18"/>
      <c r="E360" s="17" t="s">
        <v>369</v>
      </c>
      <c r="F360" s="17" t="s">
        <v>371</v>
      </c>
      <c r="G360" s="17">
        <v>658015.08</v>
      </c>
      <c r="H360" s="17">
        <v>4304091.1</v>
      </c>
      <c r="I360" s="17">
        <v>658005.98</v>
      </c>
      <c r="J360" s="17">
        <v>4304306.77</v>
      </c>
      <c r="K360" s="17"/>
      <c r="L360" s="17"/>
      <c r="M360" s="17"/>
    </row>
    <row r="361" spans="1:13" x14ac:dyDescent="0.25">
      <c r="A361" s="11" t="s">
        <v>354</v>
      </c>
      <c r="B361" s="12">
        <v>0.4433564814826241</v>
      </c>
      <c r="C361" s="13" t="s">
        <v>24</v>
      </c>
      <c r="D361" s="25">
        <f>B361-B359</f>
        <v>0.024293981481605442</v>
      </c>
      <c r="E361" s="13" t="s">
        <v>372</v>
      </c>
      <c r="F361" s="13" t="s">
        <v>373</v>
      </c>
      <c r="G361" s="13">
        <v>657787.27</v>
      </c>
      <c r="H361" s="13">
        <v>4305624.51</v>
      </c>
      <c r="I361" s="13">
        <v>657777.8</v>
      </c>
      <c r="J361" s="13">
        <v>4305697.08</v>
      </c>
      <c r="K361" s="13"/>
      <c r="L361" s="13"/>
      <c r="M361" s="13"/>
    </row>
    <row r="362" spans="1:13" x14ac:dyDescent="0.25">
      <c r="A362" s="15" t="s">
        <v>354</v>
      </c>
      <c r="B362" s="16">
        <v>0.4562615740724141</v>
      </c>
      <c r="C362" s="17" t="s">
        <v>26</v>
      </c>
      <c r="D362" s="18"/>
      <c r="E362" s="17" t="s">
        <v>372</v>
      </c>
      <c r="F362" s="17" t="s">
        <v>374</v>
      </c>
      <c r="G362" s="17">
        <v>658061.02</v>
      </c>
      <c r="H362" s="17">
        <v>4304054.56</v>
      </c>
      <c r="I362" s="17">
        <v>658071.7</v>
      </c>
      <c r="J362" s="17">
        <v>4304313.29</v>
      </c>
      <c r="K362" s="17"/>
      <c r="L362" s="17"/>
      <c r="M362" s="17"/>
    </row>
    <row r="363" spans="1:13" x14ac:dyDescent="0.25">
      <c r="A363" s="11" t="s">
        <v>354</v>
      </c>
      <c r="B363" s="12">
        <v>0.4683564814804413</v>
      </c>
      <c r="C363" s="13" t="s">
        <v>24</v>
      </c>
      <c r="D363" s="25">
        <f>B363-B361</f>
        <v>0.02500000000145519</v>
      </c>
      <c r="E363" s="13" t="s">
        <v>375</v>
      </c>
      <c r="F363" s="13" t="s">
        <v>376</v>
      </c>
      <c r="G363" s="13">
        <v>657827.03</v>
      </c>
      <c r="H363" s="13">
        <v>4305658.2</v>
      </c>
      <c r="I363" s="13">
        <v>657806.62</v>
      </c>
      <c r="J363" s="13">
        <v>4305738.55</v>
      </c>
      <c r="K363" s="13"/>
      <c r="L363" s="13"/>
      <c r="M363" s="13"/>
    </row>
    <row r="364" spans="1:13" x14ac:dyDescent="0.25">
      <c r="A364" s="15" t="s">
        <v>354</v>
      </c>
      <c r="B364" s="16">
        <v>0.48097222222349956</v>
      </c>
      <c r="C364" s="17" t="s">
        <v>26</v>
      </c>
      <c r="D364" s="18"/>
      <c r="E364" s="17" t="s">
        <v>375</v>
      </c>
      <c r="F364" s="17" t="s">
        <v>377</v>
      </c>
      <c r="G364" s="17">
        <v>658099.08</v>
      </c>
      <c r="H364" s="17">
        <v>4304068.91</v>
      </c>
      <c r="I364" s="17">
        <v>658052.93</v>
      </c>
      <c r="J364" s="17">
        <v>4304341.66</v>
      </c>
      <c r="K364" s="17"/>
      <c r="L364" s="17"/>
      <c r="M364" s="17"/>
    </row>
    <row r="365" spans="1:13" x14ac:dyDescent="0.25">
      <c r="A365" s="11" t="s">
        <v>354</v>
      </c>
      <c r="B365" s="12">
        <v>0.49329861111255013</v>
      </c>
      <c r="C365" s="13" t="s">
        <v>24</v>
      </c>
      <c r="D365" s="25">
        <f>B365-B363</f>
        <v>0.024942129628470866</v>
      </c>
      <c r="E365" s="13" t="s">
        <v>378</v>
      </c>
      <c r="F365" s="13" t="s">
        <v>379</v>
      </c>
      <c r="G365" s="13">
        <v>657900.33</v>
      </c>
      <c r="H365" s="13">
        <v>4305539.44</v>
      </c>
      <c r="I365" s="13">
        <v>657894.18</v>
      </c>
      <c r="J365" s="13">
        <v>4305638.41</v>
      </c>
      <c r="K365" s="13"/>
      <c r="L365" s="13"/>
      <c r="M365" s="13"/>
    </row>
    <row r="366" spans="1:13" x14ac:dyDescent="0.25">
      <c r="A366" s="15" t="s">
        <v>354</v>
      </c>
      <c r="B366" s="16">
        <v>0.5049421296280343</v>
      </c>
      <c r="C366" s="17" t="s">
        <v>26</v>
      </c>
      <c r="D366" s="18"/>
      <c r="E366" s="17" t="s">
        <v>378</v>
      </c>
      <c r="F366" s="17" t="s">
        <v>379</v>
      </c>
      <c r="G366" s="17">
        <v>658262.15</v>
      </c>
      <c r="H366" s="17">
        <v>4304112.38</v>
      </c>
      <c r="I366" s="17">
        <v>658191.3</v>
      </c>
      <c r="J366" s="17">
        <v>4304366.94</v>
      </c>
      <c r="K366" s="17"/>
      <c r="L366" s="17"/>
      <c r="M366" s="17"/>
    </row>
    <row r="367" spans="1:13" x14ac:dyDescent="0.25">
      <c r="A367" s="11" t="s">
        <v>354</v>
      </c>
      <c r="B367" s="12">
        <v>0.5149189814801503</v>
      </c>
      <c r="C367" s="13" t="s">
        <v>24</v>
      </c>
      <c r="D367" s="25">
        <f>B367-B365</f>
        <v>0.021620370371238096</v>
      </c>
      <c r="E367" s="13" t="s">
        <v>380</v>
      </c>
      <c r="F367" s="13" t="s">
        <v>381</v>
      </c>
      <c r="G367" s="13">
        <v>657925.8</v>
      </c>
      <c r="H367" s="13">
        <v>4305595.27</v>
      </c>
      <c r="I367" s="13">
        <v>657936.45</v>
      </c>
      <c r="J367" s="13">
        <v>4305681.58</v>
      </c>
      <c r="K367" s="13"/>
      <c r="L367" s="13"/>
      <c r="M367" s="13"/>
    </row>
    <row r="368" spans="1:13" x14ac:dyDescent="0.25">
      <c r="A368" s="15" t="s">
        <v>354</v>
      </c>
      <c r="B368" s="16">
        <v>0.5273726851846732</v>
      </c>
      <c r="C368" s="17" t="s">
        <v>26</v>
      </c>
      <c r="D368" s="18"/>
      <c r="E368" s="17" t="s">
        <v>380</v>
      </c>
      <c r="F368" s="17" t="s">
        <v>381</v>
      </c>
      <c r="G368" s="17">
        <v>658303.4</v>
      </c>
      <c r="H368" s="17">
        <v>4304094.8</v>
      </c>
      <c r="I368" s="17">
        <v>658183.91</v>
      </c>
      <c r="J368" s="17">
        <v>4304354.61</v>
      </c>
      <c r="K368" s="17"/>
      <c r="L368" s="17"/>
      <c r="M368" s="17"/>
    </row>
    <row r="369" spans="1:13" x14ac:dyDescent="0.25">
      <c r="A369" s="11" t="s">
        <v>354</v>
      </c>
      <c r="B369" s="12">
        <v>0.5383101851839456</v>
      </c>
      <c r="C369" s="13" t="s">
        <v>24</v>
      </c>
      <c r="D369" s="25">
        <f>B369-B367</f>
        <v>0.023391203703795327</v>
      </c>
      <c r="E369" s="13" t="s">
        <v>382</v>
      </c>
      <c r="F369" s="13" t="s">
        <v>383</v>
      </c>
      <c r="G369" s="13">
        <v>657981.53</v>
      </c>
      <c r="H369" s="13">
        <v>4305682.84</v>
      </c>
      <c r="I369" s="13">
        <v>657987.06</v>
      </c>
      <c r="J369" s="13">
        <v>4305754.75</v>
      </c>
      <c r="K369" s="13"/>
      <c r="L369" s="13"/>
      <c r="M369" s="13"/>
    </row>
    <row r="370" spans="1:13" x14ac:dyDescent="0.25">
      <c r="A370" s="15" t="s">
        <v>354</v>
      </c>
      <c r="B370" s="16">
        <v>0.5507638888884685</v>
      </c>
      <c r="C370" s="17" t="s">
        <v>26</v>
      </c>
      <c r="D370" s="18"/>
      <c r="E370" s="17" t="s">
        <v>382</v>
      </c>
      <c r="F370" s="17" t="s">
        <v>383</v>
      </c>
      <c r="G370" s="17">
        <v>658204.72</v>
      </c>
      <c r="H370" s="17">
        <v>4304119.43</v>
      </c>
      <c r="I370" s="17">
        <v>658266.46</v>
      </c>
      <c r="J370" s="17">
        <v>4304371.42</v>
      </c>
      <c r="K370" s="17"/>
      <c r="L370" s="17"/>
      <c r="M370" s="17"/>
    </row>
    <row r="371" spans="1:13" x14ac:dyDescent="0.25">
      <c r="A371" s="11" t="s">
        <v>354</v>
      </c>
      <c r="B371" s="12">
        <v>0.5617129629645206</v>
      </c>
      <c r="C371" s="13" t="s">
        <v>24</v>
      </c>
      <c r="D371" s="25">
        <f>B371-B369</f>
        <v>0.023402777776937</v>
      </c>
      <c r="E371" s="13" t="s">
        <v>384</v>
      </c>
      <c r="F371" s="13" t="s">
        <v>385</v>
      </c>
      <c r="G371" s="13">
        <v>658033.85</v>
      </c>
      <c r="H371" s="13">
        <v>4305650.61</v>
      </c>
      <c r="I371" s="13">
        <v>658039.74</v>
      </c>
      <c r="J371" s="13">
        <v>4305712.26</v>
      </c>
      <c r="K371" s="13"/>
      <c r="L371" s="13"/>
      <c r="M371" s="13"/>
    </row>
    <row r="372" ht="45" customHeight="1" spans="1:13" x14ac:dyDescent="0.25">
      <c r="A372" s="15" t="s">
        <v>354</v>
      </c>
      <c r="B372" s="16">
        <v>0.5768634259256942</v>
      </c>
      <c r="C372" s="17" t="s">
        <v>26</v>
      </c>
      <c r="D372" s="18" t="s">
        <v>386</v>
      </c>
      <c r="E372" s="17" t="s">
        <v>384</v>
      </c>
      <c r="F372" s="17" t="s">
        <v>387</v>
      </c>
      <c r="G372" s="17">
        <v>658250.18</v>
      </c>
      <c r="H372" s="17">
        <v>4304147.31</v>
      </c>
      <c r="I372" s="17">
        <v>658297.57</v>
      </c>
      <c r="J372" s="17">
        <v>4304370.97</v>
      </c>
      <c r="K372" s="17"/>
      <c r="L372" s="17"/>
      <c r="M372" s="17"/>
    </row>
    <row r="373" spans="1:13" x14ac:dyDescent="0.25">
      <c r="A373" s="21" t="s">
        <v>354</v>
      </c>
      <c r="B373" s="22">
        <v>0.6010879629611736</v>
      </c>
      <c r="C373" s="23" t="s">
        <v>388</v>
      </c>
      <c r="D373" s="24"/>
      <c r="E373" s="23" t="s">
        <v>357</v>
      </c>
      <c r="F373" s="23" t="s">
        <v>358</v>
      </c>
      <c r="G373" s="23"/>
      <c r="H373" s="23"/>
      <c r="I373" s="23"/>
      <c r="J373" s="23"/>
      <c r="K373" s="23"/>
      <c r="L373" s="23"/>
      <c r="M373" s="23"/>
    </row>
    <row r="374" spans="1:13" x14ac:dyDescent="0.25">
      <c r="A374" s="7" t="s">
        <v>354</v>
      </c>
      <c r="B374" s="8">
        <v>0.599155092593719</v>
      </c>
      <c r="C374" s="9" t="s">
        <v>58</v>
      </c>
      <c r="D374" s="10"/>
      <c r="E374" s="9" t="s">
        <v>357</v>
      </c>
      <c r="F374" s="9" t="s">
        <v>358</v>
      </c>
      <c r="G374" s="9"/>
      <c r="H374" s="9"/>
      <c r="I374" s="9"/>
      <c r="J374" s="9"/>
      <c r="K374" s="9"/>
      <c r="L374" s="9"/>
      <c r="M374" s="9"/>
    </row>
    <row r="375" spans="1:13" x14ac:dyDescent="0.25">
      <c r="A375" s="2" t="s">
        <v>354</v>
      </c>
      <c r="B375" s="3">
        <v>0.5992708333324117</v>
      </c>
      <c r="C375" s="4" t="s">
        <v>231</v>
      </c>
      <c r="D375" s="5"/>
      <c r="E375" s="4" t="s">
        <v>357</v>
      </c>
      <c r="F375" s="4" t="s">
        <v>358</v>
      </c>
      <c r="G375" s="4"/>
      <c r="H375" s="4"/>
      <c r="I375" s="4"/>
      <c r="J375" s="4"/>
      <c r="K375" s="4"/>
      <c r="L375" s="4"/>
      <c r="M375" s="4"/>
    </row>
    <row r="376" spans="1:13" x14ac:dyDescent="0.25">
      <c r="A376" s="2" t="s">
        <v>389</v>
      </c>
      <c r="B376" s="3">
        <v>0.6666666666678793</v>
      </c>
      <c r="C376" s="4" t="s">
        <v>232</v>
      </c>
      <c r="D376" s="5"/>
      <c r="E376" s="4"/>
      <c r="F376" s="4"/>
      <c r="G376" s="4"/>
      <c r="H376" s="4"/>
      <c r="I376" s="4"/>
      <c r="J376" s="4"/>
      <c r="K376" s="4"/>
      <c r="L376" s="4"/>
      <c r="M376" s="4"/>
    </row>
    <row r="377" spans="1:3" x14ac:dyDescent="0.25">
      <c r="A377" s="2" t="s">
        <v>389</v>
      </c>
      <c r="B377" s="20">
        <v>0.25</v>
      </c>
      <c r="C377" t="s">
        <v>110</v>
      </c>
    </row>
    <row r="378" spans="1:3" x14ac:dyDescent="0.25">
      <c r="A378" s="2" t="s">
        <v>389</v>
      </c>
      <c r="B378" s="20">
        <v>0.2604166666678793</v>
      </c>
      <c r="C378" t="s">
        <v>233</v>
      </c>
    </row>
    <row r="379" spans="1:13" x14ac:dyDescent="0.25">
      <c r="A379" s="2" t="s">
        <v>390</v>
      </c>
      <c r="B379" s="3">
        <v>0.3261342592595611</v>
      </c>
      <c r="C379" s="4" t="s">
        <v>234</v>
      </c>
      <c r="D379" s="5"/>
      <c r="E379" s="4" t="s">
        <v>357</v>
      </c>
      <c r="F379" s="4" t="s">
        <v>358</v>
      </c>
      <c r="G379" s="4">
        <v>656947.01</v>
      </c>
      <c r="H379" s="4">
        <v>4305692.6</v>
      </c>
      <c r="I379" s="4"/>
      <c r="J379" s="4"/>
      <c r="K379" s="4"/>
      <c r="L379" s="4"/>
      <c r="M379" s="4"/>
    </row>
    <row r="380" spans="1:13" x14ac:dyDescent="0.25">
      <c r="A380" s="7" t="s">
        <v>390</v>
      </c>
      <c r="B380" s="8">
        <v>0.3261574074058444</v>
      </c>
      <c r="C380" s="9" t="s">
        <v>64</v>
      </c>
      <c r="D380" s="10"/>
      <c r="E380" s="9" t="s">
        <v>357</v>
      </c>
      <c r="F380" s="9" t="s">
        <v>358</v>
      </c>
      <c r="G380" s="9">
        <v>656946.65</v>
      </c>
      <c r="H380" s="9">
        <v>4305692.9</v>
      </c>
      <c r="I380" s="9"/>
      <c r="J380" s="9"/>
      <c r="K380" s="9"/>
      <c r="L380" s="9"/>
      <c r="M380" s="9"/>
    </row>
    <row r="381" spans="1:13" x14ac:dyDescent="0.25">
      <c r="A381" s="26" t="s">
        <v>390</v>
      </c>
      <c r="B381" s="27">
        <v>0.32952546296291985</v>
      </c>
      <c r="C381" s="28" t="s">
        <v>391</v>
      </c>
      <c r="D381" s="29"/>
      <c r="E381" s="28" t="s">
        <v>357</v>
      </c>
      <c r="F381" s="28" t="s">
        <v>358</v>
      </c>
      <c r="G381" s="28">
        <v>656863.4</v>
      </c>
      <c r="H381" s="28">
        <v>4306033.05</v>
      </c>
      <c r="I381" s="28"/>
      <c r="J381" s="28"/>
      <c r="K381" s="28"/>
      <c r="L381" s="28"/>
      <c r="M381" s="28"/>
    </row>
    <row r="382" spans="1:13" x14ac:dyDescent="0.25">
      <c r="A382" s="11" t="s">
        <v>390</v>
      </c>
      <c r="B382" s="12">
        <v>0.34148148148233304</v>
      </c>
      <c r="C382" s="13" t="s">
        <v>24</v>
      </c>
      <c r="D382" s="25"/>
      <c r="E382" s="13" t="s">
        <v>357</v>
      </c>
      <c r="F382" s="13" t="s">
        <v>358</v>
      </c>
      <c r="G382" s="13">
        <v>658073.9</v>
      </c>
      <c r="H382" s="13">
        <v>4305650.78</v>
      </c>
      <c r="I382" s="13">
        <v>658061.01</v>
      </c>
      <c r="J382" s="13">
        <v>4305728.73</v>
      </c>
      <c r="K382" s="13"/>
      <c r="L382" s="13"/>
      <c r="M382" s="13"/>
    </row>
    <row r="383" spans="1:13" x14ac:dyDescent="0.25">
      <c r="A383" s="15" t="s">
        <v>390</v>
      </c>
      <c r="B383" s="16">
        <v>0.35484953703780775</v>
      </c>
      <c r="C383" s="17" t="s">
        <v>26</v>
      </c>
      <c r="D383" s="18"/>
      <c r="E383" s="17" t="s">
        <v>357</v>
      </c>
      <c r="F383" s="17" t="s">
        <v>392</v>
      </c>
      <c r="G383" s="17">
        <v>658387.81</v>
      </c>
      <c r="H383" s="17">
        <v>4304154.08</v>
      </c>
      <c r="I383" s="17">
        <v>658337.5</v>
      </c>
      <c r="J383" s="17">
        <v>4304384.59</v>
      </c>
      <c r="K383" s="17"/>
      <c r="L383" s="17"/>
      <c r="M383" s="17"/>
    </row>
    <row r="384" spans="1:13" x14ac:dyDescent="0.25">
      <c r="A384" s="11" t="s">
        <v>390</v>
      </c>
      <c r="B384" s="12">
        <v>0.36765046296204673</v>
      </c>
      <c r="C384" s="13" t="s">
        <v>24</v>
      </c>
      <c r="D384" s="25">
        <f>B384-B382</f>
        <v>0.026168981479713693</v>
      </c>
      <c r="E384" s="13" t="s">
        <v>393</v>
      </c>
      <c r="F384" s="13" t="s">
        <v>394</v>
      </c>
      <c r="G384" s="13">
        <v>658121.67</v>
      </c>
      <c r="H384" s="13">
        <v>4305625.69</v>
      </c>
      <c r="I384" s="13">
        <v>658094.64</v>
      </c>
      <c r="J384" s="13">
        <v>4305699.72</v>
      </c>
      <c r="K384" s="13"/>
      <c r="L384" s="13"/>
      <c r="M384" s="13"/>
    </row>
    <row r="385" spans="1:13" x14ac:dyDescent="0.25">
      <c r="A385" s="15" t="s">
        <v>390</v>
      </c>
      <c r="B385" s="16">
        <v>0.3838310185201408</v>
      </c>
      <c r="C385" s="17" t="s">
        <v>26</v>
      </c>
      <c r="D385" s="18"/>
      <c r="E385" s="17" t="s">
        <v>393</v>
      </c>
      <c r="F385" s="17" t="s">
        <v>395</v>
      </c>
      <c r="G385" s="17">
        <v>658488.99</v>
      </c>
      <c r="H385" s="17">
        <v>4304158.62</v>
      </c>
      <c r="I385" s="17">
        <v>658390.71</v>
      </c>
      <c r="J385" s="17">
        <v>4304387.41</v>
      </c>
      <c r="K385" s="17"/>
      <c r="L385" s="17"/>
      <c r="M385" s="17"/>
    </row>
    <row r="386" spans="1:13" x14ac:dyDescent="0.25">
      <c r="A386" s="11" t="s">
        <v>390</v>
      </c>
      <c r="B386" s="12">
        <v>0.39718749999883585</v>
      </c>
      <c r="C386" s="13" t="s">
        <v>24</v>
      </c>
      <c r="D386" s="25">
        <f>B386-B384</f>
        <v>0.029537037036789116</v>
      </c>
      <c r="E386" s="13" t="s">
        <v>396</v>
      </c>
      <c r="F386" s="13" t="s">
        <v>397</v>
      </c>
      <c r="G386" s="13">
        <v>658189.75</v>
      </c>
      <c r="H386" s="13">
        <v>4305624.01</v>
      </c>
      <c r="I386" s="13">
        <v>658148.78</v>
      </c>
      <c r="J386" s="13">
        <v>4305688.08</v>
      </c>
      <c r="K386" s="13"/>
      <c r="L386" s="13"/>
      <c r="M386" s="13"/>
    </row>
    <row r="387" spans="1:13" x14ac:dyDescent="0.25">
      <c r="A387" s="15" t="s">
        <v>390</v>
      </c>
      <c r="B387" s="16">
        <v>0.4123148148137261</v>
      </c>
      <c r="C387" s="17" t="s">
        <v>26</v>
      </c>
      <c r="D387" s="18"/>
      <c r="E387" s="17" t="s">
        <v>396</v>
      </c>
      <c r="F387" s="17" t="s">
        <v>397</v>
      </c>
      <c r="G387" s="17">
        <v>658477.89</v>
      </c>
      <c r="H387" s="17">
        <v>4304146.26</v>
      </c>
      <c r="I387" s="17">
        <v>658433.17</v>
      </c>
      <c r="J387" s="17">
        <v>4304390.68</v>
      </c>
      <c r="K387" s="17"/>
      <c r="L387" s="17"/>
      <c r="M387" s="17"/>
    </row>
    <row r="388" spans="1:13" x14ac:dyDescent="0.25">
      <c r="A388" s="11" t="s">
        <v>390</v>
      </c>
      <c r="B388" s="12">
        <v>0.4255092592575238</v>
      </c>
      <c r="C388" s="13" t="s">
        <v>24</v>
      </c>
      <c r="D388" s="25">
        <f>B388-B386</f>
        <v>0.028321759258687962</v>
      </c>
      <c r="E388" s="13" t="s">
        <v>398</v>
      </c>
      <c r="F388" s="13" t="s">
        <v>399</v>
      </c>
      <c r="G388" s="13">
        <v>658238.58</v>
      </c>
      <c r="H388" s="13">
        <v>4305625.09</v>
      </c>
      <c r="I388" s="13">
        <v>658189.34</v>
      </c>
      <c r="J388" s="13">
        <v>4305696.37</v>
      </c>
      <c r="K388" s="13"/>
      <c r="L388" s="13"/>
      <c r="M388" s="13"/>
    </row>
    <row r="389" spans="1:13" x14ac:dyDescent="0.25">
      <c r="A389" s="15" t="s">
        <v>390</v>
      </c>
      <c r="B389" s="16">
        <v>0.440324074075761</v>
      </c>
      <c r="C389" s="17" t="s">
        <v>26</v>
      </c>
      <c r="D389" s="18"/>
      <c r="E389" s="17" t="s">
        <v>398</v>
      </c>
      <c r="F389" s="17" t="s">
        <v>400</v>
      </c>
      <c r="G389" s="17">
        <v>658520.28</v>
      </c>
      <c r="H389" s="17">
        <v>4304159.86</v>
      </c>
      <c r="I389" s="17">
        <v>658492</v>
      </c>
      <c r="J389" s="17">
        <v>4304405.89</v>
      </c>
      <c r="K389" s="17"/>
      <c r="L389" s="17"/>
      <c r="M389" s="17"/>
    </row>
    <row r="390" spans="1:13" x14ac:dyDescent="0.25">
      <c r="A390" s="11" t="s">
        <v>390</v>
      </c>
      <c r="B390" s="12">
        <v>0.45252314814933925</v>
      </c>
      <c r="C390" s="13" t="s">
        <v>24</v>
      </c>
      <c r="D390" s="25">
        <f>B390-B388</f>
        <v>0.027013888888177462</v>
      </c>
      <c r="E390" s="13" t="s">
        <v>401</v>
      </c>
      <c r="F390" s="13" t="s">
        <v>402</v>
      </c>
      <c r="G390" s="13">
        <v>658275.45</v>
      </c>
      <c r="H390" s="13">
        <v>4305681.4</v>
      </c>
      <c r="I390" s="13">
        <v>658208</v>
      </c>
      <c r="J390" s="13">
        <v>4305743.54</v>
      </c>
      <c r="K390" s="13"/>
      <c r="L390" s="13"/>
      <c r="M390" s="13"/>
    </row>
    <row r="391" spans="1:13" x14ac:dyDescent="0.25">
      <c r="A391" s="15" t="s">
        <v>390</v>
      </c>
      <c r="B391" s="16">
        <v>0.4675115740756155</v>
      </c>
      <c r="C391" s="17" t="s">
        <v>26</v>
      </c>
      <c r="D391" s="18"/>
      <c r="E391" s="17" t="s">
        <v>401</v>
      </c>
      <c r="F391" s="17" t="s">
        <v>403</v>
      </c>
      <c r="G391" s="17">
        <v>658586.54</v>
      </c>
      <c r="H391" s="17">
        <v>4304165.49</v>
      </c>
      <c r="I391" s="17">
        <v>658530.27</v>
      </c>
      <c r="J391" s="17">
        <v>4304409.77</v>
      </c>
      <c r="K391" s="17"/>
      <c r="L391" s="17"/>
      <c r="M391" s="17"/>
    </row>
    <row r="392" spans="1:13" x14ac:dyDescent="0.25">
      <c r="A392" s="11" t="s">
        <v>390</v>
      </c>
      <c r="B392" s="12">
        <v>0.47920138888730435</v>
      </c>
      <c r="C392" s="13" t="s">
        <v>24</v>
      </c>
      <c r="D392" s="25">
        <f>B392-B390</f>
        <v>0.026678240741603076</v>
      </c>
      <c r="E392" s="13" t="s">
        <v>404</v>
      </c>
      <c r="F392" s="13" t="s">
        <v>405</v>
      </c>
      <c r="G392" s="13">
        <v>658322.28</v>
      </c>
      <c r="H392" s="13">
        <v>4305682.61</v>
      </c>
      <c r="I392" s="13">
        <v>658246.28</v>
      </c>
      <c r="J392" s="13">
        <v>4305760.67</v>
      </c>
      <c r="K392" s="13"/>
      <c r="L392" s="13"/>
      <c r="M392" s="13"/>
    </row>
    <row r="393" spans="1:13" x14ac:dyDescent="0.25">
      <c r="A393" s="15" t="s">
        <v>390</v>
      </c>
      <c r="B393" s="16">
        <v>0.4942129629635019</v>
      </c>
      <c r="C393" s="17" t="s">
        <v>26</v>
      </c>
      <c r="D393" s="18"/>
      <c r="E393" s="17" t="s">
        <v>404</v>
      </c>
      <c r="F393" s="17" t="s">
        <v>406</v>
      </c>
      <c r="G393" s="17">
        <v>658649.62</v>
      </c>
      <c r="H393" s="17">
        <v>4304190.98</v>
      </c>
      <c r="I393" s="17">
        <v>658562.63</v>
      </c>
      <c r="J393" s="17">
        <v>4304422.92</v>
      </c>
      <c r="K393" s="17"/>
      <c r="L393" s="17"/>
      <c r="M393" s="17"/>
    </row>
    <row r="394" spans="1:13" x14ac:dyDescent="0.25">
      <c r="A394" s="11" t="s">
        <v>390</v>
      </c>
      <c r="B394" s="12">
        <v>0.5085763888891961</v>
      </c>
      <c r="C394" s="13" t="s">
        <v>24</v>
      </c>
      <c r="D394" s="25">
        <f>B394-B392</f>
        <v>0.02937499999825377</v>
      </c>
      <c r="E394" s="13" t="s">
        <v>407</v>
      </c>
      <c r="F394" s="13" t="s">
        <v>408</v>
      </c>
      <c r="G394" s="13">
        <v>658367.56</v>
      </c>
      <c r="H394" s="13">
        <v>4305719.23</v>
      </c>
      <c r="I394" s="13">
        <v>658337.6</v>
      </c>
      <c r="J394" s="13">
        <v>4305790.44</v>
      </c>
      <c r="K394" s="13"/>
      <c r="L394" s="13"/>
      <c r="M394" s="13"/>
    </row>
    <row r="395" spans="1:13" x14ac:dyDescent="0.25">
      <c r="A395" s="15" t="s">
        <v>390</v>
      </c>
      <c r="B395" s="16">
        <v>0.52364583333474</v>
      </c>
      <c r="C395" s="17" t="s">
        <v>26</v>
      </c>
      <c r="D395" s="18"/>
      <c r="E395" s="17" t="s">
        <v>407</v>
      </c>
      <c r="F395" s="17" t="s">
        <v>409</v>
      </c>
      <c r="G395" s="17">
        <v>658648.02</v>
      </c>
      <c r="H395" s="17">
        <v>4304172.61</v>
      </c>
      <c r="I395" s="17">
        <v>658645.94</v>
      </c>
      <c r="J395" s="17">
        <v>4304421.48</v>
      </c>
      <c r="K395" s="17"/>
      <c r="L395" s="17"/>
      <c r="M395" s="17"/>
    </row>
    <row r="396" spans="1:13" x14ac:dyDescent="0.25">
      <c r="A396" s="11" t="s">
        <v>390</v>
      </c>
      <c r="B396" s="12">
        <v>0.5354861111118225</v>
      </c>
      <c r="C396" s="13" t="s">
        <v>24</v>
      </c>
      <c r="D396" s="25">
        <f>B396-B394</f>
        <v>0.026909722222626442</v>
      </c>
      <c r="E396" s="13" t="s">
        <v>410</v>
      </c>
      <c r="F396" s="13" t="s">
        <v>411</v>
      </c>
      <c r="G396" s="13">
        <v>658434.14</v>
      </c>
      <c r="H396" s="13">
        <v>4305698.1</v>
      </c>
      <c r="I396" s="13">
        <v>658384.38</v>
      </c>
      <c r="J396" s="13">
        <v>4305801.6</v>
      </c>
      <c r="K396" s="13"/>
      <c r="L396" s="13"/>
      <c r="M396" s="13"/>
    </row>
    <row r="397" spans="1:13" x14ac:dyDescent="0.25">
      <c r="A397" s="15" t="s">
        <v>390</v>
      </c>
      <c r="B397" s="16">
        <v>0.5500694444453984</v>
      </c>
      <c r="C397" s="17" t="s">
        <v>26</v>
      </c>
      <c r="D397" s="18"/>
      <c r="E397" s="17" t="s">
        <v>410</v>
      </c>
      <c r="F397" s="17" t="s">
        <v>411</v>
      </c>
      <c r="G397" s="17">
        <v>658729.88</v>
      </c>
      <c r="H397" s="17">
        <v>4304178.16</v>
      </c>
      <c r="I397" s="17">
        <v>658681.06</v>
      </c>
      <c r="J397" s="17">
        <v>4304433.38</v>
      </c>
      <c r="K397" s="17"/>
      <c r="L397" s="17"/>
      <c r="M397" s="17"/>
    </row>
    <row r="398" spans="1:13" x14ac:dyDescent="0.25">
      <c r="A398" s="11" t="s">
        <v>390</v>
      </c>
      <c r="B398" s="12">
        <v>0.5629282407389837</v>
      </c>
      <c r="C398" s="13" t="s">
        <v>24</v>
      </c>
      <c r="D398" s="25">
        <f>B398-B396</f>
        <v>0.027442129630799172</v>
      </c>
      <c r="E398" s="13" t="s">
        <v>412</v>
      </c>
      <c r="F398" s="13" t="s">
        <v>413</v>
      </c>
      <c r="G398" s="13">
        <v>658486.8</v>
      </c>
      <c r="H398" s="13">
        <v>4305692.09</v>
      </c>
      <c r="I398" s="13">
        <v>658440.3</v>
      </c>
      <c r="J398" s="13">
        <v>4305787.55</v>
      </c>
      <c r="K398" s="13"/>
      <c r="L398" s="13"/>
      <c r="M398" s="13"/>
    </row>
    <row r="399" spans="1:13" x14ac:dyDescent="0.25">
      <c r="A399" s="15" t="s">
        <v>390</v>
      </c>
      <c r="B399" s="16">
        <v>0.5771412037029222</v>
      </c>
      <c r="C399" s="17" t="s">
        <v>26</v>
      </c>
      <c r="D399" s="18"/>
      <c r="E399" s="17" t="s">
        <v>412</v>
      </c>
      <c r="F399" s="17" t="s">
        <v>414</v>
      </c>
      <c r="G399" s="17">
        <v>658761.91</v>
      </c>
      <c r="H399" s="17">
        <v>4304185.61</v>
      </c>
      <c r="I399" s="17">
        <v>658735.92</v>
      </c>
      <c r="J399" s="17">
        <v>4304446.23</v>
      </c>
      <c r="K399" s="17"/>
      <c r="L399" s="17"/>
      <c r="M399" s="17"/>
    </row>
    <row r="400" spans="1:13" x14ac:dyDescent="0.25">
      <c r="A400" s="11" t="s">
        <v>390</v>
      </c>
      <c r="B400" s="12">
        <v>0.588622685183509</v>
      </c>
      <c r="C400" s="13" t="s">
        <v>24</v>
      </c>
      <c r="D400" s="14"/>
      <c r="E400" s="13" t="s">
        <v>415</v>
      </c>
      <c r="F400" s="13" t="s">
        <v>416</v>
      </c>
      <c r="G400" s="13">
        <v>658487.63</v>
      </c>
      <c r="H400" s="13">
        <v>4305802.01</v>
      </c>
      <c r="I400" s="13">
        <v>658409.88</v>
      </c>
      <c r="J400" s="13">
        <v>4305847.05</v>
      </c>
      <c r="K400" s="13"/>
      <c r="L400" s="13"/>
      <c r="M400" s="13"/>
    </row>
    <row r="401" spans="1:13" x14ac:dyDescent="0.25">
      <c r="A401" s="15" t="s">
        <v>390</v>
      </c>
      <c r="B401" s="16">
        <v>0.6044444444451074</v>
      </c>
      <c r="C401" s="17" t="s">
        <v>26</v>
      </c>
      <c r="D401" s="18"/>
      <c r="E401" s="17" t="s">
        <v>415</v>
      </c>
      <c r="F401" s="17" t="s">
        <v>416</v>
      </c>
      <c r="G401" s="17">
        <v>658803.15</v>
      </c>
      <c r="H401" s="17">
        <v>4304170.05</v>
      </c>
      <c r="I401" s="17">
        <v>658776.33</v>
      </c>
      <c r="J401" s="17">
        <v>4304439.28</v>
      </c>
      <c r="K401" s="17"/>
      <c r="L401" s="17"/>
      <c r="M401" s="17"/>
    </row>
    <row r="402" spans="1:13" x14ac:dyDescent="0.25">
      <c r="A402" s="26" t="s">
        <v>390</v>
      </c>
      <c r="B402" s="27">
        <v>0.6162268518528435</v>
      </c>
      <c r="C402" s="28" t="s">
        <v>417</v>
      </c>
      <c r="D402" s="29"/>
      <c r="E402" s="28" t="s">
        <v>415</v>
      </c>
      <c r="F402" s="28" t="s">
        <v>418</v>
      </c>
      <c r="G402" s="28"/>
      <c r="H402" s="28"/>
      <c r="I402" s="28"/>
      <c r="J402" s="28"/>
      <c r="K402" s="28"/>
      <c r="L402" s="28"/>
      <c r="M402" s="28"/>
    </row>
    <row r="403" spans="1:13" x14ac:dyDescent="0.25">
      <c r="A403" s="7" t="s">
        <v>390</v>
      </c>
      <c r="B403" s="8">
        <v>0.6192013888903602</v>
      </c>
      <c r="C403" s="9" t="s">
        <v>58</v>
      </c>
      <c r="D403" s="10"/>
      <c r="E403" s="9" t="s">
        <v>415</v>
      </c>
      <c r="F403" s="9" t="s">
        <v>418</v>
      </c>
      <c r="G403" s="9"/>
      <c r="H403" s="9"/>
      <c r="I403" s="9"/>
      <c r="J403" s="9"/>
      <c r="K403" s="9"/>
      <c r="L403" s="9"/>
      <c r="M403" s="9"/>
    </row>
    <row r="404" spans="1:13" x14ac:dyDescent="0.25">
      <c r="A404" s="2" t="s">
        <v>390</v>
      </c>
      <c r="B404" s="3">
        <v>0.61969907407547</v>
      </c>
      <c r="C404" s="4" t="s">
        <v>353</v>
      </c>
      <c r="D404" s="5"/>
      <c r="E404" s="4" t="s">
        <v>415</v>
      </c>
      <c r="F404" s="4" t="s">
        <v>418</v>
      </c>
      <c r="G404" s="4"/>
      <c r="H404" s="4"/>
      <c r="I404" s="4"/>
      <c r="J404" s="4"/>
      <c r="K404" s="4"/>
      <c r="L404" s="4"/>
      <c r="M404" s="4"/>
    </row>
    <row r="405" spans="1:13" x14ac:dyDescent="0.25">
      <c r="A405" s="2" t="s">
        <v>389</v>
      </c>
      <c r="B405" s="3">
        <v>0.6458333333321207</v>
      </c>
      <c r="C405" s="4" t="s">
        <v>232</v>
      </c>
      <c r="D405" s="5"/>
      <c r="E405" s="4"/>
      <c r="F405" s="4"/>
      <c r="G405" s="4"/>
      <c r="H405" s="4"/>
      <c r="I405" s="4"/>
      <c r="J405" s="4"/>
      <c r="K405" s="4"/>
      <c r="L405" s="4"/>
      <c r="M405" s="4"/>
    </row>
    <row r="406" spans="1:3" x14ac:dyDescent="0.25">
      <c r="A406" s="2" t="s">
        <v>389</v>
      </c>
      <c r="B406" s="20">
        <v>0.20833333333212067</v>
      </c>
      <c r="C406" t="s">
        <v>110</v>
      </c>
    </row>
    <row r="407" spans="1:3" x14ac:dyDescent="0.25">
      <c r="A407" s="2" t="s">
        <v>389</v>
      </c>
      <c r="B407" s="20">
        <v>0.21875</v>
      </c>
      <c r="C407" t="s">
        <v>233</v>
      </c>
    </row>
    <row r="408" spans="1:13" x14ac:dyDescent="0.25">
      <c r="A408" s="2" t="s">
        <v>419</v>
      </c>
      <c r="B408" s="3">
        <v>0.26981481481561786</v>
      </c>
      <c r="C408" s="4"/>
      <c r="D408" s="5"/>
      <c r="E408" s="4" t="s">
        <v>415</v>
      </c>
      <c r="F408" s="4" t="s">
        <v>418</v>
      </c>
      <c r="G408" s="4">
        <v>656493.15</v>
      </c>
      <c r="H408" s="4">
        <v>4306088.1</v>
      </c>
      <c r="I408" s="4"/>
      <c r="J408" s="4"/>
      <c r="K408" s="4"/>
      <c r="L408" s="4"/>
      <c r="M408" s="4"/>
    </row>
    <row r="409" spans="1:13" x14ac:dyDescent="0.25">
      <c r="A409" s="7" t="s">
        <v>419</v>
      </c>
      <c r="B409" s="8">
        <v>0.26984953703868086</v>
      </c>
      <c r="C409" s="9" t="s">
        <v>64</v>
      </c>
      <c r="D409" s="10"/>
      <c r="E409" s="9" t="s">
        <v>415</v>
      </c>
      <c r="F409" s="9" t="s">
        <v>418</v>
      </c>
      <c r="G409" s="9">
        <v>656492.91</v>
      </c>
      <c r="H409" s="9">
        <v>4306088.06</v>
      </c>
      <c r="I409" s="9"/>
      <c r="J409" s="9"/>
      <c r="K409" s="9"/>
      <c r="L409" s="9"/>
      <c r="M409" s="9"/>
    </row>
    <row r="410" spans="1:13" x14ac:dyDescent="0.25">
      <c r="A410" s="2" t="s">
        <v>419</v>
      </c>
      <c r="B410" s="3">
        <v>0.27188657407532446</v>
      </c>
      <c r="C410" s="4" t="s">
        <v>57</v>
      </c>
      <c r="D410" s="5"/>
      <c r="E410" s="4" t="s">
        <v>420</v>
      </c>
      <c r="F410" s="4" t="s">
        <v>421</v>
      </c>
      <c r="G410" s="4">
        <v>656480.72</v>
      </c>
      <c r="H410" s="4">
        <v>4306088.54</v>
      </c>
      <c r="I410" s="4"/>
      <c r="J410" s="4"/>
      <c r="K410" s="4"/>
      <c r="L410" s="4"/>
      <c r="M410" s="4"/>
    </row>
    <row r="411" spans="1:13" x14ac:dyDescent="0.25">
      <c r="A411" s="11" t="s">
        <v>419</v>
      </c>
      <c r="B411" s="12">
        <v>0.301863425924239</v>
      </c>
      <c r="C411" s="13" t="s">
        <v>24</v>
      </c>
      <c r="D411" s="14"/>
      <c r="E411" s="13" t="s">
        <v>420</v>
      </c>
      <c r="F411" s="13" t="s">
        <v>421</v>
      </c>
      <c r="G411" s="13">
        <v>657080.27</v>
      </c>
      <c r="H411" s="13">
        <v>4307616.2</v>
      </c>
      <c r="I411" s="13">
        <v>657065.84</v>
      </c>
      <c r="J411" s="13">
        <v>4307619.48</v>
      </c>
      <c r="K411" s="13"/>
      <c r="L411" s="13"/>
      <c r="M411" s="13"/>
    </row>
    <row r="412" spans="1:13" x14ac:dyDescent="0.25">
      <c r="A412" s="15" t="s">
        <v>419</v>
      </c>
      <c r="B412" s="16">
        <v>0.3159490740727051</v>
      </c>
      <c r="C412" s="17" t="s">
        <v>26</v>
      </c>
      <c r="D412" s="18"/>
      <c r="E412" s="17" t="s">
        <v>420</v>
      </c>
      <c r="F412" s="17" t="s">
        <v>422</v>
      </c>
      <c r="G412" s="17">
        <v>658701.9</v>
      </c>
      <c r="H412" s="17">
        <v>4308152.93</v>
      </c>
      <c r="I412" s="17">
        <v>658690.15</v>
      </c>
      <c r="J412" s="17">
        <v>4308160.18</v>
      </c>
      <c r="K412" s="17"/>
      <c r="L412" s="17"/>
      <c r="M412" s="17"/>
    </row>
    <row r="413" spans="1:13" x14ac:dyDescent="0.25">
      <c r="A413" s="11" t="s">
        <v>419</v>
      </c>
      <c r="B413" s="12">
        <v>0.3186458333329938</v>
      </c>
      <c r="C413" s="13" t="s">
        <v>24</v>
      </c>
      <c r="D413" s="14"/>
      <c r="E413" s="13" t="s">
        <v>423</v>
      </c>
      <c r="F413" s="13" t="s">
        <v>424</v>
      </c>
      <c r="G413" s="13">
        <v>658673.44</v>
      </c>
      <c r="H413" s="13">
        <v>4308308.39</v>
      </c>
      <c r="I413" s="13">
        <v>658686.89</v>
      </c>
      <c r="J413" s="13">
        <v>4308306.14</v>
      </c>
      <c r="K413" s="13"/>
      <c r="L413" s="13"/>
      <c r="M413" s="13"/>
    </row>
    <row r="414" spans="1:13" x14ac:dyDescent="0.25">
      <c r="A414" s="15" t="s">
        <v>419</v>
      </c>
      <c r="B414" s="16">
        <v>0.333252314816491</v>
      </c>
      <c r="C414" s="17" t="s">
        <v>26</v>
      </c>
      <c r="D414" s="18"/>
      <c r="E414" s="17" t="s">
        <v>423</v>
      </c>
      <c r="F414" s="17" t="s">
        <v>424</v>
      </c>
      <c r="G414" s="17">
        <v>657107.4</v>
      </c>
      <c r="H414" s="17">
        <v>4307787.26</v>
      </c>
      <c r="I414" s="17">
        <v>657120.73</v>
      </c>
      <c r="J414" s="17">
        <v>4307787.35</v>
      </c>
      <c r="K414" s="17"/>
      <c r="L414" s="17"/>
      <c r="M414" s="17"/>
    </row>
    <row r="415" spans="1:13" x14ac:dyDescent="0.25">
      <c r="A415" s="11" t="s">
        <v>419</v>
      </c>
      <c r="B415" s="12">
        <v>0.33567129629591363</v>
      </c>
      <c r="C415" s="13" t="s">
        <v>24</v>
      </c>
      <c r="D415" s="14"/>
      <c r="E415" s="13" t="s">
        <v>425</v>
      </c>
      <c r="F415" s="13" t="s">
        <v>426</v>
      </c>
      <c r="G415" s="13">
        <v>657011.51</v>
      </c>
      <c r="H415" s="13">
        <v>4307799.06</v>
      </c>
      <c r="I415" s="13">
        <v>656998.63</v>
      </c>
      <c r="J415" s="13">
        <v>4307796.99</v>
      </c>
      <c r="K415" s="13"/>
      <c r="L415" s="13"/>
      <c r="M415" s="13"/>
    </row>
    <row r="416" spans="1:13" x14ac:dyDescent="0.25">
      <c r="A416" s="15" t="s">
        <v>419</v>
      </c>
      <c r="B416" s="16">
        <v>0.35002314814846613</v>
      </c>
      <c r="C416" s="17" t="s">
        <v>26</v>
      </c>
      <c r="D416" s="18"/>
      <c r="E416" s="17" t="s">
        <v>425</v>
      </c>
      <c r="F416" s="17" t="s">
        <v>427</v>
      </c>
      <c r="G416" s="17">
        <v>658651.44</v>
      </c>
      <c r="H416" s="17">
        <v>4308359.33</v>
      </c>
      <c r="I416" s="17">
        <v>658637.99</v>
      </c>
      <c r="J416" s="17">
        <v>4308357.17</v>
      </c>
      <c r="K416" s="17"/>
      <c r="L416" s="17"/>
      <c r="M416" s="17"/>
    </row>
    <row r="417" spans="1:13" x14ac:dyDescent="0.25">
      <c r="A417" s="11" t="s">
        <v>419</v>
      </c>
      <c r="B417" s="12">
        <v>0.3529050925935735</v>
      </c>
      <c r="C417" s="13" t="s">
        <v>24</v>
      </c>
      <c r="D417" s="14"/>
      <c r="E417" s="13" t="s">
        <v>428</v>
      </c>
      <c r="F417" s="13" t="s">
        <v>429</v>
      </c>
      <c r="G417" s="13">
        <v>658698.16</v>
      </c>
      <c r="H417" s="13">
        <v>4308237.62</v>
      </c>
      <c r="I417" s="13">
        <v>658712.15</v>
      </c>
      <c r="J417" s="13">
        <v>4308242.01</v>
      </c>
      <c r="K417" s="13"/>
      <c r="L417" s="13"/>
      <c r="M417" s="13"/>
    </row>
    <row r="418" spans="1:13" x14ac:dyDescent="0.25">
      <c r="A418" s="15" t="s">
        <v>419</v>
      </c>
      <c r="B418" s="16">
        <v>0.3679513888891961</v>
      </c>
      <c r="C418" s="17" t="s">
        <v>26</v>
      </c>
      <c r="D418" s="18"/>
      <c r="E418" s="17" t="s">
        <v>428</v>
      </c>
      <c r="F418" s="17" t="s">
        <v>430</v>
      </c>
      <c r="G418" s="17">
        <v>657130.63</v>
      </c>
      <c r="H418" s="17">
        <v>4307684.31</v>
      </c>
      <c r="I418" s="17">
        <v>657144.12</v>
      </c>
      <c r="J418" s="17">
        <v>4307689.5</v>
      </c>
      <c r="K418" s="17"/>
      <c r="L418" s="17"/>
      <c r="M418" s="17"/>
    </row>
    <row r="419" spans="1:13" x14ac:dyDescent="0.25">
      <c r="A419" s="11" t="s">
        <v>419</v>
      </c>
      <c r="B419" s="12">
        <v>0.3713310185194132</v>
      </c>
      <c r="C419" s="13" t="s">
        <v>24</v>
      </c>
      <c r="D419" s="14"/>
      <c r="E419" s="13" t="s">
        <v>431</v>
      </c>
      <c r="F419" s="13" t="s">
        <v>432</v>
      </c>
      <c r="G419" s="13">
        <v>657126.93</v>
      </c>
      <c r="H419" s="13">
        <v>4307708.96</v>
      </c>
      <c r="I419" s="13">
        <v>657113.34</v>
      </c>
      <c r="J419" s="13">
        <v>4307705.37</v>
      </c>
      <c r="K419" s="13"/>
      <c r="L419" s="13"/>
      <c r="M419" s="13"/>
    </row>
    <row r="420" spans="1:13" x14ac:dyDescent="0.25">
      <c r="A420" s="15" t="s">
        <v>419</v>
      </c>
      <c r="B420" s="16">
        <v>0.3847685185173759</v>
      </c>
      <c r="C420" s="17" t="s">
        <v>26</v>
      </c>
      <c r="D420" s="18"/>
      <c r="E420" s="17" t="s">
        <v>431</v>
      </c>
      <c r="F420" s="17" t="s">
        <v>433</v>
      </c>
      <c r="G420" s="17">
        <v>658668.89</v>
      </c>
      <c r="H420" s="17">
        <v>4308249.14</v>
      </c>
      <c r="I420" s="17">
        <v>658656.38</v>
      </c>
      <c r="J420" s="17">
        <v>4308254.9</v>
      </c>
      <c r="K420" s="17"/>
      <c r="L420" s="17"/>
      <c r="M420" s="17"/>
    </row>
    <row r="421" spans="1:13" x14ac:dyDescent="0.25">
      <c r="A421" s="11" t="s">
        <v>419</v>
      </c>
      <c r="B421" s="12">
        <v>0.3905787037037953</v>
      </c>
      <c r="C421" s="13" t="s">
        <v>24</v>
      </c>
      <c r="D421" s="14"/>
      <c r="E421" s="13" t="s">
        <v>434</v>
      </c>
      <c r="F421" s="13" t="s">
        <v>435</v>
      </c>
      <c r="G421" s="13">
        <v>658634.78</v>
      </c>
      <c r="H421" s="13">
        <v>4308240.97</v>
      </c>
      <c r="I421" s="13">
        <v>658645.44</v>
      </c>
      <c r="J421" s="13">
        <v>4308248.83</v>
      </c>
      <c r="K421" s="13"/>
      <c r="L421" s="13"/>
      <c r="M421" s="13"/>
    </row>
    <row r="422" spans="1:13" x14ac:dyDescent="0.25">
      <c r="A422" s="15" t="s">
        <v>419</v>
      </c>
      <c r="B422" s="16">
        <v>0.4202430555560568</v>
      </c>
      <c r="C422" s="17" t="s">
        <v>26</v>
      </c>
      <c r="D422" s="18"/>
      <c r="E422" s="17" t="s">
        <v>434</v>
      </c>
      <c r="F422" s="17" t="s">
        <v>436</v>
      </c>
      <c r="G422" s="17">
        <v>659376.81</v>
      </c>
      <c r="H422" s="17">
        <v>4304308.7</v>
      </c>
      <c r="I422" s="17">
        <v>659368.13</v>
      </c>
      <c r="J422" s="17">
        <v>4304553.18</v>
      </c>
      <c r="K422" s="17"/>
      <c r="L422" s="17"/>
      <c r="M422" s="17"/>
    </row>
    <row r="423" spans="1:13" x14ac:dyDescent="0.25">
      <c r="A423" s="11" t="s">
        <v>419</v>
      </c>
      <c r="B423" s="12">
        <v>0.43468750000101863</v>
      </c>
      <c r="C423" s="13" t="s">
        <v>24</v>
      </c>
      <c r="D423" s="14"/>
      <c r="E423" s="13" t="s">
        <v>437</v>
      </c>
      <c r="F423" s="13" t="s">
        <v>438</v>
      </c>
      <c r="G423" s="13">
        <v>658571.11</v>
      </c>
      <c r="H423" s="13">
        <v>4305744.08</v>
      </c>
      <c r="I423" s="13">
        <v>658601.15</v>
      </c>
      <c r="J423" s="13">
        <v>4305816.73</v>
      </c>
      <c r="K423" s="13"/>
      <c r="L423" s="13"/>
      <c r="M423" s="13"/>
    </row>
    <row r="424" spans="1:13" x14ac:dyDescent="0.25">
      <c r="A424" s="15" t="s">
        <v>419</v>
      </c>
      <c r="B424" s="16">
        <v>0.4509027777785377</v>
      </c>
      <c r="C424" s="17" t="s">
        <v>26</v>
      </c>
      <c r="D424" s="18"/>
      <c r="E424" s="17" t="s">
        <v>437</v>
      </c>
      <c r="F424" s="17" t="s">
        <v>439</v>
      </c>
      <c r="G424" s="17">
        <v>658861.02</v>
      </c>
      <c r="H424" s="17">
        <v>4304210.76</v>
      </c>
      <c r="I424" s="17">
        <v>658818.3</v>
      </c>
      <c r="J424" s="17">
        <v>4304466.45</v>
      </c>
      <c r="K424" s="17"/>
      <c r="L424" s="17"/>
      <c r="M424" s="17"/>
    </row>
    <row r="425" spans="1:13" x14ac:dyDescent="0.25">
      <c r="A425" s="11" t="s">
        <v>419</v>
      </c>
      <c r="B425" s="12">
        <v>0.46142361111196806</v>
      </c>
      <c r="C425" s="13" t="s">
        <v>24</v>
      </c>
      <c r="D425" s="14"/>
      <c r="E425" s="13" t="s">
        <v>440</v>
      </c>
      <c r="F425" s="13" t="s">
        <v>441</v>
      </c>
      <c r="G425" s="13">
        <v>658621.46</v>
      </c>
      <c r="H425" s="13">
        <v>4305770.77</v>
      </c>
      <c r="I425" s="13">
        <v>658619.51</v>
      </c>
      <c r="J425" s="13">
        <v>4305842.3</v>
      </c>
      <c r="K425" s="13"/>
      <c r="L425" s="13"/>
      <c r="M425" s="13"/>
    </row>
    <row r="426" spans="1:13" x14ac:dyDescent="0.25">
      <c r="A426" s="15" t="s">
        <v>419</v>
      </c>
      <c r="B426" s="16">
        <v>0.47745370370466844</v>
      </c>
      <c r="C426" s="17" t="s">
        <v>26</v>
      </c>
      <c r="D426" s="18"/>
      <c r="E426" s="17" t="s">
        <v>440</v>
      </c>
      <c r="F426" s="17" t="s">
        <v>442</v>
      </c>
      <c r="G426" s="17">
        <v>658928.01</v>
      </c>
      <c r="H426" s="17">
        <v>4304225.31</v>
      </c>
      <c r="I426" s="17">
        <v>658870.19</v>
      </c>
      <c r="J426" s="17">
        <v>4304477.51</v>
      </c>
      <c r="K426" s="17"/>
      <c r="L426" s="17"/>
      <c r="M426" s="17"/>
    </row>
    <row r="427" spans="1:13" x14ac:dyDescent="0.25">
      <c r="A427" s="11" t="s">
        <v>419</v>
      </c>
      <c r="B427" s="12">
        <v>0.48788194444568944</v>
      </c>
      <c r="C427" s="13" t="s">
        <v>24</v>
      </c>
      <c r="D427" s="14"/>
      <c r="E427" s="13" t="s">
        <v>443</v>
      </c>
      <c r="F427" s="13" t="s">
        <v>444</v>
      </c>
      <c r="G427" s="13">
        <v>658658.23</v>
      </c>
      <c r="H427" s="13">
        <v>4305772.78</v>
      </c>
      <c r="I427" s="13">
        <v>658638.84</v>
      </c>
      <c r="J427" s="13">
        <v>4305848.02</v>
      </c>
      <c r="K427" s="13"/>
      <c r="L427" s="13"/>
      <c r="M427" s="13"/>
    </row>
    <row r="428" spans="1:13" x14ac:dyDescent="0.25">
      <c r="A428" s="15" t="s">
        <v>419</v>
      </c>
      <c r="B428" s="16">
        <v>0.5054282407400024</v>
      </c>
      <c r="C428" s="17" t="s">
        <v>26</v>
      </c>
      <c r="D428" s="18"/>
      <c r="E428" s="17" t="s">
        <v>443</v>
      </c>
      <c r="F428" s="17" t="s">
        <v>444</v>
      </c>
      <c r="G428" s="17">
        <v>658958.09</v>
      </c>
      <c r="H428" s="17">
        <v>4304224.05</v>
      </c>
      <c r="I428" s="17">
        <v>658945.43</v>
      </c>
      <c r="J428" s="17">
        <v>4304463.83</v>
      </c>
      <c r="K428" s="17"/>
      <c r="L428" s="17"/>
      <c r="M428" s="17"/>
    </row>
    <row r="429" spans="1:13" x14ac:dyDescent="0.25">
      <c r="A429" s="11" t="s">
        <v>419</v>
      </c>
      <c r="B429" s="12">
        <v>0.5160763888889051</v>
      </c>
      <c r="C429" s="13" t="s">
        <v>24</v>
      </c>
      <c r="D429" s="14"/>
      <c r="E429" s="13" t="s">
        <v>445</v>
      </c>
      <c r="F429" s="13" t="s">
        <v>446</v>
      </c>
      <c r="G429" s="13">
        <v>658718.4</v>
      </c>
      <c r="H429" s="13">
        <v>4305774.95</v>
      </c>
      <c r="I429" s="13">
        <v>658677.26</v>
      </c>
      <c r="J429" s="13">
        <v>4305826.51</v>
      </c>
      <c r="K429" s="13"/>
      <c r="L429" s="13"/>
      <c r="M429" s="13"/>
    </row>
    <row r="430" spans="1:13" x14ac:dyDescent="0.25">
      <c r="A430" s="15" t="s">
        <v>419</v>
      </c>
      <c r="B430" s="16">
        <v>0.5329629629632109</v>
      </c>
      <c r="C430" s="17" t="s">
        <v>26</v>
      </c>
      <c r="D430" s="18"/>
      <c r="E430" s="17" t="s">
        <v>445</v>
      </c>
      <c r="F430" s="17" t="s">
        <v>447</v>
      </c>
      <c r="G430" s="17">
        <v>658974.7</v>
      </c>
      <c r="H430" s="17">
        <v>4304251.12</v>
      </c>
      <c r="I430" s="17">
        <v>658972.93</v>
      </c>
      <c r="J430" s="17">
        <v>4304490.08</v>
      </c>
      <c r="K430" s="17"/>
      <c r="L430" s="17"/>
      <c r="M430" s="17"/>
    </row>
    <row r="431" spans="1:13" x14ac:dyDescent="0.25">
      <c r="A431" s="11" t="s">
        <v>419</v>
      </c>
      <c r="B431" s="12">
        <v>0.5688194444446708</v>
      </c>
      <c r="C431" s="13" t="s">
        <v>24</v>
      </c>
      <c r="D431" s="14"/>
      <c r="E431" s="13" t="s">
        <v>448</v>
      </c>
      <c r="F431" s="13" t="s">
        <v>449</v>
      </c>
      <c r="G431" s="13">
        <v>658897.95</v>
      </c>
      <c r="H431" s="13">
        <v>4304403.84</v>
      </c>
      <c r="I431" s="13">
        <v>658952.47</v>
      </c>
      <c r="J431" s="13">
        <v>4304246.72</v>
      </c>
      <c r="K431" s="13"/>
      <c r="L431" s="13"/>
      <c r="M431" s="13"/>
    </row>
    <row r="432" spans="1:13" x14ac:dyDescent="0.25">
      <c r="A432" s="15" t="s">
        <v>419</v>
      </c>
      <c r="B432" s="16">
        <v>0.5688425925909542</v>
      </c>
      <c r="C432" s="17" t="s">
        <v>26</v>
      </c>
      <c r="D432" s="18"/>
      <c r="E432" s="17" t="s">
        <v>448</v>
      </c>
      <c r="F432" s="17" t="s">
        <v>450</v>
      </c>
      <c r="G432" s="17">
        <v>658896.65</v>
      </c>
      <c r="H432" s="17">
        <v>4304409.23</v>
      </c>
      <c r="I432" s="17">
        <v>658949.57</v>
      </c>
      <c r="J432" s="17">
        <v>4304253.29</v>
      </c>
      <c r="K432" s="17"/>
      <c r="L432" s="17"/>
      <c r="M432" s="17"/>
    </row>
    <row r="433" spans="1:13" x14ac:dyDescent="0.25">
      <c r="A433" s="11" t="s">
        <v>419</v>
      </c>
      <c r="B433" s="12">
        <v>0.5767013888871588</v>
      </c>
      <c r="C433" s="13" t="s">
        <v>24</v>
      </c>
      <c r="D433" s="14"/>
      <c r="E433" s="13" t="s">
        <v>451</v>
      </c>
      <c r="F433" s="13" t="s">
        <v>452</v>
      </c>
      <c r="G433" s="13">
        <v>658747.45</v>
      </c>
      <c r="H433" s="13">
        <v>4305839.73</v>
      </c>
      <c r="I433" s="13">
        <v>658698.42</v>
      </c>
      <c r="J433" s="13">
        <v>4305906.66</v>
      </c>
      <c r="K433" s="13"/>
      <c r="L433" s="13"/>
      <c r="M433" s="13"/>
    </row>
    <row r="434" spans="1:13" x14ac:dyDescent="0.25">
      <c r="A434" s="15" t="s">
        <v>419</v>
      </c>
      <c r="B434" s="16">
        <v>0.5941203703696374</v>
      </c>
      <c r="C434" s="17" t="s">
        <v>26</v>
      </c>
      <c r="D434" s="18"/>
      <c r="E434" s="17" t="s">
        <v>451</v>
      </c>
      <c r="F434" s="17" t="s">
        <v>452</v>
      </c>
      <c r="G434" s="17">
        <v>659078.11</v>
      </c>
      <c r="H434" s="17">
        <v>4304237.35</v>
      </c>
      <c r="I434" s="17">
        <v>659045.3</v>
      </c>
      <c r="J434" s="17">
        <v>4304486.93</v>
      </c>
      <c r="K434" s="17"/>
      <c r="L434" s="17"/>
      <c r="M434" s="17"/>
    </row>
    <row r="435" spans="1:13" x14ac:dyDescent="0.25">
      <c r="A435" s="26" t="s">
        <v>419</v>
      </c>
      <c r="B435" s="27">
        <v>0.6056250000001455</v>
      </c>
      <c r="C435" s="28" t="s">
        <v>453</v>
      </c>
      <c r="D435" s="29"/>
      <c r="E435" s="28" t="s">
        <v>451</v>
      </c>
      <c r="F435" s="28" t="s">
        <v>454</v>
      </c>
      <c r="G435" s="28">
        <v>657716.39</v>
      </c>
      <c r="H435" s="28">
        <v>4304433.87</v>
      </c>
      <c r="I435" s="28"/>
      <c r="J435" s="28"/>
      <c r="K435" s="28"/>
      <c r="L435" s="28"/>
      <c r="M435" s="28"/>
    </row>
    <row r="436" spans="1:13" x14ac:dyDescent="0.25">
      <c r="A436" s="7" t="s">
        <v>419</v>
      </c>
      <c r="B436" s="8">
        <v>0.6086689814801503</v>
      </c>
      <c r="C436" s="9" t="s">
        <v>58</v>
      </c>
      <c r="D436" s="10"/>
      <c r="E436" s="9" t="s">
        <v>451</v>
      </c>
      <c r="F436" s="9" t="s">
        <v>454</v>
      </c>
      <c r="G436" s="9"/>
      <c r="H436" s="9"/>
      <c r="I436" s="9"/>
      <c r="J436" s="9"/>
      <c r="K436" s="9"/>
      <c r="L436" s="9"/>
      <c r="M436" s="9"/>
    </row>
    <row r="437" spans="1:13" x14ac:dyDescent="0.25">
      <c r="A437" s="2" t="s">
        <v>419</v>
      </c>
      <c r="B437" s="3">
        <v>0.6089699074072996</v>
      </c>
      <c r="C437" s="4" t="s">
        <v>455</v>
      </c>
      <c r="D437" s="5"/>
      <c r="E437" s="4" t="s">
        <v>451</v>
      </c>
      <c r="F437" s="4" t="s">
        <v>454</v>
      </c>
      <c r="G437" s="4"/>
      <c r="H437" s="4"/>
      <c r="I437" s="4"/>
      <c r="J437" s="4"/>
      <c r="K437" s="4"/>
      <c r="L437" s="4"/>
      <c r="M437" s="4"/>
    </row>
    <row r="438" spans="1:3" x14ac:dyDescent="0.25">
      <c r="A438" s="2" t="s">
        <v>456</v>
      </c>
      <c r="B438" s="3">
        <v>0.7013888888905058</v>
      </c>
      <c r="C438" s="4" t="s">
        <v>232</v>
      </c>
    </row>
    <row r="439" spans="1:3" x14ac:dyDescent="0.25">
      <c r="A439" s="2" t="s">
        <v>457</v>
      </c>
      <c r="B439" s="20">
        <v>0.20833333333212067</v>
      </c>
      <c r="C439" t="s">
        <v>110</v>
      </c>
    </row>
    <row r="440" spans="1:3" x14ac:dyDescent="0.25">
      <c r="A440" s="2" t="s">
        <v>458</v>
      </c>
      <c r="B440" s="20">
        <v>0.21875</v>
      </c>
      <c r="C440" t="s">
        <v>233</v>
      </c>
    </row>
    <row r="441" spans="1:13" x14ac:dyDescent="0.25">
      <c r="A441" s="2" t="s">
        <v>459</v>
      </c>
      <c r="B441" s="3">
        <v>0.2700694444429246</v>
      </c>
      <c r="C441" s="4" t="s">
        <v>460</v>
      </c>
      <c r="D441" s="5"/>
      <c r="E441" s="4" t="s">
        <v>461</v>
      </c>
      <c r="F441" s="4" t="s">
        <v>462</v>
      </c>
      <c r="G441" s="4">
        <v>658556.86</v>
      </c>
      <c r="H441" s="4">
        <v>4305969.59</v>
      </c>
      <c r="I441" s="4">
        <v>658533.31</v>
      </c>
      <c r="J441" s="4">
        <v>4305971.13</v>
      </c>
      <c r="K441" s="4"/>
      <c r="L441" s="4"/>
      <c r="M441" s="4"/>
    </row>
    <row r="442" spans="1:13" x14ac:dyDescent="0.25">
      <c r="A442" s="2" t="s">
        <v>459</v>
      </c>
      <c r="B442" s="3">
        <v>0.2795023148137261</v>
      </c>
      <c r="C442" s="4" t="s">
        <v>57</v>
      </c>
      <c r="D442" s="5"/>
      <c r="E442" s="4" t="s">
        <v>461</v>
      </c>
      <c r="F442" s="4" t="s">
        <v>462</v>
      </c>
      <c r="G442" s="4">
        <v>658594.25</v>
      </c>
      <c r="H442" s="4">
        <v>4305961.67</v>
      </c>
      <c r="I442" s="4">
        <v>658574.29</v>
      </c>
      <c r="J442" s="4">
        <v>4305973.76</v>
      </c>
      <c r="K442" s="4"/>
      <c r="L442" s="4"/>
      <c r="M442" s="4"/>
    </row>
    <row r="443" ht="12.75" customHeight="1" spans="1:13" x14ac:dyDescent="0.25">
      <c r="A443" s="7" t="s">
        <v>459</v>
      </c>
      <c r="B443" s="8">
        <v>0.27893518518612836</v>
      </c>
      <c r="C443" s="9" t="s">
        <v>64</v>
      </c>
      <c r="D443" s="10"/>
      <c r="E443" s="9" t="s">
        <v>461</v>
      </c>
      <c r="F443" s="9" t="s">
        <v>462</v>
      </c>
      <c r="G443" s="9">
        <v>658541.3</v>
      </c>
      <c r="H443" s="9">
        <v>4305967.42</v>
      </c>
      <c r="I443" s="9">
        <v>658517.59</v>
      </c>
      <c r="J443" s="9">
        <v>4305964.42</v>
      </c>
      <c r="K443" s="9"/>
      <c r="L443" s="9"/>
      <c r="M443" s="9"/>
    </row>
    <row r="444" spans="1:13" x14ac:dyDescent="0.25">
      <c r="A444" s="26" t="s">
        <v>459</v>
      </c>
      <c r="B444" s="27">
        <v>0.2789930555554747</v>
      </c>
      <c r="C444" s="28" t="s">
        <v>463</v>
      </c>
      <c r="D444" s="29"/>
      <c r="E444" s="28" t="s">
        <v>461</v>
      </c>
      <c r="F444" s="28" t="s">
        <v>462</v>
      </c>
      <c r="G444" s="28">
        <v>658546.84</v>
      </c>
      <c r="H444" s="28">
        <v>4305968.61</v>
      </c>
      <c r="I444" s="28">
        <v>658523.14</v>
      </c>
      <c r="J444" s="28">
        <v>4305967.04</v>
      </c>
      <c r="K444" s="28"/>
      <c r="L444" s="28"/>
      <c r="M444" s="28"/>
    </row>
    <row r="445" spans="1:13" x14ac:dyDescent="0.25">
      <c r="A445" s="11" t="s">
        <v>459</v>
      </c>
      <c r="B445" s="12">
        <v>0.2821875000008731</v>
      </c>
      <c r="C445" s="13" t="s">
        <v>24</v>
      </c>
      <c r="D445" s="14"/>
      <c r="E445" s="13" t="s">
        <v>461</v>
      </c>
      <c r="F445" s="13" t="s">
        <v>462</v>
      </c>
      <c r="G445" s="13">
        <v>658805.43</v>
      </c>
      <c r="H445" s="13">
        <v>4305799.15</v>
      </c>
      <c r="I445" s="13">
        <v>658779.92</v>
      </c>
      <c r="J445" s="13">
        <v>4305855.25</v>
      </c>
      <c r="K445" s="13"/>
      <c r="L445" s="13"/>
      <c r="M445" s="13"/>
    </row>
    <row r="446" spans="1:13" x14ac:dyDescent="0.25">
      <c r="A446" s="15" t="s">
        <v>459</v>
      </c>
      <c r="B446" s="16">
        <v>0.29788194444336114</v>
      </c>
      <c r="C446" s="17" t="s">
        <v>26</v>
      </c>
      <c r="D446" s="18"/>
      <c r="E446" s="17" t="s">
        <v>461</v>
      </c>
      <c r="F446" s="17" t="s">
        <v>464</v>
      </c>
      <c r="G446" s="17">
        <v>659110.79</v>
      </c>
      <c r="H446" s="17">
        <v>4304246.12</v>
      </c>
      <c r="I446" s="17">
        <v>659081.85</v>
      </c>
      <c r="J446" s="17">
        <v>4304502.84</v>
      </c>
      <c r="K446" s="17"/>
      <c r="L446" s="17"/>
      <c r="M446" s="17"/>
    </row>
    <row r="447" spans="1:13" x14ac:dyDescent="0.25">
      <c r="A447" s="11" t="s">
        <v>459</v>
      </c>
      <c r="B447" s="12">
        <v>0.3105671296289074</v>
      </c>
      <c r="C447" s="13" t="s">
        <v>24</v>
      </c>
      <c r="D447" s="14"/>
      <c r="E447" s="13" t="s">
        <v>465</v>
      </c>
      <c r="F447" s="13" t="s">
        <v>466</v>
      </c>
      <c r="G447" s="13">
        <v>659076.5</v>
      </c>
      <c r="H447" s="13">
        <v>4305772.21</v>
      </c>
      <c r="I447" s="13">
        <v>659093.27</v>
      </c>
      <c r="J447" s="13">
        <v>4305857.06</v>
      </c>
      <c r="K447" s="13"/>
      <c r="L447" s="13"/>
      <c r="M447" s="13"/>
    </row>
    <row r="448" spans="1:13" x14ac:dyDescent="0.25">
      <c r="A448" s="15" t="s">
        <v>459</v>
      </c>
      <c r="B448" s="16">
        <v>0.32538194444350665</v>
      </c>
      <c r="C448" s="17" t="s">
        <v>26</v>
      </c>
      <c r="D448" s="18"/>
      <c r="E448" s="17" t="s">
        <v>465</v>
      </c>
      <c r="F448" s="17" t="s">
        <v>466</v>
      </c>
      <c r="G448" s="17">
        <v>659355.52</v>
      </c>
      <c r="H448" s="17">
        <v>4304306.8</v>
      </c>
      <c r="I448" s="17">
        <v>659327.26</v>
      </c>
      <c r="J448" s="17">
        <v>4304536.08</v>
      </c>
      <c r="K448" s="17"/>
      <c r="L448" s="17"/>
      <c r="M448" s="17"/>
    </row>
    <row r="449" spans="1:13" x14ac:dyDescent="0.25">
      <c r="A449" s="11" t="s">
        <v>459</v>
      </c>
      <c r="B449" s="12">
        <v>0.3374652777783922</v>
      </c>
      <c r="C449" s="13" t="s">
        <v>24</v>
      </c>
      <c r="D449" s="14"/>
      <c r="E449" s="13" t="s">
        <v>467</v>
      </c>
      <c r="F449" s="13" t="s">
        <v>468</v>
      </c>
      <c r="G449" s="13">
        <v>659020.46</v>
      </c>
      <c r="H449" s="13">
        <v>4305767.73</v>
      </c>
      <c r="I449" s="13">
        <v>659034.66</v>
      </c>
      <c r="J449" s="13">
        <v>4305845.6</v>
      </c>
      <c r="K449" s="13"/>
      <c r="L449" s="13"/>
      <c r="M449" s="13"/>
    </row>
    <row r="450" spans="1:13" x14ac:dyDescent="0.25">
      <c r="A450" s="15" t="s">
        <v>459</v>
      </c>
      <c r="B450" s="16">
        <v>0.3525115740740148</v>
      </c>
      <c r="C450" s="17" t="s">
        <v>26</v>
      </c>
      <c r="D450" s="18"/>
      <c r="E450" s="17" t="s">
        <v>467</v>
      </c>
      <c r="F450" s="17" t="s">
        <v>469</v>
      </c>
      <c r="G450" s="17">
        <v>659302.07</v>
      </c>
      <c r="H450" s="17">
        <v>4304293.24</v>
      </c>
      <c r="I450" s="17">
        <v>659275.52</v>
      </c>
      <c r="J450" s="17">
        <v>4304543.61</v>
      </c>
      <c r="K450" s="17"/>
      <c r="L450" s="17"/>
      <c r="M450" s="17"/>
    </row>
    <row r="451" spans="1:13" x14ac:dyDescent="0.25">
      <c r="A451" s="11" t="s">
        <v>459</v>
      </c>
      <c r="B451" s="12">
        <v>0.3871296296310902</v>
      </c>
      <c r="C451" s="13" t="s">
        <v>24</v>
      </c>
      <c r="D451" s="14"/>
      <c r="E451" s="13" t="s">
        <v>470</v>
      </c>
      <c r="F451" s="13" t="s">
        <v>471</v>
      </c>
      <c r="G451" s="13">
        <v>658977.53</v>
      </c>
      <c r="H451" s="13">
        <v>4305798.53</v>
      </c>
      <c r="I451" s="13">
        <v>659052.46</v>
      </c>
      <c r="J451" s="13">
        <v>4305853.94</v>
      </c>
      <c r="K451" s="13"/>
      <c r="L451" s="13"/>
      <c r="M451" s="13"/>
    </row>
    <row r="452" spans="1:13" x14ac:dyDescent="0.25">
      <c r="A452" s="15" t="s">
        <v>459</v>
      </c>
      <c r="B452" s="16">
        <v>0.4034490740741603</v>
      </c>
      <c r="C452" s="17" t="s">
        <v>26</v>
      </c>
      <c r="D452" s="18"/>
      <c r="E452" s="17" t="s">
        <v>470</v>
      </c>
      <c r="F452" s="17" t="s">
        <v>472</v>
      </c>
      <c r="G452" s="17">
        <v>659252.94</v>
      </c>
      <c r="H452" s="17">
        <v>4304307.6</v>
      </c>
      <c r="I452" s="17">
        <v>659223.96</v>
      </c>
      <c r="J452" s="17">
        <v>4304525.91</v>
      </c>
      <c r="K452" s="17"/>
      <c r="L452" s="17"/>
      <c r="M452" s="17"/>
    </row>
    <row r="453" spans="1:13" x14ac:dyDescent="0.25">
      <c r="A453" s="11" t="s">
        <v>459</v>
      </c>
      <c r="B453" s="12">
        <v>0.41548611111284117</v>
      </c>
      <c r="C453" s="13" t="s">
        <v>24</v>
      </c>
      <c r="D453" s="14"/>
      <c r="E453" s="13" t="s">
        <v>473</v>
      </c>
      <c r="F453" s="13" t="s">
        <v>474</v>
      </c>
      <c r="G453" s="13">
        <v>658925.59</v>
      </c>
      <c r="H453" s="13">
        <v>4305756.17</v>
      </c>
      <c r="I453" s="13">
        <v>658935.47</v>
      </c>
      <c r="J453" s="13">
        <v>4305830.89</v>
      </c>
      <c r="K453" s="13"/>
      <c r="L453" s="13"/>
      <c r="M453" s="13"/>
    </row>
    <row r="454" spans="1:13" x14ac:dyDescent="0.25">
      <c r="A454" s="15" t="s">
        <v>459</v>
      </c>
      <c r="B454" s="16">
        <v>0.4323842592602887</v>
      </c>
      <c r="C454" s="17" t="s">
        <v>26</v>
      </c>
      <c r="D454" s="18"/>
      <c r="E454" s="17" t="s">
        <v>473</v>
      </c>
      <c r="F454" s="17" t="s">
        <v>475</v>
      </c>
      <c r="G454" s="17">
        <v>659212.18</v>
      </c>
      <c r="H454" s="17">
        <v>4304314.58</v>
      </c>
      <c r="I454" s="17">
        <v>659178.14</v>
      </c>
      <c r="J454" s="17">
        <v>4304529.37</v>
      </c>
      <c r="K454" s="17"/>
      <c r="L454" s="17"/>
      <c r="M454" s="17"/>
    </row>
    <row r="455" spans="1:13" x14ac:dyDescent="0.25">
      <c r="A455" s="11" t="s">
        <v>459</v>
      </c>
      <c r="B455" s="12">
        <v>0.44185185185051523</v>
      </c>
      <c r="C455" s="13" t="s">
        <v>24</v>
      </c>
      <c r="D455" s="14"/>
      <c r="E455" s="13" t="s">
        <v>465</v>
      </c>
      <c r="F455" s="13" t="s">
        <v>476</v>
      </c>
      <c r="G455" s="13">
        <v>659059.5</v>
      </c>
      <c r="H455" s="13">
        <v>4305821.84</v>
      </c>
      <c r="I455" s="13">
        <v>659089.63</v>
      </c>
      <c r="J455" s="13">
        <v>4305710.43</v>
      </c>
      <c r="K455" s="13"/>
      <c r="L455" s="13"/>
      <c r="M455" s="13"/>
    </row>
    <row r="456" spans="1:13" x14ac:dyDescent="0.25">
      <c r="A456" s="15" t="s">
        <v>459</v>
      </c>
      <c r="B456" s="16">
        <v>0.45714120370394085</v>
      </c>
      <c r="C456" s="17" t="s">
        <v>26</v>
      </c>
      <c r="D456" s="18"/>
      <c r="E456" s="17" t="s">
        <v>465</v>
      </c>
      <c r="F456" s="17" t="s">
        <v>477</v>
      </c>
      <c r="G456" s="17">
        <v>658530.13</v>
      </c>
      <c r="H456" s="17">
        <v>4308206.34</v>
      </c>
      <c r="I456" s="17"/>
      <c r="J456" s="17"/>
      <c r="K456" s="17"/>
      <c r="L456" s="17"/>
      <c r="M456" s="17"/>
    </row>
    <row r="457" spans="1:13" x14ac:dyDescent="0.25">
      <c r="A457" s="11" t="s">
        <v>459</v>
      </c>
      <c r="B457" s="12">
        <v>0.4586805555554747</v>
      </c>
      <c r="C457" s="13" t="s">
        <v>24</v>
      </c>
      <c r="D457" s="25">
        <f>B457-B455</f>
        <v>0.01682870370495948</v>
      </c>
      <c r="E457" s="13" t="s">
        <v>461</v>
      </c>
      <c r="F457" s="13" t="s">
        <v>478</v>
      </c>
      <c r="G457" s="13">
        <v>658357.33</v>
      </c>
      <c r="H457" s="13">
        <v>4308059.52</v>
      </c>
      <c r="I457" s="13"/>
      <c r="J457" s="13"/>
      <c r="K457" s="13"/>
      <c r="L457" s="13"/>
      <c r="M457" s="13"/>
    </row>
    <row r="458" spans="1:13" x14ac:dyDescent="0.25">
      <c r="A458" s="15" t="s">
        <v>459</v>
      </c>
      <c r="B458" s="16">
        <v>0.4746064814826241</v>
      </c>
      <c r="C458" s="17" t="s">
        <v>26</v>
      </c>
      <c r="D458" s="18"/>
      <c r="E458" s="17" t="s">
        <v>461</v>
      </c>
      <c r="F458" s="17" t="s">
        <v>479</v>
      </c>
      <c r="G458" s="17">
        <v>658869.16</v>
      </c>
      <c r="H458" s="17">
        <v>4305562.1</v>
      </c>
      <c r="I458" s="17">
        <v>658841.06</v>
      </c>
      <c r="J458" s="17">
        <v>4305716.99</v>
      </c>
      <c r="K458" s="17"/>
      <c r="L458" s="17"/>
      <c r="M458" s="17"/>
    </row>
    <row r="459" spans="1:13" x14ac:dyDescent="0.25">
      <c r="A459" s="11" t="s">
        <v>459</v>
      </c>
      <c r="B459" s="12">
        <v>0.4799768518532801</v>
      </c>
      <c r="C459" s="13" t="s">
        <v>24</v>
      </c>
      <c r="D459" s="25">
        <f>B459-B457</f>
        <v>0.021296296297805384</v>
      </c>
      <c r="E459" s="13" t="s">
        <v>470</v>
      </c>
      <c r="F459" s="13" t="s">
        <v>480</v>
      </c>
      <c r="G459" s="13">
        <v>658975.74</v>
      </c>
      <c r="H459" s="13">
        <v>4305746.05</v>
      </c>
      <c r="I459" s="13">
        <v>658989.15</v>
      </c>
      <c r="J459" s="13">
        <v>4305671.26</v>
      </c>
      <c r="K459" s="13"/>
      <c r="L459" s="13"/>
      <c r="M459" s="13"/>
    </row>
    <row r="460" spans="1:13" x14ac:dyDescent="0.25">
      <c r="A460" s="15" t="s">
        <v>459</v>
      </c>
      <c r="B460" s="16">
        <v>0.49351851851679385</v>
      </c>
      <c r="C460" s="17" t="s">
        <v>26</v>
      </c>
      <c r="D460" s="18"/>
      <c r="E460" s="17" t="s">
        <v>470</v>
      </c>
      <c r="F460" s="17" t="s">
        <v>481</v>
      </c>
      <c r="G460" s="17">
        <v>658554.24</v>
      </c>
      <c r="H460" s="17">
        <v>4307884.81</v>
      </c>
      <c r="I460" s="17">
        <v>658551.82</v>
      </c>
      <c r="J460" s="17">
        <v>4307871.02</v>
      </c>
      <c r="K460" s="17"/>
      <c r="L460" s="17"/>
      <c r="M460" s="17"/>
    </row>
    <row r="461" spans="1:13" x14ac:dyDescent="0.25">
      <c r="A461" s="11" t="s">
        <v>459</v>
      </c>
      <c r="B461" s="12">
        <v>0.4955671296302171</v>
      </c>
      <c r="C461" s="13" t="s">
        <v>24</v>
      </c>
      <c r="D461" s="14"/>
      <c r="E461" s="13" t="s">
        <v>445</v>
      </c>
      <c r="F461" s="13" t="s">
        <v>482</v>
      </c>
      <c r="G461" s="13">
        <v>658314.33</v>
      </c>
      <c r="H461" s="13">
        <v>4307805.54</v>
      </c>
      <c r="I461" s="13">
        <v>658319.32</v>
      </c>
      <c r="J461" s="13">
        <v>4307820.63</v>
      </c>
      <c r="K461" s="13"/>
      <c r="L461" s="13"/>
      <c r="M461" s="13"/>
    </row>
    <row r="462" spans="1:13" x14ac:dyDescent="0.25">
      <c r="A462" s="15" t="s">
        <v>459</v>
      </c>
      <c r="B462" s="16">
        <v>0.5109027777762094</v>
      </c>
      <c r="C462" s="17" t="s">
        <v>26</v>
      </c>
      <c r="D462" s="18"/>
      <c r="E462" s="17" t="s">
        <v>445</v>
      </c>
      <c r="F462" s="17" t="s">
        <v>482</v>
      </c>
      <c r="G462" s="17">
        <v>658712.96</v>
      </c>
      <c r="H462" s="17">
        <v>4305844.09</v>
      </c>
      <c r="I462" s="17">
        <v>658702.93</v>
      </c>
      <c r="J462" s="17">
        <v>4305935.54</v>
      </c>
      <c r="K462" s="17"/>
      <c r="L462" s="17"/>
      <c r="M462" s="17"/>
    </row>
    <row r="463" spans="1:13" x14ac:dyDescent="0.25">
      <c r="A463" s="11" t="s">
        <v>459</v>
      </c>
      <c r="B463" s="12">
        <v>0.5147222222221899</v>
      </c>
      <c r="C463" s="13" t="s">
        <v>24</v>
      </c>
      <c r="D463" s="14"/>
      <c r="E463" s="13" t="s">
        <v>448</v>
      </c>
      <c r="F463" s="13" t="s">
        <v>483</v>
      </c>
      <c r="G463" s="13">
        <v>658876.42</v>
      </c>
      <c r="H463" s="13">
        <v>4305751.4</v>
      </c>
      <c r="I463" s="13">
        <v>658871.9</v>
      </c>
      <c r="J463" s="13">
        <v>4305682.59</v>
      </c>
      <c r="K463" s="13"/>
      <c r="L463" s="13"/>
      <c r="M463" s="13"/>
    </row>
    <row r="464" spans="1:13" x14ac:dyDescent="0.25">
      <c r="A464" s="15" t="s">
        <v>459</v>
      </c>
      <c r="B464" s="16">
        <v>0.5276620370386809</v>
      </c>
      <c r="C464" s="17" t="s">
        <v>26</v>
      </c>
      <c r="D464" s="18"/>
      <c r="E464" s="17" t="s">
        <v>448</v>
      </c>
      <c r="F464" s="17" t="s">
        <v>483</v>
      </c>
      <c r="G464" s="17">
        <v>658481.14</v>
      </c>
      <c r="H464" s="17">
        <v>4307775.11</v>
      </c>
      <c r="I464" s="17">
        <v>658479.34</v>
      </c>
      <c r="J464" s="17">
        <v>4307760.57</v>
      </c>
      <c r="K464" s="17"/>
      <c r="L464" s="17"/>
      <c r="M464" s="17"/>
    </row>
    <row r="465" spans="1:13" x14ac:dyDescent="0.25">
      <c r="A465" s="11" t="s">
        <v>459</v>
      </c>
      <c r="B465" s="12">
        <v>0.5320023148160544</v>
      </c>
      <c r="C465" s="13" t="s">
        <v>24</v>
      </c>
      <c r="D465" s="14"/>
      <c r="E465" s="13" t="s">
        <v>484</v>
      </c>
      <c r="F465" s="13" t="s">
        <v>485</v>
      </c>
      <c r="G465" s="13">
        <v>658729.91</v>
      </c>
      <c r="H465" s="13">
        <v>4307926.06</v>
      </c>
      <c r="I465" s="13">
        <v>658745.52</v>
      </c>
      <c r="J465" s="13">
        <v>4307928.86</v>
      </c>
      <c r="K465" s="13"/>
      <c r="L465" s="13"/>
      <c r="M465" s="13"/>
    </row>
    <row r="466" spans="1:13" x14ac:dyDescent="0.25">
      <c r="A466" s="15" t="s">
        <v>459</v>
      </c>
      <c r="B466" s="16">
        <v>0.5481018518512428</v>
      </c>
      <c r="C466" s="17" t="s">
        <v>26</v>
      </c>
      <c r="D466" s="18"/>
      <c r="E466" s="17" t="s">
        <v>484</v>
      </c>
      <c r="F466" s="17" t="s">
        <v>486</v>
      </c>
      <c r="G466" s="17">
        <v>657189.88</v>
      </c>
      <c r="H466" s="17">
        <v>4307396.53</v>
      </c>
      <c r="I466" s="17">
        <v>657204.57</v>
      </c>
      <c r="J466" s="17">
        <v>4307391.02</v>
      </c>
      <c r="K466" s="17"/>
      <c r="L466" s="17"/>
      <c r="M466" s="17"/>
    </row>
    <row r="467" spans="1:13" x14ac:dyDescent="0.25">
      <c r="A467" s="11" t="s">
        <v>459</v>
      </c>
      <c r="B467" s="12">
        <v>0.5503472222226264</v>
      </c>
      <c r="C467" s="13" t="s">
        <v>24</v>
      </c>
      <c r="D467" s="14"/>
      <c r="E467" s="13" t="s">
        <v>487</v>
      </c>
      <c r="F467" s="13" t="s">
        <v>488</v>
      </c>
      <c r="G467" s="13">
        <v>657172.77</v>
      </c>
      <c r="H467" s="13">
        <v>4307330.1</v>
      </c>
      <c r="I467" s="13">
        <v>657161.28</v>
      </c>
      <c r="J467" s="13">
        <v>4307334.41</v>
      </c>
      <c r="K467" s="13"/>
      <c r="L467" s="13"/>
      <c r="M467" s="13"/>
    </row>
    <row r="468" spans="1:13" x14ac:dyDescent="0.25">
      <c r="A468" s="15" t="s">
        <v>459</v>
      </c>
      <c r="B468" s="16">
        <v>0.5667939814811689</v>
      </c>
      <c r="C468" s="17" t="s">
        <v>26</v>
      </c>
      <c r="D468" s="18"/>
      <c r="E468" s="17" t="s">
        <v>487</v>
      </c>
      <c r="F468" s="17" t="s">
        <v>489</v>
      </c>
      <c r="G468" s="17">
        <v>658800.93</v>
      </c>
      <c r="H468" s="17">
        <v>4307874.45</v>
      </c>
      <c r="I468" s="17">
        <v>658788.33</v>
      </c>
      <c r="J468" s="17">
        <v>4307881.04</v>
      </c>
      <c r="K468" s="17"/>
      <c r="L468" s="17"/>
      <c r="M468" s="17"/>
    </row>
    <row r="469" spans="1:13" x14ac:dyDescent="0.25">
      <c r="A469" s="11" t="s">
        <v>459</v>
      </c>
      <c r="B469" s="12">
        <v>0.5697337962956226</v>
      </c>
      <c r="C469" s="13" t="s">
        <v>24</v>
      </c>
      <c r="D469" s="14"/>
      <c r="E469" s="13" t="s">
        <v>484</v>
      </c>
      <c r="F469" s="13" t="s">
        <v>490</v>
      </c>
      <c r="G469" s="13">
        <v>658736.67</v>
      </c>
      <c r="H469" s="13">
        <v>4307965.45</v>
      </c>
      <c r="I469" s="13">
        <v>658750.18</v>
      </c>
      <c r="J469" s="13">
        <v>4307965.09</v>
      </c>
      <c r="K469" s="13"/>
      <c r="L469" s="13"/>
      <c r="M469" s="13"/>
    </row>
    <row r="470" spans="1:13" x14ac:dyDescent="0.25">
      <c r="A470" s="15" t="s">
        <v>459</v>
      </c>
      <c r="B470" s="16">
        <v>0.5854976851842366</v>
      </c>
      <c r="C470" s="17" t="s">
        <v>26</v>
      </c>
      <c r="D470" s="18"/>
      <c r="E470" s="17" t="s">
        <v>484</v>
      </c>
      <c r="F470" s="17" t="s">
        <v>491</v>
      </c>
      <c r="G470" s="17">
        <v>657209.3</v>
      </c>
      <c r="H470" s="17">
        <v>4307450.79</v>
      </c>
      <c r="I470" s="17">
        <v>657223.39</v>
      </c>
      <c r="J470" s="17">
        <v>4307450.78</v>
      </c>
      <c r="K470" s="17"/>
      <c r="L470" s="17"/>
      <c r="M470" s="17"/>
    </row>
    <row r="471" spans="1:13" x14ac:dyDescent="0.25">
      <c r="A471" s="11" t="s">
        <v>459</v>
      </c>
      <c r="B471" s="12">
        <v>0.5876388888900692</v>
      </c>
      <c r="C471" s="13" t="s">
        <v>24</v>
      </c>
      <c r="D471" s="14"/>
      <c r="E471" s="13" t="s">
        <v>492</v>
      </c>
      <c r="F471" s="13" t="s">
        <v>493</v>
      </c>
      <c r="G471" s="13">
        <v>657169.04</v>
      </c>
      <c r="H471" s="13">
        <v>4307490</v>
      </c>
      <c r="I471" s="13">
        <v>657156.51</v>
      </c>
      <c r="J471" s="13">
        <v>4307494.78</v>
      </c>
      <c r="K471" s="13"/>
      <c r="L471" s="13"/>
      <c r="M471" s="13"/>
    </row>
    <row r="472" spans="1:13" x14ac:dyDescent="0.25">
      <c r="A472" s="15" t="s">
        <v>459</v>
      </c>
      <c r="B472" s="16">
        <v>0.6021759259274404</v>
      </c>
      <c r="C472" s="17" t="s">
        <v>26</v>
      </c>
      <c r="D472" s="18"/>
      <c r="E472" s="17" t="s">
        <v>492</v>
      </c>
      <c r="F472" s="17" t="s">
        <v>494</v>
      </c>
      <c r="G472" s="17">
        <v>658728.82</v>
      </c>
      <c r="H472" s="17">
        <v>4308007.07</v>
      </c>
      <c r="I472" s="17">
        <v>658712.41</v>
      </c>
      <c r="J472" s="17">
        <v>4308008.5</v>
      </c>
      <c r="K472" s="17"/>
      <c r="L472" s="17"/>
      <c r="M472" s="17"/>
    </row>
    <row r="473" spans="1:13" x14ac:dyDescent="0.25">
      <c r="A473" s="11" t="s">
        <v>459</v>
      </c>
      <c r="B473" s="12">
        <v>0.6110300925938645</v>
      </c>
      <c r="C473" s="13" t="s">
        <v>24</v>
      </c>
      <c r="D473" s="14"/>
      <c r="E473" s="13" t="s">
        <v>495</v>
      </c>
      <c r="F473" s="13" t="s">
        <v>496</v>
      </c>
      <c r="G473" s="13">
        <v>658708.44</v>
      </c>
      <c r="H473" s="13">
        <v>4308069.23</v>
      </c>
      <c r="I473" s="13">
        <v>658721.24</v>
      </c>
      <c r="J473" s="13">
        <v>4308067.99</v>
      </c>
      <c r="K473" s="13"/>
      <c r="L473" s="13"/>
      <c r="M473" s="13"/>
    </row>
    <row r="474" spans="1:13" x14ac:dyDescent="0.25">
      <c r="A474" s="15" t="s">
        <v>459</v>
      </c>
      <c r="B474" s="16">
        <v>0.6266203703708015</v>
      </c>
      <c r="C474" s="17" t="s">
        <v>26</v>
      </c>
      <c r="D474" s="18"/>
      <c r="E474" s="17" t="s">
        <v>495</v>
      </c>
      <c r="F474" s="17" t="s">
        <v>497</v>
      </c>
      <c r="G474" s="17">
        <v>657184.62</v>
      </c>
      <c r="H474" s="17">
        <v>4307546.76</v>
      </c>
      <c r="I474" s="17">
        <v>657197.6</v>
      </c>
      <c r="J474" s="17">
        <v>4307546.74</v>
      </c>
      <c r="K474" s="17"/>
      <c r="L474" s="17"/>
      <c r="M474" s="17"/>
    </row>
    <row r="475" spans="1:13" x14ac:dyDescent="0.25">
      <c r="A475" s="26" t="s">
        <v>459</v>
      </c>
      <c r="B475" s="27">
        <v>0.630023148147302</v>
      </c>
      <c r="C475" s="28" t="s">
        <v>453</v>
      </c>
      <c r="D475" s="29"/>
      <c r="E475" s="28" t="s">
        <v>495</v>
      </c>
      <c r="F475" s="28" t="s">
        <v>497</v>
      </c>
      <c r="G475" s="28">
        <v>656919.73</v>
      </c>
      <c r="H475" s="28">
        <v>4307120.33</v>
      </c>
      <c r="I475" s="28"/>
      <c r="J475" s="28"/>
      <c r="K475" s="28"/>
      <c r="L475" s="28"/>
      <c r="M475" s="28"/>
    </row>
    <row r="476" spans="1:13" x14ac:dyDescent="0.25">
      <c r="A476" s="7" t="s">
        <v>459</v>
      </c>
      <c r="B476" s="8">
        <v>0.6310995370367891</v>
      </c>
      <c r="C476" s="9" t="s">
        <v>58</v>
      </c>
      <c r="D476" s="10"/>
      <c r="E476" s="9" t="s">
        <v>495</v>
      </c>
      <c r="F476" s="9" t="s">
        <v>497</v>
      </c>
      <c r="G476" s="9">
        <v>656896.21</v>
      </c>
      <c r="H476" s="9">
        <v>4307085.72</v>
      </c>
      <c r="I476" s="9"/>
      <c r="J476" s="9"/>
      <c r="K476" s="9"/>
      <c r="L476" s="9"/>
      <c r="M476" s="9"/>
    </row>
    <row r="477" spans="1:13" x14ac:dyDescent="0.25">
      <c r="A477" s="2" t="s">
        <v>459</v>
      </c>
      <c r="B477" s="3">
        <v>0.6321759259262762</v>
      </c>
      <c r="C477" s="4" t="s">
        <v>498</v>
      </c>
      <c r="D477" s="5"/>
      <c r="E477" s="4" t="s">
        <v>495</v>
      </c>
      <c r="F477" s="4" t="s">
        <v>497</v>
      </c>
      <c r="G477" s="4"/>
      <c r="H477" s="4"/>
      <c r="I477" s="4"/>
      <c r="J477" s="4"/>
      <c r="K477" s="4"/>
      <c r="L477" s="4"/>
      <c r="M477" s="4"/>
    </row>
    <row r="478" spans="2:3" x14ac:dyDescent="0.25">
      <c r="B478" s="20">
        <v>0.6875</v>
      </c>
      <c r="C478" t="s">
        <v>499</v>
      </c>
    </row>
    <row r="479" spans="1:3" x14ac:dyDescent="0.25">
      <c r="A479" s="2">
        <v>45917</v>
      </c>
      <c r="B479" s="20">
        <v>0.20833333333212067</v>
      </c>
      <c r="C479" t="s">
        <v>110</v>
      </c>
    </row>
    <row r="480" spans="1:3" x14ac:dyDescent="0.25">
      <c r="A480" s="2">
        <v>46282</v>
      </c>
      <c r="B480" s="20">
        <v>0.21875</v>
      </c>
      <c r="C480" t="s">
        <v>233</v>
      </c>
    </row>
    <row r="481" spans="1:13" x14ac:dyDescent="0.25">
      <c r="A481" s="2" t="s">
        <v>500</v>
      </c>
      <c r="B481" s="3">
        <v>0.27711805555736646</v>
      </c>
      <c r="C481" s="4" t="s">
        <v>501</v>
      </c>
      <c r="D481" s="5"/>
      <c r="E481" s="4" t="s">
        <v>495</v>
      </c>
      <c r="F481" s="4" t="s">
        <v>497</v>
      </c>
      <c r="G481" s="4">
        <v>657393.21</v>
      </c>
      <c r="H481" s="4">
        <v>4305592.27</v>
      </c>
      <c r="I481" s="4"/>
      <c r="J481" s="4"/>
      <c r="K481" s="4"/>
      <c r="L481" s="4"/>
      <c r="M481" s="4"/>
    </row>
    <row r="482" spans="1:13" x14ac:dyDescent="0.25">
      <c r="A482" s="7" t="s">
        <v>500</v>
      </c>
      <c r="B482" s="8">
        <v>0.2771412037036498</v>
      </c>
      <c r="C482" s="9" t="s">
        <v>64</v>
      </c>
      <c r="D482" s="10"/>
      <c r="E482" s="9" t="s">
        <v>495</v>
      </c>
      <c r="F482" s="9" t="s">
        <v>497</v>
      </c>
      <c r="G482" s="9">
        <v>657393.14</v>
      </c>
      <c r="H482" s="9">
        <v>4305592.52</v>
      </c>
      <c r="I482" s="9"/>
      <c r="J482" s="9"/>
      <c r="K482" s="9"/>
      <c r="L482" s="9"/>
      <c r="M482" s="9"/>
    </row>
    <row r="483" spans="1:13" x14ac:dyDescent="0.25">
      <c r="A483" s="2" t="s">
        <v>500</v>
      </c>
      <c r="B483" s="3">
        <v>0.2771874999998545</v>
      </c>
      <c r="C483" s="4" t="s">
        <v>57</v>
      </c>
      <c r="D483" s="5"/>
      <c r="E483" s="4" t="s">
        <v>495</v>
      </c>
      <c r="F483" s="4" t="s">
        <v>497</v>
      </c>
      <c r="G483" s="4">
        <v>657392.99</v>
      </c>
      <c r="H483" s="4">
        <v>4305593</v>
      </c>
      <c r="I483" s="4"/>
      <c r="J483" s="4"/>
      <c r="K483" s="4"/>
      <c r="L483" s="4"/>
      <c r="M483" s="4"/>
    </row>
    <row r="484" spans="1:13" x14ac:dyDescent="0.25">
      <c r="A484" s="26" t="s">
        <v>500</v>
      </c>
      <c r="B484" s="27">
        <v>0.2820023148160544</v>
      </c>
      <c r="C484" s="28" t="s">
        <v>463</v>
      </c>
      <c r="D484" s="29"/>
      <c r="E484" s="28" t="s">
        <v>502</v>
      </c>
      <c r="F484" s="28" t="s">
        <v>503</v>
      </c>
      <c r="G484" s="28">
        <v>657571.37</v>
      </c>
      <c r="H484" s="28">
        <v>4305772.56</v>
      </c>
      <c r="I484" s="28">
        <v>657558.6</v>
      </c>
      <c r="J484" s="28">
        <v>4305768.32</v>
      </c>
      <c r="K484" s="28"/>
      <c r="L484" s="28"/>
      <c r="M484" s="28"/>
    </row>
    <row r="485" spans="1:13" x14ac:dyDescent="0.25">
      <c r="A485" s="11" t="s">
        <v>500</v>
      </c>
      <c r="B485" s="12">
        <v>0.299421296294895</v>
      </c>
      <c r="C485" s="13" t="s">
        <v>24</v>
      </c>
      <c r="D485" s="14"/>
      <c r="E485" s="13" t="s">
        <v>502</v>
      </c>
      <c r="F485" s="13" t="s">
        <v>503</v>
      </c>
      <c r="G485" s="13">
        <v>657135.45</v>
      </c>
      <c r="H485" s="13">
        <v>4307565.94</v>
      </c>
      <c r="I485" s="13">
        <v>657120.76</v>
      </c>
      <c r="J485" s="13">
        <v>4307564.75</v>
      </c>
      <c r="K485" s="13"/>
      <c r="L485" s="13"/>
      <c r="M485" s="13"/>
    </row>
    <row r="486" spans="1:13" x14ac:dyDescent="0.25">
      <c r="A486" s="15" t="s">
        <v>500</v>
      </c>
      <c r="B486" s="16">
        <v>0.31084490740613546</v>
      </c>
      <c r="C486" s="17" t="s">
        <v>26</v>
      </c>
      <c r="D486" s="18"/>
      <c r="E486" s="17" t="s">
        <v>502</v>
      </c>
      <c r="F486" s="17" t="s">
        <v>504</v>
      </c>
      <c r="G486" s="17">
        <v>658702.67</v>
      </c>
      <c r="H486" s="17">
        <v>4308109.47</v>
      </c>
      <c r="I486" s="17">
        <v>658688.57</v>
      </c>
      <c r="J486" s="17">
        <v>4308110.5</v>
      </c>
      <c r="K486" s="17"/>
      <c r="L486" s="17"/>
      <c r="M486" s="17"/>
    </row>
    <row r="487" spans="1:13" x14ac:dyDescent="0.25">
      <c r="A487" s="11" t="s">
        <v>500</v>
      </c>
      <c r="B487" s="12">
        <v>0.32087962963123573</v>
      </c>
      <c r="C487" s="13" t="s">
        <v>24</v>
      </c>
      <c r="D487" s="14"/>
      <c r="E487" s="13" t="s">
        <v>467</v>
      </c>
      <c r="F487" s="13" t="s">
        <v>505</v>
      </c>
      <c r="G487" s="13">
        <v>658606.44</v>
      </c>
      <c r="H487" s="13">
        <v>4307856.68</v>
      </c>
      <c r="I487" s="13">
        <v>658610.2</v>
      </c>
      <c r="J487" s="13">
        <v>4307870.54</v>
      </c>
      <c r="K487" s="13"/>
      <c r="L487" s="13"/>
      <c r="M487" s="13"/>
    </row>
    <row r="488" spans="1:13" x14ac:dyDescent="0.25">
      <c r="A488" s="15" t="s">
        <v>500</v>
      </c>
      <c r="B488" s="16">
        <v>0.3342708333329938</v>
      </c>
      <c r="C488" s="17" t="s">
        <v>26</v>
      </c>
      <c r="D488" s="18"/>
      <c r="E488" s="17" t="s">
        <v>467</v>
      </c>
      <c r="F488" s="17" t="s">
        <v>506</v>
      </c>
      <c r="G488" s="17">
        <v>659006.11</v>
      </c>
      <c r="H488" s="17">
        <v>4305859.55</v>
      </c>
      <c r="I488" s="17">
        <v>658981.51</v>
      </c>
      <c r="J488" s="17">
        <v>4305979.13</v>
      </c>
      <c r="K488" s="17"/>
      <c r="L488" s="17"/>
      <c r="M488" s="17"/>
    </row>
    <row r="489" spans="1:13" x14ac:dyDescent="0.25">
      <c r="A489" s="11" t="s">
        <v>500</v>
      </c>
      <c r="B489" s="12">
        <v>0.33754629629765986</v>
      </c>
      <c r="C489" s="13" t="s">
        <v>24</v>
      </c>
      <c r="D489" s="14"/>
      <c r="E489" s="13" t="s">
        <v>451</v>
      </c>
      <c r="F489" s="13" t="s">
        <v>507</v>
      </c>
      <c r="G489" s="13">
        <v>658777.68</v>
      </c>
      <c r="H489" s="13">
        <v>4305686.63</v>
      </c>
      <c r="I489" s="13">
        <v>658795.54</v>
      </c>
      <c r="J489" s="13">
        <v>4305624</v>
      </c>
      <c r="K489" s="13"/>
      <c r="L489" s="13"/>
      <c r="M489" s="13"/>
    </row>
    <row r="490" spans="1:13" x14ac:dyDescent="0.25">
      <c r="A490" s="15" t="s">
        <v>500</v>
      </c>
      <c r="B490" s="16">
        <v>0.35688657407445135</v>
      </c>
      <c r="C490" s="17" t="s">
        <v>26</v>
      </c>
      <c r="D490" s="18"/>
      <c r="E490" s="17" t="s">
        <v>451</v>
      </c>
      <c r="F490" s="17" t="s">
        <v>508</v>
      </c>
      <c r="G490" s="17">
        <v>658380.37</v>
      </c>
      <c r="H490" s="17">
        <v>4307751.92</v>
      </c>
      <c r="I490" s="17">
        <v>658375.14</v>
      </c>
      <c r="J490" s="17">
        <v>4307739.81</v>
      </c>
      <c r="K490" s="17"/>
      <c r="L490" s="17"/>
      <c r="M490" s="17"/>
    </row>
    <row r="491" spans="1:13" x14ac:dyDescent="0.25">
      <c r="A491" s="11" t="s">
        <v>500</v>
      </c>
      <c r="B491" s="12">
        <v>0.35851851851839456</v>
      </c>
      <c r="C491" s="13" t="s">
        <v>24</v>
      </c>
      <c r="D491" s="14"/>
      <c r="E491" s="13" t="s">
        <v>295</v>
      </c>
      <c r="F491" s="13" t="s">
        <v>509</v>
      </c>
      <c r="G491" s="13">
        <v>658516.35</v>
      </c>
      <c r="H491" s="13">
        <v>4307780.11</v>
      </c>
      <c r="I491" s="13">
        <v>658511.02</v>
      </c>
      <c r="J491" s="13">
        <v>4307793.98</v>
      </c>
      <c r="K491" s="13"/>
      <c r="L491" s="13"/>
      <c r="M491" s="13"/>
    </row>
    <row r="492" spans="1:13" x14ac:dyDescent="0.25">
      <c r="A492" s="15" t="s">
        <v>500</v>
      </c>
      <c r="B492" s="16">
        <v>0.3717013888890506</v>
      </c>
      <c r="C492" s="17" t="s">
        <v>26</v>
      </c>
      <c r="D492" s="18"/>
      <c r="E492" s="17" t="s">
        <v>295</v>
      </c>
      <c r="F492" s="17" t="s">
        <v>510</v>
      </c>
      <c r="G492" s="17">
        <v>658950.16</v>
      </c>
      <c r="H492" s="17">
        <v>4305871.24</v>
      </c>
      <c r="I492" s="17">
        <v>658881.55</v>
      </c>
      <c r="J492" s="17">
        <v>4305964.91</v>
      </c>
      <c r="K492" s="17"/>
      <c r="L492" s="17"/>
      <c r="M492" s="17"/>
    </row>
    <row r="493" spans="1:13" x14ac:dyDescent="0.25">
      <c r="A493" s="11" t="s">
        <v>500</v>
      </c>
      <c r="B493" s="12">
        <v>0.37716435185211594</v>
      </c>
      <c r="C493" s="13" t="s">
        <v>24</v>
      </c>
      <c r="D493" s="14"/>
      <c r="E493" s="13" t="s">
        <v>473</v>
      </c>
      <c r="F493" s="13" t="s">
        <v>511</v>
      </c>
      <c r="G493" s="13">
        <v>658874.39</v>
      </c>
      <c r="H493" s="13">
        <v>4306010.99</v>
      </c>
      <c r="I493" s="13">
        <v>658902.14</v>
      </c>
      <c r="J493" s="13">
        <v>4306078.38</v>
      </c>
      <c r="K493" s="13"/>
      <c r="L493" s="13"/>
      <c r="M493" s="13"/>
    </row>
    <row r="494" spans="1:13" x14ac:dyDescent="0.25">
      <c r="A494" s="15" t="s">
        <v>500</v>
      </c>
      <c r="B494" s="16">
        <v>0.3801851851858373</v>
      </c>
      <c r="C494" s="17" t="s">
        <v>26</v>
      </c>
      <c r="D494" s="18"/>
      <c r="E494" s="17" t="s">
        <v>473</v>
      </c>
      <c r="F494" s="17" t="s">
        <v>511</v>
      </c>
      <c r="G494" s="17">
        <v>658967.13</v>
      </c>
      <c r="H494" s="17">
        <v>4305574.12</v>
      </c>
      <c r="I494" s="17">
        <v>658924.24</v>
      </c>
      <c r="J494" s="17">
        <v>4305724.64</v>
      </c>
      <c r="K494" s="17"/>
      <c r="L494" s="17"/>
      <c r="M494" s="17"/>
    </row>
    <row r="495" spans="1:13" x14ac:dyDescent="0.25">
      <c r="A495" s="11" t="s">
        <v>500</v>
      </c>
      <c r="B495" s="12">
        <v>0.38755787037007394</v>
      </c>
      <c r="C495" s="13" t="s">
        <v>24</v>
      </c>
      <c r="D495" s="14"/>
      <c r="E495" s="13" t="s">
        <v>448</v>
      </c>
      <c r="F495" s="13" t="s">
        <v>512</v>
      </c>
      <c r="G495" s="13">
        <v>658876.24</v>
      </c>
      <c r="H495" s="13">
        <v>4305810.02</v>
      </c>
      <c r="I495" s="13">
        <v>658878.8</v>
      </c>
      <c r="J495" s="13">
        <v>4305686.63</v>
      </c>
      <c r="K495" s="13"/>
      <c r="L495" s="13"/>
      <c r="M495" s="13"/>
    </row>
    <row r="496" spans="1:13" x14ac:dyDescent="0.25">
      <c r="A496" s="15" t="s">
        <v>500</v>
      </c>
      <c r="B496" s="16">
        <v>0.40471064814846613</v>
      </c>
      <c r="C496" s="17" t="s">
        <v>26</v>
      </c>
      <c r="D496" s="18"/>
      <c r="E496" s="17" t="s">
        <v>448</v>
      </c>
      <c r="F496" s="17" t="s">
        <v>513</v>
      </c>
      <c r="G496" s="17">
        <v>658484.6</v>
      </c>
      <c r="H496" s="17">
        <v>4307781.45</v>
      </c>
      <c r="I496" s="17">
        <v>658477.86</v>
      </c>
      <c r="J496" s="17">
        <v>4307768.6</v>
      </c>
      <c r="K496" s="17"/>
      <c r="L496" s="17"/>
      <c r="M496" s="17"/>
    </row>
    <row r="497" spans="1:13" x14ac:dyDescent="0.25">
      <c r="A497" s="11" t="s">
        <v>500</v>
      </c>
      <c r="B497" s="12">
        <v>0.40706018518540077</v>
      </c>
      <c r="C497" s="13" t="s">
        <v>24</v>
      </c>
      <c r="D497" s="14"/>
      <c r="E497" s="13" t="s">
        <v>440</v>
      </c>
      <c r="F497" s="13" t="s">
        <v>514</v>
      </c>
      <c r="G497" s="13">
        <v>658237.75</v>
      </c>
      <c r="H497" s="13">
        <v>4307708.04</v>
      </c>
      <c r="I497" s="13">
        <v>658245.77</v>
      </c>
      <c r="J497" s="13">
        <v>4307720.53</v>
      </c>
      <c r="K497" s="13"/>
      <c r="L497" s="13"/>
      <c r="M497" s="13"/>
    </row>
    <row r="498" spans="1:13" x14ac:dyDescent="0.25">
      <c r="A498" s="15" t="s">
        <v>500</v>
      </c>
      <c r="B498" s="16">
        <v>0.41059027777737356</v>
      </c>
      <c r="C498" s="17" t="s">
        <v>26</v>
      </c>
      <c r="D498" s="18"/>
      <c r="E498" s="17" t="s">
        <v>440</v>
      </c>
      <c r="F498" s="17" t="s">
        <v>515</v>
      </c>
      <c r="G498" s="17">
        <v>658335.7</v>
      </c>
      <c r="H498" s="17">
        <v>4307174.88</v>
      </c>
      <c r="I498" s="17">
        <v>658333.86</v>
      </c>
      <c r="J498" s="17">
        <v>4307198.23</v>
      </c>
      <c r="K498" s="17"/>
      <c r="L498" s="17"/>
      <c r="M498" s="17"/>
    </row>
    <row r="499" spans="1:13" x14ac:dyDescent="0.25">
      <c r="A499" s="11" t="s">
        <v>500</v>
      </c>
      <c r="B499" s="12">
        <v>0.41142361111269565</v>
      </c>
      <c r="C499" s="13" t="s">
        <v>24</v>
      </c>
      <c r="D499" s="14"/>
      <c r="E499" s="13" t="s">
        <v>440</v>
      </c>
      <c r="F499" s="13" t="s">
        <v>515</v>
      </c>
      <c r="G499" s="13">
        <v>658366.46</v>
      </c>
      <c r="H499" s="13">
        <v>4307053.23</v>
      </c>
      <c r="I499" s="13">
        <v>658365.11</v>
      </c>
      <c r="J499" s="13">
        <v>4307072.38</v>
      </c>
      <c r="K499" s="13"/>
      <c r="L499" s="13"/>
      <c r="M499" s="13"/>
    </row>
    <row r="500" spans="1:13" x14ac:dyDescent="0.25">
      <c r="A500" s="15" t="s">
        <v>500</v>
      </c>
      <c r="B500" s="16">
        <v>0.42210648148102337</v>
      </c>
      <c r="C500" s="17" t="s">
        <v>26</v>
      </c>
      <c r="D500" s="18"/>
      <c r="E500" s="17" t="s">
        <v>440</v>
      </c>
      <c r="F500" s="17" t="s">
        <v>516</v>
      </c>
      <c r="G500" s="17">
        <v>658666.75</v>
      </c>
      <c r="H500" s="17">
        <v>4305540.91</v>
      </c>
      <c r="I500" s="17">
        <v>658628.51</v>
      </c>
      <c r="J500" s="17">
        <v>4305687.09</v>
      </c>
      <c r="K500" s="17"/>
      <c r="L500" s="17"/>
      <c r="M500" s="17"/>
    </row>
    <row r="501" spans="1:13" x14ac:dyDescent="0.25">
      <c r="A501" s="11" t="s">
        <v>500</v>
      </c>
      <c r="B501" s="12">
        <v>0.42726851851693937</v>
      </c>
      <c r="C501" s="13" t="s">
        <v>24</v>
      </c>
      <c r="D501" s="25">
        <f>B501-B499</f>
        <v>0.015844907407881692</v>
      </c>
      <c r="E501" s="13" t="s">
        <v>443</v>
      </c>
      <c r="F501" s="13" t="s">
        <v>517</v>
      </c>
      <c r="G501" s="13">
        <v>658678.41</v>
      </c>
      <c r="H501" s="13">
        <v>4305733.04</v>
      </c>
      <c r="I501" s="13">
        <v>658682.75</v>
      </c>
      <c r="J501" s="13">
        <v>4305606.72</v>
      </c>
      <c r="K501" s="13"/>
      <c r="L501" s="13"/>
      <c r="M501" s="13"/>
    </row>
    <row r="502" spans="1:13" x14ac:dyDescent="0.25">
      <c r="A502" s="15" t="s">
        <v>500</v>
      </c>
      <c r="B502" s="16">
        <v>0.44496527777664596</v>
      </c>
      <c r="C502" s="17" t="s">
        <v>26</v>
      </c>
      <c r="D502" s="18"/>
      <c r="E502" s="17" t="s">
        <v>443</v>
      </c>
      <c r="F502" s="17" t="s">
        <v>518</v>
      </c>
      <c r="G502" s="17">
        <v>658283.58</v>
      </c>
      <c r="H502" s="17">
        <v>4307705.95</v>
      </c>
      <c r="I502" s="17">
        <v>658279.83</v>
      </c>
      <c r="J502" s="17">
        <v>4307696.21</v>
      </c>
      <c r="K502" s="17"/>
      <c r="L502" s="17"/>
      <c r="M502" s="17"/>
    </row>
    <row r="503" spans="1:13" x14ac:dyDescent="0.25">
      <c r="A503" s="11" t="s">
        <v>500</v>
      </c>
      <c r="B503" s="12">
        <v>0.44642361111255013</v>
      </c>
      <c r="C503" s="13" t="s">
        <v>24</v>
      </c>
      <c r="D503" s="25">
        <f>B503-B501</f>
        <v>0.01915509259197279</v>
      </c>
      <c r="E503" s="13" t="s">
        <v>240</v>
      </c>
      <c r="F503" s="13" t="s">
        <v>519</v>
      </c>
      <c r="G503" s="13">
        <v>658134.6</v>
      </c>
      <c r="H503" s="13">
        <v>4307706.52</v>
      </c>
      <c r="I503" s="13">
        <v>658142.31</v>
      </c>
      <c r="J503" s="13">
        <v>4307718.8</v>
      </c>
      <c r="K503" s="13"/>
      <c r="L503" s="13"/>
      <c r="M503" s="13"/>
    </row>
    <row r="504" spans="1:13" x14ac:dyDescent="0.25">
      <c r="A504" s="15" t="s">
        <v>500</v>
      </c>
      <c r="B504" s="16">
        <v>0.4621064814818965</v>
      </c>
      <c r="C504" s="17" t="s">
        <v>26</v>
      </c>
      <c r="D504" s="18"/>
      <c r="E504" s="17" t="s">
        <v>240</v>
      </c>
      <c r="F504" s="17" t="s">
        <v>520</v>
      </c>
      <c r="G504" s="17">
        <v>658569.1</v>
      </c>
      <c r="H504" s="17">
        <v>4305522.66</v>
      </c>
      <c r="I504" s="17">
        <v>658528.59</v>
      </c>
      <c r="J504" s="17">
        <v>4305663.85</v>
      </c>
      <c r="K504" s="17"/>
      <c r="L504" s="17"/>
      <c r="M504" s="17"/>
    </row>
    <row r="505" spans="1:13" x14ac:dyDescent="0.25">
      <c r="A505" s="11" t="s">
        <v>500</v>
      </c>
      <c r="B505" s="12">
        <v>0.46920138888890506</v>
      </c>
      <c r="C505" s="13" t="s">
        <v>24</v>
      </c>
      <c r="D505" s="25">
        <f>B505-B503</f>
        <v>0.022777777776354924</v>
      </c>
      <c r="E505" s="13" t="s">
        <v>243</v>
      </c>
      <c r="F505" s="13" t="s">
        <v>521</v>
      </c>
      <c r="G505" s="13">
        <v>658569.59</v>
      </c>
      <c r="H505" s="13">
        <v>4305727.91</v>
      </c>
      <c r="I505" s="13">
        <v>658578.74</v>
      </c>
      <c r="J505" s="13">
        <v>4305613.37</v>
      </c>
      <c r="K505" s="13"/>
      <c r="L505" s="13"/>
      <c r="M505" s="13"/>
    </row>
    <row r="506" spans="1:13" x14ac:dyDescent="0.25">
      <c r="A506" s="15" t="s">
        <v>500</v>
      </c>
      <c r="B506" s="16">
        <v>0.4864004629635019</v>
      </c>
      <c r="C506" s="17" t="s">
        <v>26</v>
      </c>
      <c r="D506" s="18"/>
      <c r="E506" s="17" t="s">
        <v>243</v>
      </c>
      <c r="F506" s="17" t="s">
        <v>522</v>
      </c>
      <c r="G506" s="17">
        <v>658170.81</v>
      </c>
      <c r="H506" s="17">
        <v>4307670.9</v>
      </c>
      <c r="I506" s="17">
        <v>658168.31</v>
      </c>
      <c r="J506" s="17">
        <v>4307657.18</v>
      </c>
      <c r="K506" s="17"/>
      <c r="L506" s="17"/>
      <c r="M506" s="17"/>
    </row>
    <row r="507" spans="1:13" x14ac:dyDescent="0.25">
      <c r="A507" s="11" t="s">
        <v>500</v>
      </c>
      <c r="B507" s="12">
        <v>0.48777777777650044</v>
      </c>
      <c r="C507" s="13" t="s">
        <v>24</v>
      </c>
      <c r="D507" s="25">
        <f>B507-B505</f>
        <v>0.018576388887595385</v>
      </c>
      <c r="E507" s="13" t="s">
        <v>410</v>
      </c>
      <c r="F507" s="13" t="s">
        <v>523</v>
      </c>
      <c r="G507" s="13">
        <v>658052.99</v>
      </c>
      <c r="H507" s="13">
        <v>4307644.83</v>
      </c>
      <c r="I507" s="13">
        <v>658060.34</v>
      </c>
      <c r="J507" s="13">
        <v>4307656.58</v>
      </c>
      <c r="K507" s="13"/>
      <c r="L507" s="13"/>
      <c r="M507" s="13"/>
    </row>
    <row r="508" spans="1:13" x14ac:dyDescent="0.25">
      <c r="A508" s="15" t="s">
        <v>500</v>
      </c>
      <c r="B508" s="16">
        <v>0.5031712962954771</v>
      </c>
      <c r="C508" s="17" t="s">
        <v>26</v>
      </c>
      <c r="D508" s="18"/>
      <c r="E508" s="17" t="s">
        <v>410</v>
      </c>
      <c r="F508" s="17" t="s">
        <v>524</v>
      </c>
      <c r="G508" s="17">
        <v>658438.38</v>
      </c>
      <c r="H508" s="17">
        <v>4305512.75</v>
      </c>
      <c r="I508" s="17">
        <v>658414.16</v>
      </c>
      <c r="J508" s="17">
        <v>4305654.84</v>
      </c>
      <c r="K508" s="17"/>
      <c r="L508" s="17"/>
      <c r="M508" s="17"/>
    </row>
    <row r="509" spans="1:13" x14ac:dyDescent="0.25">
      <c r="A509" s="11" t="s">
        <v>500</v>
      </c>
      <c r="B509" s="12">
        <v>0.5099652777789743</v>
      </c>
      <c r="C509" s="13" t="s">
        <v>24</v>
      </c>
      <c r="D509" s="25">
        <f>B509-B507</f>
        <v>0.022187499998835847</v>
      </c>
      <c r="E509" s="13" t="s">
        <v>412</v>
      </c>
      <c r="F509" s="13" t="s">
        <v>525</v>
      </c>
      <c r="G509" s="13">
        <v>658474.71</v>
      </c>
      <c r="H509" s="13">
        <v>4305723.53</v>
      </c>
      <c r="I509" s="13">
        <v>658469.09</v>
      </c>
      <c r="J509" s="13">
        <v>4305602.66</v>
      </c>
      <c r="K509" s="13"/>
      <c r="L509" s="13"/>
      <c r="M509" s="13"/>
    </row>
    <row r="510" spans="1:13" x14ac:dyDescent="0.25">
      <c r="A510" s="15" t="s">
        <v>500</v>
      </c>
      <c r="B510" s="16">
        <v>0.5231481481496303</v>
      </c>
      <c r="C510" s="17" t="s">
        <v>26</v>
      </c>
      <c r="D510" s="18"/>
      <c r="E510" s="17" t="s">
        <v>412</v>
      </c>
      <c r="F510" s="17" t="s">
        <v>526</v>
      </c>
      <c r="G510" s="17">
        <v>658089.95</v>
      </c>
      <c r="H510" s="17">
        <v>4307652.05</v>
      </c>
      <c r="I510" s="17">
        <v>658087.51</v>
      </c>
      <c r="J510" s="17">
        <v>4307638.7</v>
      </c>
      <c r="K510" s="17"/>
      <c r="L510" s="17"/>
      <c r="M510" s="17"/>
    </row>
    <row r="511" spans="1:13" x14ac:dyDescent="0.25">
      <c r="A511" s="11" t="s">
        <v>500</v>
      </c>
      <c r="B511" s="12">
        <v>0.5243865740740148</v>
      </c>
      <c r="C511" s="13" t="s">
        <v>24</v>
      </c>
      <c r="D511" s="14"/>
      <c r="E511" s="13" t="s">
        <v>404</v>
      </c>
      <c r="F511" s="13" t="s">
        <v>527</v>
      </c>
      <c r="G511" s="13">
        <v>657947.25</v>
      </c>
      <c r="H511" s="13">
        <v>4307620.27</v>
      </c>
      <c r="I511" s="13">
        <v>657948.11</v>
      </c>
      <c r="J511" s="13">
        <v>4307640.34</v>
      </c>
      <c r="K511" s="13"/>
      <c r="L511" s="13"/>
      <c r="M511" s="13"/>
    </row>
    <row r="512" spans="1:13" x14ac:dyDescent="0.25">
      <c r="A512" s="15" t="s">
        <v>500</v>
      </c>
      <c r="B512" s="16">
        <v>0.5397337962967867</v>
      </c>
      <c r="C512" s="17" t="s">
        <v>26</v>
      </c>
      <c r="D512" s="18"/>
      <c r="E512" s="17" t="s">
        <v>404</v>
      </c>
      <c r="F512" s="17" t="s">
        <v>528</v>
      </c>
      <c r="G512" s="17">
        <v>658367.11</v>
      </c>
      <c r="H512" s="17">
        <v>4305503.88</v>
      </c>
      <c r="I512" s="17">
        <v>658330.76</v>
      </c>
      <c r="J512" s="17">
        <v>4305636.27</v>
      </c>
      <c r="K512" s="17"/>
      <c r="L512" s="17"/>
      <c r="M512" s="17"/>
    </row>
    <row r="513" spans="1:13" x14ac:dyDescent="0.25">
      <c r="A513" s="11" t="s">
        <v>500</v>
      </c>
      <c r="B513" s="12">
        <v>0.5482870370360615</v>
      </c>
      <c r="C513" s="13" t="s">
        <v>24</v>
      </c>
      <c r="D513" s="14"/>
      <c r="E513" s="13" t="s">
        <v>407</v>
      </c>
      <c r="F513" s="13" t="s">
        <v>529</v>
      </c>
      <c r="G513" s="13">
        <v>658388.02</v>
      </c>
      <c r="H513" s="13">
        <v>4305785.71</v>
      </c>
      <c r="I513" s="13">
        <v>658386.97</v>
      </c>
      <c r="J513" s="13">
        <v>4305609.62</v>
      </c>
      <c r="K513" s="13"/>
      <c r="L513" s="13"/>
      <c r="M513" s="13"/>
    </row>
    <row r="514" spans="1:13" x14ac:dyDescent="0.25">
      <c r="A514" s="15" t="s">
        <v>500</v>
      </c>
      <c r="B514" s="16">
        <v>0.5598958333321207</v>
      </c>
      <c r="C514" s="17" t="s">
        <v>26</v>
      </c>
      <c r="D514" s="18"/>
      <c r="E514" s="17" t="s">
        <v>407</v>
      </c>
      <c r="F514" s="17" t="s">
        <v>529</v>
      </c>
      <c r="G514" s="17">
        <v>658002.23</v>
      </c>
      <c r="H514" s="17">
        <v>4307626.38</v>
      </c>
      <c r="I514" s="17">
        <v>657999.69</v>
      </c>
      <c r="J514" s="17">
        <v>4307615.62</v>
      </c>
      <c r="K514" s="17"/>
      <c r="L514" s="17"/>
      <c r="M514" s="17"/>
    </row>
    <row r="515" spans="1:13" x14ac:dyDescent="0.25">
      <c r="A515" s="11" t="s">
        <v>500</v>
      </c>
      <c r="B515" s="12">
        <v>0.5615856481490482</v>
      </c>
      <c r="C515" s="13" t="s">
        <v>24</v>
      </c>
      <c r="D515" s="25">
        <f>B515-B513</f>
        <v>0.013298611109348712</v>
      </c>
      <c r="E515" s="13" t="s">
        <v>398</v>
      </c>
      <c r="F515" s="13" t="s">
        <v>530</v>
      </c>
      <c r="G515" s="13">
        <v>657858.24</v>
      </c>
      <c r="H515" s="13">
        <v>4307591.13</v>
      </c>
      <c r="I515" s="13">
        <v>657862.42</v>
      </c>
      <c r="J515" s="13">
        <v>4307605.24</v>
      </c>
      <c r="K515" s="13"/>
      <c r="L515" s="13"/>
      <c r="M515" s="13"/>
    </row>
    <row r="516" spans="1:13" x14ac:dyDescent="0.25">
      <c r="A516" s="15" t="s">
        <v>500</v>
      </c>
      <c r="B516" s="16">
        <v>0.5768634259256942</v>
      </c>
      <c r="C516" s="17" t="s">
        <v>26</v>
      </c>
      <c r="D516" s="18"/>
      <c r="E516" s="17" t="s">
        <v>398</v>
      </c>
      <c r="F516" s="17" t="s">
        <v>531</v>
      </c>
      <c r="G516" s="17">
        <v>658296.33</v>
      </c>
      <c r="H516" s="17">
        <v>4305515.97</v>
      </c>
      <c r="I516" s="17">
        <v>658221.69</v>
      </c>
      <c r="J516" s="17">
        <v>4305629.22</v>
      </c>
      <c r="K516" s="17"/>
      <c r="L516" s="17"/>
      <c r="M516" s="17"/>
    </row>
    <row r="517" spans="1:13" x14ac:dyDescent="0.25">
      <c r="A517" s="11" t="s">
        <v>500</v>
      </c>
      <c r="B517" s="12">
        <v>0.5818518518535711</v>
      </c>
      <c r="C517" s="13" t="s">
        <v>24</v>
      </c>
      <c r="D517" s="25">
        <f>B517-B515</f>
        <v>0.020266203704522923</v>
      </c>
      <c r="E517" s="13" t="s">
        <v>401</v>
      </c>
      <c r="F517" s="13" t="s">
        <v>532</v>
      </c>
      <c r="G517" s="13">
        <v>658280.42</v>
      </c>
      <c r="H517" s="13">
        <v>4305759.66</v>
      </c>
      <c r="I517" s="13">
        <v>658250.13</v>
      </c>
      <c r="J517" s="13">
        <v>4305607.26</v>
      </c>
      <c r="K517" s="13"/>
      <c r="L517" s="13"/>
      <c r="M517" s="13"/>
    </row>
    <row r="518" spans="1:13" x14ac:dyDescent="0.25">
      <c r="A518" s="15" t="s">
        <v>500</v>
      </c>
      <c r="B518" s="16">
        <v>0.5934953703690553</v>
      </c>
      <c r="C518" s="17" t="s">
        <v>26</v>
      </c>
      <c r="D518" s="18"/>
      <c r="E518" s="17" t="s">
        <v>401</v>
      </c>
      <c r="F518" s="17" t="s">
        <v>533</v>
      </c>
      <c r="G518" s="17">
        <v>657908.2</v>
      </c>
      <c r="H518" s="17">
        <v>4307593.3</v>
      </c>
      <c r="I518" s="17">
        <v>657904.1</v>
      </c>
      <c r="J518" s="17">
        <v>4307580.6</v>
      </c>
      <c r="K518" s="17"/>
      <c r="L518" s="17"/>
      <c r="M518" s="17"/>
    </row>
    <row r="519" spans="1:13" x14ac:dyDescent="0.25">
      <c r="A519" s="11" t="s">
        <v>500</v>
      </c>
      <c r="B519" s="12">
        <v>0.5949421296281798</v>
      </c>
      <c r="C519" s="13" t="s">
        <v>24</v>
      </c>
      <c r="D519" s="25">
        <f>B519-B517</f>
        <v>0.013090277778246673</v>
      </c>
      <c r="E519" s="13" t="s">
        <v>393</v>
      </c>
      <c r="F519" s="13" t="s">
        <v>534</v>
      </c>
      <c r="G519" s="13">
        <v>657758.53</v>
      </c>
      <c r="H519" s="13">
        <v>4307560.02</v>
      </c>
      <c r="I519" s="13">
        <v>657764.36</v>
      </c>
      <c r="J519" s="13">
        <v>4307573.35</v>
      </c>
      <c r="K519" s="13"/>
      <c r="L519" s="13"/>
      <c r="M519" s="13"/>
    </row>
    <row r="520" spans="1:13" x14ac:dyDescent="0.25">
      <c r="A520" s="15" t="s">
        <v>500</v>
      </c>
      <c r="B520" s="16">
        <v>0.6099652777775191</v>
      </c>
      <c r="C520" s="17" t="s">
        <v>26</v>
      </c>
      <c r="D520" s="18"/>
      <c r="E520" s="17" t="s">
        <v>393</v>
      </c>
      <c r="F520" s="17" t="s">
        <v>535</v>
      </c>
      <c r="G520" s="17">
        <v>658140.45</v>
      </c>
      <c r="H520" s="17">
        <v>4305471.85</v>
      </c>
      <c r="I520" s="17">
        <v>658128.97</v>
      </c>
      <c r="J520" s="17">
        <v>4305614.4</v>
      </c>
      <c r="K520" s="17"/>
      <c r="L520" s="17"/>
      <c r="M520" s="17"/>
    </row>
    <row r="521" spans="1:13" x14ac:dyDescent="0.25">
      <c r="A521" s="11" t="s">
        <v>500</v>
      </c>
      <c r="B521" s="12">
        <v>0.6152314814826241</v>
      </c>
      <c r="C521" s="13" t="s">
        <v>24</v>
      </c>
      <c r="D521" s="25">
        <f>B521-B519</f>
        <v>0.02028935185080627</v>
      </c>
      <c r="E521" s="13" t="s">
        <v>396</v>
      </c>
      <c r="F521" s="13" t="s">
        <v>536</v>
      </c>
      <c r="G521" s="13">
        <v>658196.42</v>
      </c>
      <c r="H521" s="13">
        <v>4305684.4</v>
      </c>
      <c r="I521" s="13">
        <v>658190.1</v>
      </c>
      <c r="J521" s="13">
        <v>4305570.22</v>
      </c>
      <c r="K521" s="13"/>
      <c r="L521" s="13"/>
      <c r="M521" s="13"/>
    </row>
    <row r="522" spans="1:13" x14ac:dyDescent="0.25">
      <c r="A522" s="15" t="s">
        <v>500</v>
      </c>
      <c r="B522" s="16">
        <v>0.6273263888906513</v>
      </c>
      <c r="C522" s="17" t="s">
        <v>26</v>
      </c>
      <c r="D522" s="18"/>
      <c r="E522" s="17" t="s">
        <v>396</v>
      </c>
      <c r="F522" s="17" t="s">
        <v>537</v>
      </c>
      <c r="G522" s="17">
        <v>657811.42</v>
      </c>
      <c r="H522" s="17">
        <v>4307561.15</v>
      </c>
      <c r="I522" s="17">
        <v>657809.34</v>
      </c>
      <c r="J522" s="17">
        <v>4307546.49</v>
      </c>
      <c r="K522" s="17"/>
      <c r="L522" s="17"/>
      <c r="M522" s="17"/>
    </row>
    <row r="523" spans="1:13" x14ac:dyDescent="0.25">
      <c r="A523" s="26" t="s">
        <v>500</v>
      </c>
      <c r="B523" s="27">
        <v>0.6308333333327028</v>
      </c>
      <c r="C523" s="28" t="s">
        <v>417</v>
      </c>
      <c r="D523" s="29"/>
      <c r="E523" s="28" t="s">
        <v>396</v>
      </c>
      <c r="F523" s="28" t="s">
        <v>537</v>
      </c>
      <c r="G523" s="28">
        <v>657382.57</v>
      </c>
      <c r="H523" s="28">
        <v>4307353.39</v>
      </c>
      <c r="I523" s="28"/>
      <c r="J523" s="28"/>
      <c r="K523" s="28"/>
      <c r="L523" s="28"/>
      <c r="M523" s="28"/>
    </row>
    <row r="524" spans="1:13" x14ac:dyDescent="0.25">
      <c r="A524" s="7" t="s">
        <v>500</v>
      </c>
      <c r="B524" s="8">
        <v>0.6336574074084638</v>
      </c>
      <c r="C524" s="9" t="s">
        <v>58</v>
      </c>
      <c r="D524" s="10"/>
      <c r="E524" s="9" t="s">
        <v>396</v>
      </c>
      <c r="F524" s="9" t="s">
        <v>537</v>
      </c>
      <c r="G524" s="9"/>
      <c r="H524" s="9"/>
      <c r="I524" s="9"/>
      <c r="J524" s="9"/>
      <c r="K524" s="9"/>
      <c r="L524" s="9"/>
      <c r="M524" s="9"/>
    </row>
    <row r="525" spans="1:13" x14ac:dyDescent="0.25">
      <c r="A525" s="2" t="s">
        <v>500</v>
      </c>
      <c r="B525" s="3">
        <v>0.6339120370357705</v>
      </c>
      <c r="C525" s="4" t="s">
        <v>538</v>
      </c>
      <c r="D525" s="5"/>
      <c r="E525" s="4" t="s">
        <v>396</v>
      </c>
      <c r="F525" s="4" t="s">
        <v>537</v>
      </c>
      <c r="G525" s="4"/>
      <c r="H525" s="4"/>
      <c r="I525" s="4"/>
      <c r="J525" s="4"/>
      <c r="K525" s="4"/>
      <c r="L525" s="4"/>
      <c r="M525" s="4"/>
    </row>
    <row r="526" spans="1:3" x14ac:dyDescent="0.25">
      <c r="A526" s="2" t="s">
        <v>500</v>
      </c>
      <c r="B526" s="20">
        <v>0.7291666666678793</v>
      </c>
      <c r="C526" t="s">
        <v>499</v>
      </c>
    </row>
    <row r="527" spans="1:3" x14ac:dyDescent="0.25">
      <c r="A527" s="1">
        <v>45187</v>
      </c>
      <c r="B527" s="20">
        <v>0.20138888889050577</v>
      </c>
      <c r="C527" t="s">
        <v>110</v>
      </c>
    </row>
    <row r="528" spans="1:3" x14ac:dyDescent="0.25">
      <c r="A528" s="1">
        <v>45187</v>
      </c>
      <c r="B528" s="20">
        <v>0.20833333333212067</v>
      </c>
      <c r="C528" t="s">
        <v>233</v>
      </c>
    </row>
    <row r="529" spans="1:13" x14ac:dyDescent="0.25">
      <c r="A529" s="2" t="s">
        <v>539</v>
      </c>
      <c r="B529" s="3">
        <v>0.2643055555563478</v>
      </c>
      <c r="C529" s="4" t="s">
        <v>540</v>
      </c>
      <c r="D529" s="5"/>
      <c r="E529" s="4" t="s">
        <v>396</v>
      </c>
      <c r="F529" s="4" t="s">
        <v>537</v>
      </c>
      <c r="G529" s="4">
        <v>657339.52</v>
      </c>
      <c r="H529" s="4">
        <v>4305684.14</v>
      </c>
      <c r="I529" s="4"/>
      <c r="J529" s="4"/>
      <c r="K529" s="4"/>
      <c r="L529" s="4"/>
      <c r="M529" s="4"/>
    </row>
    <row r="530" spans="1:13" x14ac:dyDescent="0.25">
      <c r="A530" s="7" t="s">
        <v>539</v>
      </c>
      <c r="B530" s="8">
        <v>0.26571759259240935</v>
      </c>
      <c r="C530" s="9" t="s">
        <v>64</v>
      </c>
      <c r="D530" s="10"/>
      <c r="E530" s="9" t="s">
        <v>396</v>
      </c>
      <c r="F530" s="9" t="s">
        <v>537</v>
      </c>
      <c r="G530" s="9">
        <v>657340.73</v>
      </c>
      <c r="H530" s="9">
        <v>4305685.43</v>
      </c>
      <c r="I530" s="9"/>
      <c r="J530" s="9"/>
      <c r="K530" s="9"/>
      <c r="L530" s="9"/>
      <c r="M530" s="9"/>
    </row>
    <row r="531" spans="1:13" x14ac:dyDescent="0.25">
      <c r="A531" s="7">
        <v>45187</v>
      </c>
      <c r="B531" s="8">
        <v>0.27505787037080154</v>
      </c>
      <c r="C531" s="9" t="s">
        <v>135</v>
      </c>
      <c r="D531" s="10"/>
      <c r="E531" s="9" t="s">
        <v>357</v>
      </c>
      <c r="F531" s="9" t="s">
        <v>541</v>
      </c>
      <c r="G531" s="9">
        <v>657701.16</v>
      </c>
      <c r="H531" s="9">
        <v>4305428.34</v>
      </c>
      <c r="I531" s="9">
        <v>657675.27</v>
      </c>
      <c r="J531" s="9">
        <v>4305478.74</v>
      </c>
      <c r="K531" s="9"/>
      <c r="L531" s="9"/>
      <c r="M531" s="9"/>
    </row>
    <row r="532" spans="1:13" x14ac:dyDescent="0.25">
      <c r="A532" s="2" t="s">
        <v>539</v>
      </c>
      <c r="B532" s="3">
        <v>0.26921296296131914</v>
      </c>
      <c r="C532" s="4" t="s">
        <v>57</v>
      </c>
      <c r="D532" s="5"/>
      <c r="E532" s="4" t="s">
        <v>396</v>
      </c>
      <c r="F532" s="4" t="s">
        <v>537</v>
      </c>
      <c r="G532" s="4">
        <v>657341.96</v>
      </c>
      <c r="H532" s="4">
        <v>4305686.68</v>
      </c>
      <c r="I532" s="4"/>
      <c r="J532" s="4"/>
      <c r="K532" s="4"/>
      <c r="L532" s="4"/>
      <c r="M532" s="4"/>
    </row>
    <row r="533" spans="1:13" x14ac:dyDescent="0.25">
      <c r="A533" s="26" t="s">
        <v>539</v>
      </c>
      <c r="B533" s="27">
        <v>0.2692245370380988</v>
      </c>
      <c r="C533" s="28" t="s">
        <v>542</v>
      </c>
      <c r="D533" s="29"/>
      <c r="E533" s="28" t="s">
        <v>396</v>
      </c>
      <c r="F533" s="28" t="s">
        <v>537</v>
      </c>
      <c r="G533" s="28">
        <v>657342.54</v>
      </c>
      <c r="H533" s="28">
        <v>4305687.31</v>
      </c>
      <c r="I533" s="28"/>
      <c r="J533" s="28"/>
      <c r="K533" s="28"/>
      <c r="L533" s="28"/>
      <c r="M533" s="28"/>
    </row>
    <row r="534" spans="1:13" x14ac:dyDescent="0.25">
      <c r="A534" s="11" t="s">
        <v>539</v>
      </c>
      <c r="B534" s="12">
        <v>0.28283564814773854</v>
      </c>
      <c r="C534" s="13" t="s">
        <v>24</v>
      </c>
      <c r="D534" s="14"/>
      <c r="E534" s="13" t="s">
        <v>357</v>
      </c>
      <c r="F534" s="13" t="s">
        <v>541</v>
      </c>
      <c r="G534" s="13">
        <v>658115.47</v>
      </c>
      <c r="H534" s="13">
        <v>4305651.46</v>
      </c>
      <c r="I534" s="13">
        <v>658081.4</v>
      </c>
      <c r="J534" s="13">
        <v>4305560.18</v>
      </c>
      <c r="K534" s="13"/>
      <c r="L534" s="13"/>
      <c r="M534" s="13"/>
    </row>
    <row r="535" spans="1:13" x14ac:dyDescent="0.25">
      <c r="A535" s="15" t="s">
        <v>539</v>
      </c>
      <c r="B535" s="16">
        <v>0.2961111111108039</v>
      </c>
      <c r="C535" s="17" t="s">
        <v>26</v>
      </c>
      <c r="D535" s="18"/>
      <c r="E535" s="17" t="s">
        <v>357</v>
      </c>
      <c r="F535" s="17" t="s">
        <v>543</v>
      </c>
      <c r="G535" s="17">
        <v>657715.99</v>
      </c>
      <c r="H535" s="17">
        <v>4307520.84</v>
      </c>
      <c r="I535" s="17">
        <v>657711.76</v>
      </c>
      <c r="J535" s="17">
        <v>4307506.75</v>
      </c>
      <c r="K535" s="17"/>
      <c r="L535" s="17"/>
      <c r="M535" s="17"/>
    </row>
    <row r="536" spans="1:13" x14ac:dyDescent="0.25">
      <c r="A536" s="11" t="s">
        <v>539</v>
      </c>
      <c r="B536" s="12">
        <v>0.2974652777775191</v>
      </c>
      <c r="C536" s="13" t="s">
        <v>24</v>
      </c>
      <c r="D536" s="14"/>
      <c r="E536" s="13" t="s">
        <v>380</v>
      </c>
      <c r="F536" s="13" t="s">
        <v>544</v>
      </c>
      <c r="G536" s="13">
        <v>657579.68</v>
      </c>
      <c r="H536" s="13">
        <v>4307464.38</v>
      </c>
      <c r="I536" s="13">
        <v>657586.85</v>
      </c>
      <c r="J536" s="13">
        <v>4307477.35</v>
      </c>
      <c r="K536" s="13"/>
      <c r="L536" s="13"/>
      <c r="M536" s="13"/>
    </row>
    <row r="537" spans="1:13" x14ac:dyDescent="0.25">
      <c r="A537" s="15" t="s">
        <v>539</v>
      </c>
      <c r="B537" s="16">
        <v>0.3098032407397113</v>
      </c>
      <c r="C537" s="17" t="s">
        <v>26</v>
      </c>
      <c r="D537" s="18"/>
      <c r="E537" s="17" t="s">
        <v>380</v>
      </c>
      <c r="F537" s="17" t="s">
        <v>545</v>
      </c>
      <c r="G537" s="17">
        <v>657989.55</v>
      </c>
      <c r="H537" s="17">
        <v>4305387.87</v>
      </c>
      <c r="I537" s="17">
        <v>657926.97</v>
      </c>
      <c r="J537" s="17">
        <v>4305586.59</v>
      </c>
      <c r="K537" s="17"/>
      <c r="L537" s="17"/>
      <c r="M537" s="17"/>
    </row>
    <row r="538" spans="1:13" x14ac:dyDescent="0.25">
      <c r="A538" s="11" t="s">
        <v>539</v>
      </c>
      <c r="B538" s="12">
        <v>0.3173726851855463</v>
      </c>
      <c r="C538" s="13" t="s">
        <v>24</v>
      </c>
      <c r="D538" s="14"/>
      <c r="E538" s="13" t="s">
        <v>382</v>
      </c>
      <c r="F538" s="13" t="s">
        <v>546</v>
      </c>
      <c r="G538" s="13">
        <v>657998.23</v>
      </c>
      <c r="H538" s="13">
        <v>4305718.74</v>
      </c>
      <c r="I538" s="13">
        <v>657985.43</v>
      </c>
      <c r="J538" s="13">
        <v>4305524.02</v>
      </c>
      <c r="K538" s="13"/>
      <c r="L538" s="13"/>
      <c r="M538" s="13"/>
    </row>
    <row r="539" spans="1:13" x14ac:dyDescent="0.25">
      <c r="A539" s="15" t="s">
        <v>539</v>
      </c>
      <c r="B539" s="16">
        <v>0.3275462962956226</v>
      </c>
      <c r="C539" s="17" t="s">
        <v>26</v>
      </c>
      <c r="D539" s="18"/>
      <c r="E539" s="17" t="s">
        <v>382</v>
      </c>
      <c r="F539" s="17" t="s">
        <v>547</v>
      </c>
      <c r="G539" s="17">
        <v>657619.19</v>
      </c>
      <c r="H539" s="17">
        <v>4307491.21</v>
      </c>
      <c r="I539" s="17">
        <v>657618.6</v>
      </c>
      <c r="J539" s="17">
        <v>4307476.5</v>
      </c>
      <c r="K539" s="17"/>
      <c r="L539" s="17"/>
      <c r="M539" s="17"/>
    </row>
    <row r="540" spans="1:13" x14ac:dyDescent="0.25">
      <c r="A540" s="11" t="s">
        <v>539</v>
      </c>
      <c r="B540" s="12">
        <v>0.3290277777778101</v>
      </c>
      <c r="C540" s="13" t="s">
        <v>24</v>
      </c>
      <c r="D540" s="25">
        <f>B540-B538</f>
        <v>0.011655092592263827</v>
      </c>
      <c r="E540" s="13" t="s">
        <v>375</v>
      </c>
      <c r="F540" s="13" t="s">
        <v>548</v>
      </c>
      <c r="G540" s="13">
        <v>657469.63</v>
      </c>
      <c r="H540" s="13">
        <v>4307484.6</v>
      </c>
      <c r="I540" s="13">
        <v>657476.09</v>
      </c>
      <c r="J540" s="13">
        <v>4307497.65</v>
      </c>
      <c r="K540" s="13"/>
      <c r="L540" s="13"/>
      <c r="M540" s="13"/>
    </row>
    <row r="541" spans="1:13" x14ac:dyDescent="0.25">
      <c r="A541" s="15" t="s">
        <v>539</v>
      </c>
      <c r="B541" s="16">
        <v>0.3423726851870015</v>
      </c>
      <c r="C541" s="17" t="s">
        <v>26</v>
      </c>
      <c r="D541" s="18"/>
      <c r="E541" s="17" t="s">
        <v>375</v>
      </c>
      <c r="F541" s="17" t="s">
        <v>549</v>
      </c>
      <c r="G541" s="17">
        <v>657894.21</v>
      </c>
      <c r="H541" s="17">
        <v>4305421.65</v>
      </c>
      <c r="I541" s="17">
        <v>657861.58</v>
      </c>
      <c r="J541" s="17">
        <v>4305575.06</v>
      </c>
      <c r="K541" s="17"/>
      <c r="L541" s="17"/>
      <c r="M541" s="17"/>
    </row>
    <row r="542" spans="1:13" x14ac:dyDescent="0.25">
      <c r="A542" s="11" t="s">
        <v>539</v>
      </c>
      <c r="B542" s="12">
        <v>0.346539351852698</v>
      </c>
      <c r="C542" s="13" t="s">
        <v>24</v>
      </c>
      <c r="D542" s="14"/>
      <c r="E542" s="13" t="s">
        <v>355</v>
      </c>
      <c r="F542" s="13" t="s">
        <v>550</v>
      </c>
      <c r="G542" s="13">
        <v>657604.79</v>
      </c>
      <c r="H542" s="13">
        <v>4305671.46</v>
      </c>
      <c r="I542" s="13">
        <v>657576.56</v>
      </c>
      <c r="J542" s="13">
        <v>4305489.82</v>
      </c>
      <c r="K542" s="13"/>
      <c r="L542" s="13"/>
      <c r="M542" s="13"/>
    </row>
    <row r="543" spans="1:13" x14ac:dyDescent="0.25">
      <c r="A543" s="15" t="s">
        <v>539</v>
      </c>
      <c r="B543" s="16">
        <v>0.3567476851858373</v>
      </c>
      <c r="C543" s="17" t="s">
        <v>26</v>
      </c>
      <c r="D543" s="18"/>
      <c r="E543" s="17" t="s">
        <v>355</v>
      </c>
      <c r="F543" s="17" t="s">
        <v>551</v>
      </c>
      <c r="G543" s="17">
        <v>657249.37</v>
      </c>
      <c r="H543" s="17">
        <v>4307361.57</v>
      </c>
      <c r="I543" s="17">
        <v>657244.6</v>
      </c>
      <c r="J543" s="17">
        <v>4307348.42</v>
      </c>
      <c r="K543" s="17"/>
      <c r="L543" s="17"/>
      <c r="M543" s="17"/>
    </row>
    <row r="544" spans="1:13" x14ac:dyDescent="0.25">
      <c r="A544" s="11" t="s">
        <v>539</v>
      </c>
      <c r="B544" s="12">
        <v>0.35979166666584206</v>
      </c>
      <c r="C544" s="13" t="s">
        <v>24</v>
      </c>
      <c r="D544" s="14"/>
      <c r="E544" s="13" t="s">
        <v>384</v>
      </c>
      <c r="F544" s="13" t="s">
        <v>552</v>
      </c>
      <c r="G544" s="13">
        <v>657637.88</v>
      </c>
      <c r="H544" s="13">
        <v>4307533.74</v>
      </c>
      <c r="I544" s="13">
        <v>657631.22</v>
      </c>
      <c r="J544" s="13">
        <v>4307543.64</v>
      </c>
      <c r="K544" s="13"/>
      <c r="L544" s="13"/>
      <c r="M544" s="13"/>
    </row>
    <row r="545" spans="1:13" x14ac:dyDescent="0.25">
      <c r="A545" s="15" t="s">
        <v>539</v>
      </c>
      <c r="B545" s="16">
        <v>0.3724074074089003</v>
      </c>
      <c r="C545" s="17" t="s">
        <v>26</v>
      </c>
      <c r="D545" s="18"/>
      <c r="E545" s="17" t="s">
        <v>384</v>
      </c>
      <c r="F545" s="17" t="s">
        <v>553</v>
      </c>
      <c r="G545" s="17">
        <v>658065.87</v>
      </c>
      <c r="H545" s="17">
        <v>4305443.79</v>
      </c>
      <c r="I545" s="17">
        <v>658032.08</v>
      </c>
      <c r="J545" s="17">
        <v>4305602.52</v>
      </c>
      <c r="K545" s="17"/>
      <c r="L545" s="17"/>
      <c r="M545" s="17"/>
    </row>
    <row r="546" spans="1:13" x14ac:dyDescent="0.25">
      <c r="A546" s="11" t="s">
        <v>539</v>
      </c>
      <c r="B546" s="12">
        <v>0.3779745370375167</v>
      </c>
      <c r="C546" s="13" t="s">
        <v>24</v>
      </c>
      <c r="D546" s="14"/>
      <c r="E546" s="13" t="s">
        <v>378</v>
      </c>
      <c r="F546" s="13" t="s">
        <v>554</v>
      </c>
      <c r="G546" s="13">
        <v>657883.56</v>
      </c>
      <c r="H546" s="13">
        <v>4305683.4</v>
      </c>
      <c r="I546" s="13">
        <v>657867.16</v>
      </c>
      <c r="J546" s="13">
        <v>4305506.7</v>
      </c>
      <c r="K546" s="13"/>
      <c r="L546" s="13"/>
      <c r="M546" s="13"/>
    </row>
    <row r="547" spans="1:13" x14ac:dyDescent="0.25">
      <c r="A547" s="15" t="s">
        <v>539</v>
      </c>
      <c r="B547" s="16">
        <v>0.3878587962972233</v>
      </c>
      <c r="C547" s="17" t="s">
        <v>26</v>
      </c>
      <c r="D547" s="18"/>
      <c r="E547" s="17" t="s">
        <v>378</v>
      </c>
      <c r="F547" s="17" t="s">
        <v>555</v>
      </c>
      <c r="G547" s="17">
        <v>657526.39</v>
      </c>
      <c r="H547" s="17">
        <v>4307466.45</v>
      </c>
      <c r="I547" s="17">
        <v>657524</v>
      </c>
      <c r="J547" s="17">
        <v>4307451.84</v>
      </c>
      <c r="K547" s="17"/>
      <c r="L547" s="17"/>
      <c r="M547" s="17"/>
    </row>
    <row r="548" spans="1:13" x14ac:dyDescent="0.25">
      <c r="A548" s="11" t="s">
        <v>539</v>
      </c>
      <c r="B548" s="12">
        <v>0.3892708333332848</v>
      </c>
      <c r="C548" s="13" t="s">
        <v>24</v>
      </c>
      <c r="D548" s="14"/>
      <c r="E548" s="13" t="s">
        <v>369</v>
      </c>
      <c r="F548" s="13" t="s">
        <v>556</v>
      </c>
      <c r="G548" s="13">
        <v>657382.97</v>
      </c>
      <c r="H548" s="13">
        <v>4307404.29</v>
      </c>
      <c r="I548" s="13">
        <v>657388.03</v>
      </c>
      <c r="J548" s="13">
        <v>4307418.78</v>
      </c>
      <c r="K548" s="13"/>
      <c r="L548" s="13"/>
      <c r="M548" s="13"/>
    </row>
    <row r="549" spans="1:13" x14ac:dyDescent="0.25">
      <c r="A549" s="15" t="s">
        <v>539</v>
      </c>
      <c r="B549" s="16">
        <v>0.401192129629635</v>
      </c>
      <c r="C549" s="17" t="s">
        <v>26</v>
      </c>
      <c r="D549" s="18"/>
      <c r="E549" s="17" t="s">
        <v>369</v>
      </c>
      <c r="F549" s="17" t="s">
        <v>557</v>
      </c>
      <c r="G549" s="17">
        <v>657813.6</v>
      </c>
      <c r="H549" s="17">
        <v>4305354.49</v>
      </c>
      <c r="I549" s="17">
        <v>657750.55</v>
      </c>
      <c r="J549" s="17">
        <v>4305534.6</v>
      </c>
      <c r="K549" s="17"/>
      <c r="L549" s="17"/>
      <c r="M549" s="17"/>
    </row>
    <row r="550" spans="1:13" x14ac:dyDescent="0.25">
      <c r="A550" s="11" t="s">
        <v>539</v>
      </c>
      <c r="B550" s="12">
        <v>0.4071990740740148</v>
      </c>
      <c r="C550" s="13" t="s">
        <v>24</v>
      </c>
      <c r="D550" s="14"/>
      <c r="E550" s="13" t="s">
        <v>372</v>
      </c>
      <c r="F550" s="13" t="s">
        <v>558</v>
      </c>
      <c r="G550" s="13">
        <v>657813.7</v>
      </c>
      <c r="H550" s="13">
        <v>4305656.31</v>
      </c>
      <c r="I550" s="13">
        <v>657806.47</v>
      </c>
      <c r="J550" s="13">
        <v>4305467.3</v>
      </c>
      <c r="K550" s="13"/>
      <c r="L550" s="13"/>
      <c r="M550" s="13"/>
    </row>
    <row r="551" spans="1:13" x14ac:dyDescent="0.25">
      <c r="A551" s="15" t="s">
        <v>539</v>
      </c>
      <c r="B551" s="16">
        <v>0.4175115740727051</v>
      </c>
      <c r="C551" s="17" t="s">
        <v>26</v>
      </c>
      <c r="D551" s="18"/>
      <c r="E551" s="17" t="s">
        <v>372</v>
      </c>
      <c r="F551" s="17" t="s">
        <v>559</v>
      </c>
      <c r="G551" s="17">
        <v>657435.89</v>
      </c>
      <c r="H551" s="17">
        <v>4307424.99</v>
      </c>
      <c r="I551" s="17">
        <v>657432.11</v>
      </c>
      <c r="J551" s="17">
        <v>4307410.64</v>
      </c>
      <c r="K551" s="17"/>
      <c r="L551" s="17"/>
      <c r="M551" s="17"/>
    </row>
    <row r="552" spans="1:13" x14ac:dyDescent="0.25">
      <c r="A552" s="11" t="s">
        <v>539</v>
      </c>
      <c r="B552" s="12">
        <v>0.41887731481619994</v>
      </c>
      <c r="C552" s="13" t="s">
        <v>24</v>
      </c>
      <c r="D552" s="14"/>
      <c r="E552" s="13" t="s">
        <v>364</v>
      </c>
      <c r="F552" s="13" t="s">
        <v>560</v>
      </c>
      <c r="G552" s="13">
        <v>657282.62</v>
      </c>
      <c r="H552" s="13">
        <v>4307419.23</v>
      </c>
      <c r="I552" s="13">
        <v>657284.66</v>
      </c>
      <c r="J552" s="13">
        <v>4307430.68</v>
      </c>
      <c r="K552" s="13"/>
      <c r="L552" s="13"/>
      <c r="M552" s="13"/>
    </row>
    <row r="553" spans="1:13" x14ac:dyDescent="0.25">
      <c r="A553" s="15" t="s">
        <v>539</v>
      </c>
      <c r="B553" s="16">
        <v>0.43130787037080154</v>
      </c>
      <c r="C553" s="17" t="s">
        <v>26</v>
      </c>
      <c r="D553" s="18"/>
      <c r="E553" s="17" t="s">
        <v>364</v>
      </c>
      <c r="F553" s="17" t="s">
        <v>561</v>
      </c>
      <c r="G553" s="17">
        <v>657682.35</v>
      </c>
      <c r="H553" s="17">
        <v>4305346.98</v>
      </c>
      <c r="I553" s="17">
        <v>657632.39</v>
      </c>
      <c r="J553" s="17">
        <v>4305536.6</v>
      </c>
      <c r="K553" s="17"/>
      <c r="L553" s="17"/>
      <c r="M553" s="17"/>
    </row>
    <row r="554" spans="1:13" x14ac:dyDescent="0.25">
      <c r="A554" s="11" t="s">
        <v>539</v>
      </c>
      <c r="B554" s="12">
        <v>0.43719907407285064</v>
      </c>
      <c r="C554" s="13" t="s">
        <v>24</v>
      </c>
      <c r="D554" s="14"/>
      <c r="E554" s="13" t="s">
        <v>366</v>
      </c>
      <c r="F554" s="13" t="s">
        <v>562</v>
      </c>
      <c r="G554" s="13">
        <v>657693.5</v>
      </c>
      <c r="H554" s="13">
        <v>4305688.7</v>
      </c>
      <c r="I554" s="13">
        <v>657701.85</v>
      </c>
      <c r="J554" s="13">
        <v>4305477.69</v>
      </c>
      <c r="K554" s="13"/>
      <c r="L554" s="13"/>
      <c r="M554" s="13"/>
    </row>
    <row r="555" spans="1:13" x14ac:dyDescent="0.25">
      <c r="A555" s="15" t="s">
        <v>539</v>
      </c>
      <c r="B555" s="16">
        <v>0.44688657407459687</v>
      </c>
      <c r="C555" s="17" t="s">
        <v>26</v>
      </c>
      <c r="D555" s="18"/>
      <c r="E555" s="17" t="s">
        <v>366</v>
      </c>
      <c r="F555" s="17" t="s">
        <v>563</v>
      </c>
      <c r="G555" s="17">
        <v>657326.62</v>
      </c>
      <c r="H555" s="17">
        <v>4307402.15</v>
      </c>
      <c r="I555" s="17">
        <v>657322.38</v>
      </c>
      <c r="J555" s="17">
        <v>4307388.27</v>
      </c>
      <c r="K555" s="17"/>
      <c r="L555" s="17"/>
      <c r="M555" s="17"/>
    </row>
    <row r="556" spans="1:13" x14ac:dyDescent="0.25">
      <c r="A556" s="11" t="s">
        <v>539</v>
      </c>
      <c r="B556" s="12">
        <v>0.4534953703696374</v>
      </c>
      <c r="C556" s="13" t="s">
        <v>24</v>
      </c>
      <c r="D556" s="14"/>
      <c r="E556" s="13" t="s">
        <v>564</v>
      </c>
      <c r="F556" s="13" t="s">
        <v>565</v>
      </c>
      <c r="G556" s="13">
        <v>658299.66</v>
      </c>
      <c r="H556" s="13">
        <v>4307306.09</v>
      </c>
      <c r="I556" s="13">
        <v>658294.89</v>
      </c>
      <c r="J556" s="13">
        <v>4307326.09</v>
      </c>
      <c r="K556" s="13"/>
      <c r="L556" s="13"/>
      <c r="M556" s="13"/>
    </row>
    <row r="557" spans="1:13" x14ac:dyDescent="0.25">
      <c r="A557" s="15" t="s">
        <v>539</v>
      </c>
      <c r="B557" s="16">
        <v>0.4553472222214623</v>
      </c>
      <c r="C557" s="17" t="s">
        <v>26</v>
      </c>
      <c r="D557" s="18"/>
      <c r="E557" s="17" t="s">
        <v>564</v>
      </c>
      <c r="F557" s="17" t="s">
        <v>566</v>
      </c>
      <c r="G557" s="17">
        <v>658369.06</v>
      </c>
      <c r="H557" s="17">
        <v>4307002.84</v>
      </c>
      <c r="I557" s="17">
        <v>658358.07</v>
      </c>
      <c r="J557" s="17">
        <v>4307035.2</v>
      </c>
      <c r="K557" s="17"/>
      <c r="L557" s="17"/>
      <c r="M557" s="17"/>
    </row>
    <row r="558" spans="1:13" x14ac:dyDescent="0.25">
      <c r="A558" s="11" t="s">
        <v>539</v>
      </c>
      <c r="B558" s="12">
        <v>0.46026620370321325</v>
      </c>
      <c r="C558" s="13" t="s">
        <v>24</v>
      </c>
      <c r="D558" s="14"/>
      <c r="E558" s="13" t="s">
        <v>567</v>
      </c>
      <c r="F558" s="13" t="s">
        <v>568</v>
      </c>
      <c r="G558" s="13">
        <v>658647.11</v>
      </c>
      <c r="H558" s="13">
        <v>4306039.38</v>
      </c>
      <c r="I558" s="13">
        <v>658615.42</v>
      </c>
      <c r="J558" s="13">
        <v>4306158.3</v>
      </c>
      <c r="K558" s="13"/>
      <c r="L558" s="13"/>
      <c r="M558" s="13"/>
    </row>
    <row r="559" spans="1:13" x14ac:dyDescent="0.25">
      <c r="A559" s="15" t="s">
        <v>539</v>
      </c>
      <c r="B559" s="16">
        <v>0.46262731481328956</v>
      </c>
      <c r="C559" s="17" t="s">
        <v>26</v>
      </c>
      <c r="D559" s="18"/>
      <c r="E559" s="17" t="s">
        <v>567</v>
      </c>
      <c r="F559" s="17" t="s">
        <v>569</v>
      </c>
      <c r="G559" s="17">
        <v>658707.08</v>
      </c>
      <c r="H559" s="17">
        <v>4305633.02</v>
      </c>
      <c r="I559" s="17">
        <v>658704.05</v>
      </c>
      <c r="J559" s="17">
        <v>4305810.09</v>
      </c>
      <c r="K559" s="17"/>
      <c r="L559" s="17"/>
      <c r="M559" s="17"/>
    </row>
    <row r="560" spans="1:13" x14ac:dyDescent="0.25">
      <c r="A560" s="11" t="s">
        <v>539</v>
      </c>
      <c r="B560" s="12">
        <v>0.46923611111196806</v>
      </c>
      <c r="C560" s="13" t="s">
        <v>24</v>
      </c>
      <c r="D560" s="14"/>
      <c r="E560" s="13" t="s">
        <v>570</v>
      </c>
      <c r="F560" s="13" t="s">
        <v>571</v>
      </c>
      <c r="G560" s="13">
        <v>658994.65</v>
      </c>
      <c r="H560" s="13">
        <v>4306020.66</v>
      </c>
      <c r="I560" s="13">
        <v>658994.02</v>
      </c>
      <c r="J560" s="13">
        <v>4305804</v>
      </c>
      <c r="K560" s="13"/>
      <c r="L560" s="13"/>
      <c r="M560" s="13"/>
    </row>
    <row r="561" spans="1:13" x14ac:dyDescent="0.25">
      <c r="A561" s="15" t="s">
        <v>539</v>
      </c>
      <c r="B561" s="16">
        <v>0.4702430555553292</v>
      </c>
      <c r="C561" s="17" t="s">
        <v>26</v>
      </c>
      <c r="D561" s="18"/>
      <c r="E561" s="17" t="s">
        <v>570</v>
      </c>
      <c r="F561" s="17" t="s">
        <v>572</v>
      </c>
      <c r="G561" s="17">
        <v>659030.12</v>
      </c>
      <c r="H561" s="17">
        <v>4306196.18</v>
      </c>
      <c r="I561" s="17">
        <v>658979.74</v>
      </c>
      <c r="J561" s="17">
        <v>4306021.82</v>
      </c>
      <c r="K561" s="17"/>
      <c r="L561" s="17"/>
      <c r="M561" s="17"/>
    </row>
    <row r="562" spans="1:13" x14ac:dyDescent="0.25">
      <c r="A562" s="26" t="s">
        <v>539</v>
      </c>
      <c r="B562" s="27">
        <v>0.502233796294604</v>
      </c>
      <c r="C562" s="28" t="s">
        <v>573</v>
      </c>
      <c r="D562" s="29"/>
      <c r="E562" s="28" t="s">
        <v>574</v>
      </c>
      <c r="F562" s="28" t="s">
        <v>575</v>
      </c>
      <c r="G562" s="28">
        <v>657949.78</v>
      </c>
      <c r="H562" s="28">
        <v>4304308.65</v>
      </c>
      <c r="I562" s="28"/>
      <c r="J562" s="28"/>
      <c r="K562" s="28"/>
      <c r="L562" s="28"/>
      <c r="M562" s="28"/>
    </row>
    <row r="563" spans="1:13" x14ac:dyDescent="0.25">
      <c r="A563" s="11" t="s">
        <v>539</v>
      </c>
      <c r="B563" s="12">
        <v>0.5010763888894871</v>
      </c>
      <c r="C563" s="13" t="s">
        <v>24</v>
      </c>
      <c r="D563" s="14"/>
      <c r="E563" s="13" t="s">
        <v>574</v>
      </c>
      <c r="F563" s="13" t="s">
        <v>575</v>
      </c>
      <c r="G563" s="13">
        <v>657755.21</v>
      </c>
      <c r="H563" s="13">
        <v>4304278.9</v>
      </c>
      <c r="I563" s="13"/>
      <c r="J563" s="13"/>
      <c r="K563" s="13"/>
      <c r="L563" s="13"/>
      <c r="M563" s="13"/>
    </row>
    <row r="564" spans="1:13" x14ac:dyDescent="0.25">
      <c r="A564" s="15" t="s">
        <v>539</v>
      </c>
      <c r="B564" s="16">
        <v>0.5115740740729962</v>
      </c>
      <c r="C564" s="17" t="s">
        <v>26</v>
      </c>
      <c r="D564" s="18"/>
      <c r="E564" s="17" t="s">
        <v>574</v>
      </c>
      <c r="F564" s="17" t="s">
        <v>576</v>
      </c>
      <c r="G564" s="17">
        <v>659505.03</v>
      </c>
      <c r="H564" s="17">
        <v>4304626.89</v>
      </c>
      <c r="I564" s="17"/>
      <c r="J564" s="17"/>
      <c r="K564" s="17"/>
      <c r="L564" s="17"/>
      <c r="M564" s="17"/>
    </row>
    <row r="565" spans="1:13" x14ac:dyDescent="0.25">
      <c r="A565" s="11" t="s">
        <v>539</v>
      </c>
      <c r="B565" s="12">
        <v>0.5143055555563478</v>
      </c>
      <c r="C565" s="13" t="s">
        <v>24</v>
      </c>
      <c r="D565" s="14"/>
      <c r="E565" s="13" t="s">
        <v>577</v>
      </c>
      <c r="F565" s="13" t="s">
        <v>578</v>
      </c>
      <c r="G565" s="13">
        <v>659455.41</v>
      </c>
      <c r="H565" s="13">
        <v>4305133.68</v>
      </c>
      <c r="I565" s="13"/>
      <c r="J565" s="13"/>
      <c r="K565" s="13"/>
      <c r="L565" s="13"/>
      <c r="M565" s="13"/>
    </row>
    <row r="566" spans="1:13" x14ac:dyDescent="0.25">
      <c r="A566" s="15" t="s">
        <v>539</v>
      </c>
      <c r="B566" s="16">
        <v>0.523124999999709</v>
      </c>
      <c r="C566" s="17" t="s">
        <v>26</v>
      </c>
      <c r="D566" s="18"/>
      <c r="E566" s="17" t="s">
        <v>577</v>
      </c>
      <c r="F566" s="17" t="s">
        <v>579</v>
      </c>
      <c r="G566" s="17">
        <v>657607.79</v>
      </c>
      <c r="H566" s="17">
        <v>4304759.4</v>
      </c>
      <c r="I566" s="17"/>
      <c r="J566" s="17"/>
      <c r="K566" s="17"/>
      <c r="L566" s="17"/>
      <c r="M566" s="17"/>
    </row>
    <row r="567" spans="1:13" x14ac:dyDescent="0.25">
      <c r="A567" s="11" t="s">
        <v>539</v>
      </c>
      <c r="B567" s="12">
        <v>0.5280439814814599</v>
      </c>
      <c r="C567" s="13" t="s">
        <v>24</v>
      </c>
      <c r="D567" s="14"/>
      <c r="E567" s="13" t="s">
        <v>580</v>
      </c>
      <c r="F567" s="13" t="s">
        <v>581</v>
      </c>
      <c r="G567" s="13">
        <v>657645.77</v>
      </c>
      <c r="H567" s="13">
        <v>4305272.1</v>
      </c>
      <c r="I567" s="13"/>
      <c r="J567" s="13"/>
      <c r="K567" s="13"/>
      <c r="L567" s="13"/>
      <c r="M567" s="13"/>
    </row>
    <row r="568" spans="1:13" x14ac:dyDescent="0.25">
      <c r="A568" s="15" t="s">
        <v>539</v>
      </c>
      <c r="B568" s="16">
        <v>0.5384606481493392</v>
      </c>
      <c r="C568" s="17" t="s">
        <v>26</v>
      </c>
      <c r="D568" s="18"/>
      <c r="E568" s="17" t="s">
        <v>580</v>
      </c>
      <c r="F568" s="17" t="s">
        <v>582</v>
      </c>
      <c r="G568" s="17">
        <v>659298.05</v>
      </c>
      <c r="H568" s="17">
        <v>4305612.37</v>
      </c>
      <c r="I568" s="17"/>
      <c r="J568" s="17"/>
      <c r="K568" s="17"/>
      <c r="L568" s="17"/>
      <c r="M568" s="17"/>
    </row>
    <row r="569" spans="1:13" x14ac:dyDescent="0.25">
      <c r="A569" s="11" t="s">
        <v>539</v>
      </c>
      <c r="B569" s="12">
        <v>0.541712962964084</v>
      </c>
      <c r="C569" s="13" t="s">
        <v>24</v>
      </c>
      <c r="D569" s="14"/>
      <c r="E569" s="13" t="s">
        <v>583</v>
      </c>
      <c r="F569" s="13" t="s">
        <v>584</v>
      </c>
      <c r="G569" s="13">
        <v>659190.4</v>
      </c>
      <c r="H569" s="13">
        <v>4306091.17</v>
      </c>
      <c r="I569" s="13"/>
      <c r="J569" s="13"/>
      <c r="K569" s="13"/>
      <c r="L569" s="13"/>
      <c r="M569" s="13"/>
    </row>
    <row r="570" spans="1:13" x14ac:dyDescent="0.25">
      <c r="A570" s="15" t="s">
        <v>539</v>
      </c>
      <c r="B570" s="16">
        <v>0.5501736111109494</v>
      </c>
      <c r="C570" s="17" t="s">
        <v>26</v>
      </c>
      <c r="D570" s="18"/>
      <c r="E570" s="17" t="s">
        <v>583</v>
      </c>
      <c r="F570" s="17" t="s">
        <v>585</v>
      </c>
      <c r="G570" s="17">
        <v>657477.88</v>
      </c>
      <c r="H570" s="17">
        <v>4305744.77</v>
      </c>
      <c r="I570" s="17"/>
      <c r="J570" s="17"/>
      <c r="K570" s="17"/>
      <c r="L570" s="17"/>
      <c r="M570" s="17"/>
    </row>
    <row r="571" spans="1:13" x14ac:dyDescent="0.25">
      <c r="A571" s="11" t="s">
        <v>539</v>
      </c>
      <c r="B571" s="12">
        <v>0.5536111111105129</v>
      </c>
      <c r="C571" s="13" t="s">
        <v>24</v>
      </c>
      <c r="D571" s="25">
        <f>B571-B569</f>
        <v>0.011898148146428866</v>
      </c>
      <c r="E571" s="13" t="s">
        <v>586</v>
      </c>
      <c r="F571" s="13" t="s">
        <v>587</v>
      </c>
      <c r="G571" s="13">
        <v>657379.52</v>
      </c>
      <c r="H571" s="13">
        <v>4306224.04</v>
      </c>
      <c r="I571" s="13"/>
      <c r="J571" s="13"/>
      <c r="K571" s="13"/>
      <c r="L571" s="13"/>
      <c r="M571" s="13"/>
    </row>
    <row r="572" spans="1:13" x14ac:dyDescent="0.25">
      <c r="A572" s="15" t="s">
        <v>539</v>
      </c>
      <c r="B572" s="16">
        <v>0.5640740740745969</v>
      </c>
      <c r="C572" s="17" t="s">
        <v>26</v>
      </c>
      <c r="D572" s="18"/>
      <c r="E572" s="17" t="s">
        <v>586</v>
      </c>
      <c r="F572" s="17" t="s">
        <v>588</v>
      </c>
      <c r="G572" s="17">
        <v>659136.92</v>
      </c>
      <c r="H572" s="17">
        <v>4306572.28</v>
      </c>
      <c r="I572" s="17"/>
      <c r="J572" s="17"/>
      <c r="K572" s="17"/>
      <c r="L572" s="17"/>
      <c r="M572" s="17"/>
    </row>
    <row r="573" spans="1:13" x14ac:dyDescent="0.25">
      <c r="A573" s="11" t="s">
        <v>539</v>
      </c>
      <c r="B573" s="12">
        <v>0.567557870370365</v>
      </c>
      <c r="C573" s="13" t="s">
        <v>24</v>
      </c>
      <c r="D573" s="14"/>
      <c r="E573" s="13" t="s">
        <v>589</v>
      </c>
      <c r="F573" s="13" t="s">
        <v>590</v>
      </c>
      <c r="G573" s="13">
        <v>659029.88</v>
      </c>
      <c r="H573" s="13">
        <v>4307060.12</v>
      </c>
      <c r="I573" s="13"/>
      <c r="J573" s="13"/>
      <c r="K573" s="13"/>
      <c r="L573" s="13"/>
      <c r="M573" s="13"/>
    </row>
    <row r="574" spans="1:13" x14ac:dyDescent="0.25">
      <c r="A574" s="15" t="s">
        <v>539</v>
      </c>
      <c r="B574" s="16">
        <v>0.5763425925943011</v>
      </c>
      <c r="C574" s="17" t="s">
        <v>26</v>
      </c>
      <c r="D574" s="18"/>
      <c r="E574" s="17" t="s">
        <v>589</v>
      </c>
      <c r="F574" s="17" t="s">
        <v>590</v>
      </c>
      <c r="G574" s="17">
        <v>657241.99</v>
      </c>
      <c r="H574" s="17">
        <v>4306713.59</v>
      </c>
      <c r="I574" s="17"/>
      <c r="J574" s="17"/>
      <c r="K574" s="17"/>
      <c r="L574" s="17"/>
      <c r="M574" s="17"/>
    </row>
    <row r="575" spans="1:13" x14ac:dyDescent="0.25">
      <c r="A575" s="11" t="s">
        <v>539</v>
      </c>
      <c r="B575" s="12">
        <v>0.5798263888900692</v>
      </c>
      <c r="C575" s="13" t="s">
        <v>24</v>
      </c>
      <c r="D575" s="14"/>
      <c r="E575" s="13" t="s">
        <v>591</v>
      </c>
      <c r="F575" s="13" t="s">
        <v>592</v>
      </c>
      <c r="G575" s="13">
        <v>657109.79</v>
      </c>
      <c r="H575" s="13">
        <v>4307169.7</v>
      </c>
      <c r="I575" s="13"/>
      <c r="J575" s="13"/>
      <c r="K575" s="13"/>
      <c r="L575" s="13"/>
      <c r="M575" s="13"/>
    </row>
    <row r="576" spans="1:13" x14ac:dyDescent="0.25">
      <c r="A576" s="15" t="s">
        <v>539</v>
      </c>
      <c r="B576" s="16">
        <v>0.5900462962963502</v>
      </c>
      <c r="C576" s="17" t="s">
        <v>26</v>
      </c>
      <c r="D576" s="18"/>
      <c r="E576" s="17" t="s">
        <v>591</v>
      </c>
      <c r="F576" s="17" t="s">
        <v>593</v>
      </c>
      <c r="G576" s="17">
        <v>658909.06</v>
      </c>
      <c r="H576" s="17">
        <v>4307549.49</v>
      </c>
      <c r="I576" s="17"/>
      <c r="J576" s="17"/>
      <c r="K576" s="17"/>
      <c r="L576" s="17"/>
      <c r="M576" s="17"/>
    </row>
    <row r="577" spans="1:13" x14ac:dyDescent="0.25">
      <c r="A577" s="11" t="s">
        <v>539</v>
      </c>
      <c r="B577" s="12">
        <v>0.5929050925915362</v>
      </c>
      <c r="C577" s="13" t="s">
        <v>24</v>
      </c>
      <c r="D577" s="14"/>
      <c r="E577" s="13" t="s">
        <v>594</v>
      </c>
      <c r="F577" s="13" t="s">
        <v>595</v>
      </c>
      <c r="G577" s="13">
        <v>658845.4</v>
      </c>
      <c r="H577" s="13">
        <v>4308030.38</v>
      </c>
      <c r="I577" s="13"/>
      <c r="J577" s="13"/>
      <c r="K577" s="13"/>
      <c r="L577" s="13"/>
      <c r="M577" s="13"/>
    </row>
    <row r="578" spans="1:13" x14ac:dyDescent="0.25">
      <c r="A578" s="15" t="s">
        <v>539</v>
      </c>
      <c r="B578" s="16">
        <v>0.6013773148151813</v>
      </c>
      <c r="C578" s="17" t="s">
        <v>26</v>
      </c>
      <c r="D578" s="18"/>
      <c r="E578" s="17" t="s">
        <v>594</v>
      </c>
      <c r="F578" s="17" t="s">
        <v>596</v>
      </c>
      <c r="G578" s="17">
        <v>657088.92</v>
      </c>
      <c r="H578" s="17">
        <v>4307699</v>
      </c>
      <c r="I578" s="17"/>
      <c r="J578" s="17"/>
      <c r="K578" s="17"/>
      <c r="L578" s="17"/>
      <c r="M578" s="17"/>
    </row>
    <row r="579" spans="1:13" x14ac:dyDescent="0.25">
      <c r="A579" s="7" t="s">
        <v>539</v>
      </c>
      <c r="B579" s="8">
        <v>0.6050925925919728</v>
      </c>
      <c r="C579" s="9" t="s">
        <v>176</v>
      </c>
      <c r="D579" s="10"/>
      <c r="E579" s="9" t="s">
        <v>594</v>
      </c>
      <c r="F579" s="9" t="s">
        <v>596</v>
      </c>
      <c r="G579" s="9">
        <v>656716.7</v>
      </c>
      <c r="H579" s="9">
        <v>4307223.34</v>
      </c>
      <c r="I579" s="9"/>
      <c r="J579" s="9"/>
      <c r="K579" s="9"/>
      <c r="L579" s="9"/>
      <c r="M579" s="9"/>
    </row>
    <row r="580" spans="1:13" x14ac:dyDescent="0.25">
      <c r="A580" s="7" t="s">
        <v>539</v>
      </c>
      <c r="B580" s="8">
        <v>0.6080787037026312</v>
      </c>
      <c r="C580" s="9" t="s">
        <v>58</v>
      </c>
      <c r="D580" s="10"/>
      <c r="E580" s="9" t="s">
        <v>594</v>
      </c>
      <c r="F580" s="9" t="s">
        <v>596</v>
      </c>
      <c r="G580" s="9"/>
      <c r="H580" s="9"/>
      <c r="I580" s="9"/>
      <c r="J580" s="9"/>
      <c r="K580" s="9"/>
      <c r="L580" s="9"/>
      <c r="M580" s="9"/>
    </row>
    <row r="581" spans="1:13" x14ac:dyDescent="0.25">
      <c r="A581" s="2" t="s">
        <v>539</v>
      </c>
      <c r="B581" s="3">
        <v>0.6081249999988358</v>
      </c>
      <c r="C581" s="4" t="s">
        <v>597</v>
      </c>
      <c r="D581" s="5"/>
      <c r="E581" s="4" t="s">
        <v>594</v>
      </c>
      <c r="F581" s="4" t="s">
        <v>596</v>
      </c>
      <c r="G581" s="4"/>
      <c r="H581" s="4"/>
      <c r="I581" s="4"/>
      <c r="J581" s="4"/>
      <c r="K581" s="4"/>
      <c r="L581" s="4"/>
      <c r="M581" s="4"/>
    </row>
    <row r="582" spans="2:3" x14ac:dyDescent="0.25">
      <c r="B582" s="20">
        <v>0.6458333333321207</v>
      </c>
      <c r="C582" t="s">
        <v>598</v>
      </c>
    </row>
    <row r="583" spans="1:13" x14ac:dyDescent="0.25">
      <c r="A583" s="2" t="s">
        <v>599</v>
      </c>
      <c r="B583" s="3">
        <v>0.21008101851839456</v>
      </c>
      <c r="C583" t="s">
        <v>110</v>
      </c>
      <c r="D583" s="5"/>
      <c r="E583" s="4" t="s">
        <v>600</v>
      </c>
      <c r="F583" s="4" t="s">
        <v>601</v>
      </c>
      <c r="G583" s="4">
        <v>658283.26</v>
      </c>
      <c r="H583" s="4">
        <v>4304278.81</v>
      </c>
      <c r="I583" s="4"/>
      <c r="J583" s="4"/>
      <c r="K583" s="4"/>
      <c r="L583" s="4"/>
      <c r="M583" s="4"/>
    </row>
    <row r="584" spans="1:13" x14ac:dyDescent="0.25">
      <c r="A584" s="2" t="s">
        <v>599</v>
      </c>
      <c r="B584" s="3">
        <v>0.21875</v>
      </c>
      <c r="C584" t="s">
        <v>233</v>
      </c>
      <c r="D584" s="5"/>
      <c r="E584" s="4" t="s">
        <v>600</v>
      </c>
      <c r="F584" s="4" t="s">
        <v>601</v>
      </c>
      <c r="G584" s="4">
        <v>658283.08</v>
      </c>
      <c r="H584" s="4">
        <v>4304278.71</v>
      </c>
      <c r="I584" s="4"/>
      <c r="J584" s="4"/>
      <c r="K584" s="4"/>
      <c r="L584" s="4"/>
      <c r="M584" s="4"/>
    </row>
    <row r="585" spans="1:13" x14ac:dyDescent="0.25">
      <c r="A585" s="2" t="s">
        <v>599</v>
      </c>
      <c r="B585" s="3">
        <v>0.28537037036949187</v>
      </c>
      <c r="C585" s="4" t="s">
        <v>540</v>
      </c>
      <c r="D585" s="5"/>
      <c r="E585" s="4" t="s">
        <v>600</v>
      </c>
      <c r="F585" s="4" t="s">
        <v>601</v>
      </c>
      <c r="G585" s="4">
        <v>658283.13</v>
      </c>
      <c r="H585" s="4">
        <v>4304278.57</v>
      </c>
      <c r="I585" s="4"/>
      <c r="J585" s="4"/>
      <c r="K585" s="4"/>
      <c r="L585" s="4"/>
      <c r="M585" s="4"/>
    </row>
    <row r="586" spans="1:13" x14ac:dyDescent="0.25">
      <c r="A586" s="7" t="s">
        <v>599</v>
      </c>
      <c r="B586" s="8">
        <v>0.29234953703780775</v>
      </c>
      <c r="C586" s="9" t="s">
        <v>64</v>
      </c>
      <c r="D586" s="10"/>
      <c r="E586" s="9" t="s">
        <v>600</v>
      </c>
      <c r="F586" s="9" t="s">
        <v>601</v>
      </c>
      <c r="G586" s="9">
        <v>658283.02</v>
      </c>
      <c r="H586" s="9">
        <v>4304278.59</v>
      </c>
      <c r="I586" s="9"/>
      <c r="J586" s="9"/>
      <c r="K586" s="9"/>
      <c r="L586" s="9"/>
      <c r="M586" s="9"/>
    </row>
    <row r="587" spans="1:13" x14ac:dyDescent="0.25">
      <c r="A587" s="2" t="s">
        <v>599</v>
      </c>
      <c r="B587" s="3">
        <v>0.2930902777770825</v>
      </c>
      <c r="C587" s="4" t="s">
        <v>602</v>
      </c>
      <c r="D587" s="5"/>
      <c r="E587" s="4" t="s">
        <v>600</v>
      </c>
      <c r="F587" s="4" t="s">
        <v>601</v>
      </c>
      <c r="G587" s="4">
        <v>658282.93</v>
      </c>
      <c r="H587" s="4">
        <v>4304278.42</v>
      </c>
      <c r="I587" s="4"/>
      <c r="J587" s="4"/>
      <c r="K587" s="4"/>
      <c r="L587" s="4"/>
      <c r="M587" s="4"/>
    </row>
    <row r="588" spans="1:13" x14ac:dyDescent="0.25">
      <c r="A588" s="2" t="s">
        <v>599</v>
      </c>
      <c r="B588" s="3">
        <v>0.30608796296291985</v>
      </c>
      <c r="C588" s="4" t="s">
        <v>603</v>
      </c>
      <c r="D588" s="5"/>
      <c r="E588" s="4" t="s">
        <v>600</v>
      </c>
      <c r="F588" s="4" t="s">
        <v>601</v>
      </c>
      <c r="G588" s="4">
        <v>657971.93</v>
      </c>
      <c r="H588" s="4">
        <v>4304027.73</v>
      </c>
      <c r="I588" s="4"/>
      <c r="J588" s="4"/>
      <c r="K588" s="4"/>
      <c r="L588" s="4"/>
      <c r="M588" s="4"/>
    </row>
    <row r="589" spans="1:13" x14ac:dyDescent="0.25">
      <c r="A589" s="2" t="s">
        <v>599</v>
      </c>
      <c r="B589" s="3">
        <v>0.3613078703710926</v>
      </c>
      <c r="C589" s="4" t="s">
        <v>604</v>
      </c>
      <c r="D589" s="5"/>
      <c r="E589" s="4" t="s">
        <v>605</v>
      </c>
      <c r="F589" s="4" t="s">
        <v>606</v>
      </c>
      <c r="G589" s="4">
        <v>657953.8</v>
      </c>
      <c r="H589" s="4">
        <v>4304014.52</v>
      </c>
      <c r="I589" s="4"/>
      <c r="J589" s="4"/>
      <c r="K589" s="4"/>
      <c r="L589" s="4"/>
      <c r="M589" s="4"/>
    </row>
    <row r="590" spans="1:13" x14ac:dyDescent="0.25">
      <c r="A590" s="2" t="s">
        <v>599</v>
      </c>
      <c r="B590" s="3">
        <v>0.36560185185226146</v>
      </c>
      <c r="C590" s="4" t="s">
        <v>607</v>
      </c>
      <c r="D590" s="5"/>
      <c r="E590" s="4" t="s">
        <v>605</v>
      </c>
      <c r="F590" s="4" t="s">
        <v>606</v>
      </c>
      <c r="G590" s="4">
        <v>658568.94</v>
      </c>
      <c r="H590" s="4">
        <v>4304743</v>
      </c>
      <c r="I590" s="4"/>
      <c r="J590" s="4"/>
      <c r="K590" s="4"/>
      <c r="L590" s="4"/>
      <c r="M590" s="4"/>
    </row>
    <row r="591" spans="1:13" x14ac:dyDescent="0.25">
      <c r="A591" s="2" t="s">
        <v>599</v>
      </c>
      <c r="B591" s="3">
        <v>0.4305555555547471</v>
      </c>
      <c r="C591" s="4" t="s">
        <v>608</v>
      </c>
      <c r="D591" s="5"/>
      <c r="E591" s="4" t="s">
        <v>609</v>
      </c>
      <c r="F591" s="4"/>
      <c r="G591" s="4"/>
      <c r="H591" s="4"/>
      <c r="I591" s="4"/>
      <c r="J591" s="4"/>
      <c r="K591" s="4"/>
      <c r="L591" s="4"/>
      <c r="M591" s="4"/>
    </row>
    <row r="592" spans="1:13" x14ac:dyDescent="0.25">
      <c r="A592" s="2" t="s">
        <v>599</v>
      </c>
      <c r="B592" s="3">
        <v>0.43475694444350665</v>
      </c>
      <c r="C592" s="4" t="s">
        <v>610</v>
      </c>
      <c r="D592" s="5"/>
      <c r="E592" s="4" t="s">
        <v>611</v>
      </c>
      <c r="F592" s="4" t="s">
        <v>612</v>
      </c>
      <c r="G592" s="4">
        <v>657810.05</v>
      </c>
      <c r="H592" s="4">
        <v>4305739.86</v>
      </c>
      <c r="I592" s="4"/>
      <c r="J592" s="4"/>
      <c r="K592" s="4"/>
      <c r="L592" s="4"/>
      <c r="M592" s="4"/>
    </row>
    <row r="593" spans="1:3" x14ac:dyDescent="0.25">
      <c r="A593" s="2" t="s">
        <v>599</v>
      </c>
      <c r="B593" s="3">
        <v>0.468784722223063</v>
      </c>
      <c r="C593" s="4" t="s">
        <v>613</v>
      </c>
    </row>
    <row r="594" spans="1:3" x14ac:dyDescent="0.25">
      <c r="A594" s="2" t="s">
        <v>599</v>
      </c>
      <c r="B594" s="3">
        <v>0.47229166666511446</v>
      </c>
      <c r="C594" s="4" t="s">
        <v>614</v>
      </c>
    </row>
    <row r="595" spans="1:13" x14ac:dyDescent="0.25">
      <c r="A595" s="2" t="s">
        <v>599</v>
      </c>
      <c r="B595" s="3">
        <v>0.5005208333350311</v>
      </c>
      <c r="C595" s="4" t="s">
        <v>615</v>
      </c>
      <c r="D595" s="5"/>
      <c r="E595" s="4" t="s">
        <v>616</v>
      </c>
      <c r="F595" s="4" t="s">
        <v>617</v>
      </c>
      <c r="G595" s="4">
        <v>657789.01</v>
      </c>
      <c r="H595" s="4">
        <v>4305854.89</v>
      </c>
      <c r="I595" s="4"/>
      <c r="J595" s="4"/>
      <c r="K595" s="4"/>
      <c r="L595" s="4"/>
      <c r="M595" s="4"/>
    </row>
    <row r="596" spans="1:13" x14ac:dyDescent="0.25">
      <c r="A596" s="2" t="s">
        <v>599</v>
      </c>
      <c r="B596" s="3">
        <v>0.5044560185197042</v>
      </c>
      <c r="C596" s="4" t="s">
        <v>618</v>
      </c>
      <c r="D596" s="5"/>
      <c r="E596" s="4" t="s">
        <v>616</v>
      </c>
      <c r="F596" s="4" t="s">
        <v>617</v>
      </c>
      <c r="G596" s="4">
        <v>658431.59</v>
      </c>
      <c r="H596" s="4">
        <v>4305532.03</v>
      </c>
      <c r="I596" s="4"/>
      <c r="J596" s="4"/>
      <c r="K596" s="4"/>
      <c r="L596" s="4"/>
      <c r="M596" s="4"/>
    </row>
    <row r="597" spans="1:13" x14ac:dyDescent="0.25">
      <c r="A597" s="2" t="s">
        <v>599</v>
      </c>
      <c r="B597" s="3">
        <v>0.5527430555557657</v>
      </c>
      <c r="C597" s="4" t="s">
        <v>619</v>
      </c>
      <c r="D597" s="5"/>
      <c r="E597" s="4" t="s">
        <v>620</v>
      </c>
      <c r="F597" s="4" t="s">
        <v>621</v>
      </c>
      <c r="G597" s="4">
        <v>658887.4</v>
      </c>
      <c r="H597" s="4">
        <v>4305724.15</v>
      </c>
      <c r="I597" s="4"/>
      <c r="J597" s="4"/>
      <c r="K597" s="4"/>
      <c r="L597" s="4"/>
      <c r="M597" s="4"/>
    </row>
    <row r="598" spans="1:13" x14ac:dyDescent="0.25">
      <c r="A598" s="2" t="s">
        <v>599</v>
      </c>
      <c r="B598" s="3">
        <v>0.5583217592575238</v>
      </c>
      <c r="C598" s="4" t="s">
        <v>622</v>
      </c>
      <c r="D598" s="5"/>
      <c r="E598" s="4" t="s">
        <v>620</v>
      </c>
      <c r="F598" s="4" t="s">
        <v>621</v>
      </c>
      <c r="G598" s="4">
        <v>658873.9</v>
      </c>
      <c r="H598" s="4">
        <v>4305775.36</v>
      </c>
      <c r="I598" s="4"/>
      <c r="J598" s="4"/>
      <c r="K598" s="4"/>
      <c r="L598" s="4"/>
      <c r="M598" s="4"/>
    </row>
    <row r="599" spans="1:13" x14ac:dyDescent="0.25">
      <c r="A599" s="2" t="s">
        <v>599</v>
      </c>
      <c r="B599" s="3">
        <v>0.5735069444453984</v>
      </c>
      <c r="C599" s="4" t="s">
        <v>623</v>
      </c>
      <c r="D599" s="5"/>
      <c r="E599" s="4" t="s">
        <v>624</v>
      </c>
      <c r="F599" s="4" t="s">
        <v>625</v>
      </c>
      <c r="G599" s="4">
        <v>657724.84</v>
      </c>
      <c r="H599" s="4">
        <v>4306152.32</v>
      </c>
      <c r="I599" s="4"/>
      <c r="J599" s="4"/>
      <c r="K599" s="4"/>
      <c r="L599" s="4"/>
      <c r="M599" s="4"/>
    </row>
    <row r="600" spans="1:13" x14ac:dyDescent="0.25">
      <c r="A600" s="2" t="s">
        <v>599</v>
      </c>
      <c r="B600" s="3">
        <v>0.5774421296300716</v>
      </c>
      <c r="C600" s="4" t="s">
        <v>626</v>
      </c>
      <c r="D600" s="5"/>
      <c r="E600" s="4" t="s">
        <v>624</v>
      </c>
      <c r="F600" s="4" t="s">
        <v>625</v>
      </c>
      <c r="G600" s="4">
        <v>657724.9</v>
      </c>
      <c r="H600" s="4">
        <v>4306165.45</v>
      </c>
      <c r="I600" s="4"/>
      <c r="J600" s="4"/>
      <c r="K600" s="4"/>
      <c r="L600" s="4"/>
      <c r="M600" s="4"/>
    </row>
    <row r="601" spans="1:13" x14ac:dyDescent="0.25">
      <c r="A601" s="2" t="s">
        <v>599</v>
      </c>
      <c r="B601" s="3">
        <v>0.5953125000014552</v>
      </c>
      <c r="C601" s="4" t="s">
        <v>627</v>
      </c>
      <c r="D601" s="5"/>
      <c r="E601" s="4" t="s">
        <v>628</v>
      </c>
      <c r="F601" s="4" t="s">
        <v>629</v>
      </c>
      <c r="G601" s="4">
        <v>657763.61</v>
      </c>
      <c r="H601" s="4">
        <v>4306609</v>
      </c>
      <c r="I601" s="4"/>
      <c r="J601" s="4"/>
      <c r="K601" s="4"/>
      <c r="L601" s="4"/>
      <c r="M601" s="4"/>
    </row>
    <row r="602" spans="1:13" x14ac:dyDescent="0.25">
      <c r="A602" s="2" t="s">
        <v>599</v>
      </c>
      <c r="B602" s="3">
        <v>0.5981018518505152</v>
      </c>
      <c r="C602" s="4" t="s">
        <v>626</v>
      </c>
      <c r="D602" s="5"/>
      <c r="E602" s="4" t="s">
        <v>628</v>
      </c>
      <c r="F602" s="4" t="s">
        <v>629</v>
      </c>
      <c r="G602" s="4">
        <v>658236.2</v>
      </c>
      <c r="H602" s="4">
        <v>4306271.23</v>
      </c>
      <c r="I602" s="4"/>
      <c r="J602" s="4"/>
      <c r="K602" s="4"/>
      <c r="L602" s="4"/>
      <c r="M602" s="4"/>
    </row>
    <row r="603" spans="1:13" x14ac:dyDescent="0.25">
      <c r="A603" s="2"/>
      <c r="B603" s="3">
        <v>0.6145833333321207</v>
      </c>
      <c r="C603" s="4" t="s">
        <v>630</v>
      </c>
      <c r="D603" s="5"/>
      <c r="E603" s="4"/>
      <c r="F603" s="4"/>
      <c r="G603" s="4"/>
      <c r="H603" s="4"/>
      <c r="I603" s="4"/>
      <c r="J603" s="4"/>
      <c r="K603" s="4"/>
      <c r="L603" s="4"/>
      <c r="M603" s="4"/>
    </row>
    <row r="604" spans="1:13" x14ac:dyDescent="0.25">
      <c r="A604" s="7" t="s">
        <v>599</v>
      </c>
      <c r="B604" s="8">
        <v>0.6166435185186856</v>
      </c>
      <c r="C604" s="9" t="s">
        <v>58</v>
      </c>
      <c r="D604" s="10"/>
      <c r="E604" s="9" t="s">
        <v>628</v>
      </c>
      <c r="F604" s="9" t="s">
        <v>629</v>
      </c>
      <c r="G604" s="9"/>
      <c r="H604" s="9"/>
      <c r="I604" s="9"/>
      <c r="J604" s="9"/>
      <c r="K604" s="9"/>
      <c r="L604" s="9"/>
      <c r="M604" s="9"/>
    </row>
    <row r="605" spans="1:13" x14ac:dyDescent="0.25">
      <c r="A605" s="2" t="s">
        <v>599</v>
      </c>
      <c r="B605" s="3">
        <v>0.6184953703705105</v>
      </c>
      <c r="C605" s="4" t="s">
        <v>631</v>
      </c>
      <c r="D605" s="5"/>
      <c r="E605" s="4" t="s">
        <v>628</v>
      </c>
      <c r="F605" s="4" t="s">
        <v>629</v>
      </c>
      <c r="G605" s="4"/>
      <c r="H605" s="4"/>
      <c r="I605" s="4"/>
      <c r="J605" s="4"/>
      <c r="K605" s="4"/>
      <c r="L605" s="4"/>
      <c r="M605" s="4"/>
    </row>
    <row r="606" spans="1:3" x14ac:dyDescent="0.25">
      <c r="A606" s="2" t="s">
        <v>599</v>
      </c>
      <c r="B606" s="3">
        <v>0.6805555555547471</v>
      </c>
      <c r="C606" s="4" t="s">
        <v>598</v>
      </c>
    </row>
    <row r="607" spans="1:3" x14ac:dyDescent="0.25">
      <c r="A607" s="2">
        <v>45190</v>
      </c>
      <c r="B607" s="3">
        <v>0.21527777777737356</v>
      </c>
      <c r="C607" s="4" t="s">
        <v>110</v>
      </c>
    </row>
    <row r="608" spans="1:3" x14ac:dyDescent="0.25">
      <c r="A608" s="2">
        <v>45190</v>
      </c>
      <c r="B608" s="3">
        <v>0.21875</v>
      </c>
      <c r="C608" s="4" t="s">
        <v>233</v>
      </c>
    </row>
    <row r="609" spans="1:13" x14ac:dyDescent="0.25">
      <c r="A609" s="2" t="s">
        <v>632</v>
      </c>
      <c r="B609" s="3">
        <v>0.27269675926072523</v>
      </c>
      <c r="C609" s="4" t="s">
        <v>540</v>
      </c>
      <c r="D609" s="5"/>
      <c r="E609" s="4" t="s">
        <v>633</v>
      </c>
      <c r="F609" s="4" t="s">
        <v>634</v>
      </c>
      <c r="G609" s="4">
        <v>657768.41</v>
      </c>
      <c r="H609" s="4">
        <v>4306553.13</v>
      </c>
      <c r="I609" s="4"/>
      <c r="J609" s="4"/>
      <c r="K609" s="4"/>
      <c r="L609" s="4"/>
      <c r="M609" s="4"/>
    </row>
    <row r="610" spans="1:13" x14ac:dyDescent="0.25">
      <c r="A610" s="7" t="s">
        <v>632</v>
      </c>
      <c r="B610" s="8">
        <v>0.2727777777763549</v>
      </c>
      <c r="C610" s="9" t="s">
        <v>64</v>
      </c>
      <c r="D610" s="10"/>
      <c r="E610" s="9" t="s">
        <v>633</v>
      </c>
      <c r="F610" s="9" t="s">
        <v>634</v>
      </c>
      <c r="G610" s="9">
        <v>657767.92</v>
      </c>
      <c r="H610" s="9">
        <v>4306554.05</v>
      </c>
      <c r="I610" s="9"/>
      <c r="J610" s="9"/>
      <c r="K610" s="9"/>
      <c r="L610" s="9"/>
      <c r="M610" s="9"/>
    </row>
    <row r="611" spans="1:13" x14ac:dyDescent="0.25">
      <c r="A611" s="2" t="s">
        <v>632</v>
      </c>
      <c r="B611" s="3">
        <v>0.27332175925766933</v>
      </c>
      <c r="C611" s="4" t="s">
        <v>635</v>
      </c>
      <c r="D611" s="5"/>
      <c r="E611" s="4" t="s">
        <v>633</v>
      </c>
      <c r="F611" s="4" t="s">
        <v>634</v>
      </c>
      <c r="G611" s="4">
        <v>657764.65</v>
      </c>
      <c r="H611" s="4">
        <v>4306559.51</v>
      </c>
      <c r="I611" s="4"/>
      <c r="J611" s="4"/>
      <c r="K611" s="4"/>
      <c r="L611" s="4"/>
      <c r="M611" s="4"/>
    </row>
    <row r="612" spans="1:13" x14ac:dyDescent="0.25">
      <c r="A612" s="2" t="s">
        <v>632</v>
      </c>
      <c r="B612" s="3">
        <v>0.28322916666729725</v>
      </c>
      <c r="C612" s="4" t="s">
        <v>636</v>
      </c>
      <c r="D612" s="5"/>
      <c r="E612" s="4" t="s">
        <v>633</v>
      </c>
      <c r="F612" s="4" t="s">
        <v>634</v>
      </c>
      <c r="G612" s="4">
        <v>657226.98</v>
      </c>
      <c r="H612" s="4">
        <v>4307693.81</v>
      </c>
      <c r="I612" s="4"/>
      <c r="J612" s="4"/>
      <c r="K612" s="4"/>
      <c r="L612" s="4"/>
      <c r="M612" s="4"/>
    </row>
    <row r="613" spans="1:13" x14ac:dyDescent="0.25">
      <c r="A613" s="2" t="s">
        <v>632</v>
      </c>
      <c r="B613" s="3">
        <v>0.2984375000014552</v>
      </c>
      <c r="C613" s="4" t="s">
        <v>637</v>
      </c>
      <c r="D613" s="5"/>
      <c r="E613" s="4" t="s">
        <v>633</v>
      </c>
      <c r="F613" s="4" t="s">
        <v>634</v>
      </c>
      <c r="G613" s="4">
        <v>657111.95</v>
      </c>
      <c r="H613" s="4">
        <v>4307595.36</v>
      </c>
      <c r="I613" s="4"/>
      <c r="J613" s="4"/>
      <c r="K613" s="4"/>
      <c r="L613" s="4"/>
      <c r="M613" s="4"/>
    </row>
    <row r="614" spans="1:13" x14ac:dyDescent="0.25">
      <c r="A614" s="2" t="s">
        <v>632</v>
      </c>
      <c r="B614" s="3">
        <v>0.3036342592604342</v>
      </c>
      <c r="C614" s="4" t="s">
        <v>638</v>
      </c>
      <c r="D614" s="5"/>
      <c r="E614" s="4" t="s">
        <v>639</v>
      </c>
      <c r="F614" s="4" t="s">
        <v>640</v>
      </c>
      <c r="G614" s="4">
        <v>657828.62</v>
      </c>
      <c r="H614" s="4">
        <v>4307853.38</v>
      </c>
      <c r="I614" s="4"/>
      <c r="J614" s="4"/>
      <c r="K614" s="4"/>
      <c r="L614" s="4"/>
      <c r="M614" s="4"/>
    </row>
    <row r="615" spans="1:13" x14ac:dyDescent="0.25">
      <c r="A615" s="2" t="s">
        <v>632</v>
      </c>
      <c r="B615" s="3">
        <v>0.31422453703635256</v>
      </c>
      <c r="C615" s="4" t="s">
        <v>641</v>
      </c>
      <c r="D615" s="5"/>
      <c r="E615" s="4" t="s">
        <v>642</v>
      </c>
      <c r="F615" s="4" t="s">
        <v>643</v>
      </c>
      <c r="G615" s="4">
        <v>657945.09</v>
      </c>
      <c r="H615" s="4">
        <v>4307835.79</v>
      </c>
      <c r="I615" s="4"/>
      <c r="J615" s="4"/>
      <c r="K615" s="4"/>
      <c r="L615" s="4"/>
      <c r="M615" s="4"/>
    </row>
    <row r="616" spans="1:13" x14ac:dyDescent="0.25">
      <c r="A616" s="2" t="s">
        <v>632</v>
      </c>
      <c r="B616" s="3">
        <v>0.3162847222229175</v>
      </c>
      <c r="C616" s="4" t="s">
        <v>644</v>
      </c>
      <c r="D616" s="5"/>
      <c r="E616" s="4" t="s">
        <v>642</v>
      </c>
      <c r="F616" s="4" t="s">
        <v>643</v>
      </c>
      <c r="G616" s="4">
        <v>658309.65</v>
      </c>
      <c r="H616" s="4">
        <v>4307965.51</v>
      </c>
      <c r="I616" s="4"/>
      <c r="J616" s="4"/>
      <c r="K616" s="4"/>
      <c r="L616" s="4"/>
      <c r="M616" s="4"/>
    </row>
    <row r="617" spans="1:13" x14ac:dyDescent="0.25">
      <c r="A617" s="2" t="s">
        <v>632</v>
      </c>
      <c r="B617" s="3">
        <v>0.32545138888963265</v>
      </c>
      <c r="C617" s="4" t="s">
        <v>645</v>
      </c>
      <c r="D617" s="5"/>
      <c r="E617" s="4" t="s">
        <v>646</v>
      </c>
      <c r="F617" s="4" t="s">
        <v>647</v>
      </c>
      <c r="G617" s="4">
        <v>658219.02</v>
      </c>
      <c r="H617" s="4">
        <v>4307992.57</v>
      </c>
      <c r="I617" s="4"/>
      <c r="J617" s="4"/>
      <c r="K617" s="4"/>
      <c r="L617" s="4"/>
      <c r="M617" s="4"/>
    </row>
    <row r="618" spans="1:13" x14ac:dyDescent="0.25">
      <c r="A618" s="2" t="s">
        <v>632</v>
      </c>
      <c r="B618" s="3">
        <v>0.3306944444448163</v>
      </c>
      <c r="C618" s="4" t="s">
        <v>648</v>
      </c>
      <c r="D618" s="5"/>
      <c r="E618" s="4" t="s">
        <v>646</v>
      </c>
      <c r="F618" s="4" t="s">
        <v>647</v>
      </c>
      <c r="G618" s="4">
        <v>658489.47</v>
      </c>
      <c r="H618" s="4">
        <v>4307183.72</v>
      </c>
      <c r="I618" s="4"/>
      <c r="J618" s="4"/>
      <c r="K618" s="4"/>
      <c r="L618" s="4"/>
      <c r="M618" s="4"/>
    </row>
    <row r="619" spans="1:13" x14ac:dyDescent="0.25">
      <c r="A619" s="2" t="s">
        <v>632</v>
      </c>
      <c r="B619" s="3">
        <v>0.3407291666662786</v>
      </c>
      <c r="C619" s="4" t="s">
        <v>649</v>
      </c>
      <c r="D619" s="5"/>
      <c r="E619" s="4" t="s">
        <v>189</v>
      </c>
      <c r="F619" s="4" t="s">
        <v>650</v>
      </c>
      <c r="G619" s="4">
        <v>658433.52</v>
      </c>
      <c r="H619" s="4">
        <v>4307245.1</v>
      </c>
      <c r="I619" s="4"/>
      <c r="J619" s="4"/>
      <c r="K619" s="4"/>
      <c r="L619" s="4"/>
      <c r="M619" s="4"/>
    </row>
    <row r="620" spans="1:13" x14ac:dyDescent="0.25">
      <c r="A620" s="2" t="s">
        <v>632</v>
      </c>
      <c r="B620" s="3">
        <v>0.3450231481474475</v>
      </c>
      <c r="C620" s="4" t="s">
        <v>651</v>
      </c>
      <c r="D620" s="5"/>
      <c r="E620" s="4" t="s">
        <v>652</v>
      </c>
      <c r="F620" s="4" t="s">
        <v>653</v>
      </c>
      <c r="G620" s="4">
        <v>658005.71</v>
      </c>
      <c r="H620" s="4">
        <v>4307037.63</v>
      </c>
      <c r="I620" s="4"/>
      <c r="J620" s="4"/>
      <c r="K620" s="4"/>
      <c r="L620" s="4"/>
      <c r="M620" s="4"/>
    </row>
    <row r="621" spans="1:13" x14ac:dyDescent="0.25">
      <c r="A621" s="2" t="s">
        <v>632</v>
      </c>
      <c r="B621" s="3">
        <v>0.3548263888878864</v>
      </c>
      <c r="C621" s="4" t="s">
        <v>654</v>
      </c>
      <c r="D621" s="5"/>
      <c r="E621" s="4" t="s">
        <v>655</v>
      </c>
      <c r="F621" s="4" t="s">
        <v>656</v>
      </c>
      <c r="G621" s="4">
        <v>657919.98</v>
      </c>
      <c r="H621" s="4">
        <v>4307105.72</v>
      </c>
      <c r="I621" s="4"/>
      <c r="J621" s="4"/>
      <c r="K621" s="4"/>
      <c r="L621" s="4"/>
      <c r="M621" s="4"/>
    </row>
    <row r="622" spans="1:13" x14ac:dyDescent="0.25">
      <c r="A622" s="2" t="s">
        <v>632</v>
      </c>
      <c r="B622" s="3">
        <v>0.3591550925921183</v>
      </c>
      <c r="C622" s="4" t="s">
        <v>657</v>
      </c>
      <c r="D622" s="5"/>
      <c r="E622" s="4" t="s">
        <v>655</v>
      </c>
      <c r="F622" s="4" t="s">
        <v>656</v>
      </c>
      <c r="G622" s="4">
        <v>657485.89</v>
      </c>
      <c r="H622" s="4">
        <v>4306903.83</v>
      </c>
      <c r="I622" s="4"/>
      <c r="J622" s="4"/>
      <c r="K622" s="4"/>
      <c r="L622" s="4"/>
      <c r="M622" s="4"/>
    </row>
    <row r="623" spans="1:13" x14ac:dyDescent="0.25">
      <c r="A623" s="2" t="s">
        <v>632</v>
      </c>
      <c r="B623" s="3">
        <v>0.3754050925927004</v>
      </c>
      <c r="C623" s="4" t="s">
        <v>658</v>
      </c>
      <c r="D623" s="5"/>
      <c r="E623" s="4" t="s">
        <v>659</v>
      </c>
      <c r="F623" s="4" t="s">
        <v>660</v>
      </c>
      <c r="G623" s="4">
        <v>657423.55</v>
      </c>
      <c r="H623" s="4">
        <v>4306986.49</v>
      </c>
      <c r="I623" s="4"/>
      <c r="J623" s="4"/>
      <c r="K623" s="4"/>
      <c r="L623" s="4"/>
      <c r="M623" s="4"/>
    </row>
    <row r="624" spans="1:13" x14ac:dyDescent="0.25">
      <c r="A624" s="2" t="s">
        <v>632</v>
      </c>
      <c r="B624" s="3">
        <v>0.3828125</v>
      </c>
      <c r="C624" s="4" t="s">
        <v>661</v>
      </c>
      <c r="D624" s="5"/>
      <c r="E624" s="4" t="s">
        <v>659</v>
      </c>
      <c r="F624" s="4" t="s">
        <v>660</v>
      </c>
      <c r="G624" s="4">
        <v>658694.21</v>
      </c>
      <c r="H624" s="4">
        <v>4306417.04</v>
      </c>
      <c r="I624" s="4"/>
      <c r="J624" s="4"/>
      <c r="K624" s="4"/>
      <c r="L624" s="4"/>
      <c r="M624" s="4"/>
    </row>
    <row r="625" spans="1:13" x14ac:dyDescent="0.25">
      <c r="A625" s="2" t="s">
        <v>632</v>
      </c>
      <c r="B625" s="3">
        <v>0.40158564814919373</v>
      </c>
      <c r="C625" s="4" t="s">
        <v>662</v>
      </c>
      <c r="D625" s="5"/>
      <c r="E625" s="4" t="s">
        <v>659</v>
      </c>
      <c r="F625" s="4" t="s">
        <v>660</v>
      </c>
      <c r="G625" s="4">
        <v>658519.99</v>
      </c>
      <c r="H625" s="4">
        <v>4306776.86</v>
      </c>
      <c r="I625" s="4"/>
      <c r="J625" s="4"/>
      <c r="K625" s="4"/>
      <c r="L625" s="4"/>
      <c r="M625" s="4"/>
    </row>
    <row r="626" spans="1:13" x14ac:dyDescent="0.25">
      <c r="A626" s="7" t="s">
        <v>632</v>
      </c>
      <c r="B626" s="8">
        <v>0.40168981481474475</v>
      </c>
      <c r="C626" s="9" t="s">
        <v>58</v>
      </c>
      <c r="D626" s="10"/>
      <c r="E626" s="9" t="s">
        <v>659</v>
      </c>
      <c r="F626" s="9" t="s">
        <v>660</v>
      </c>
      <c r="G626" s="9">
        <v>658519.19</v>
      </c>
      <c r="H626" s="9">
        <v>4306779.2</v>
      </c>
      <c r="I626" s="9"/>
      <c r="J626" s="9"/>
      <c r="K626" s="9"/>
      <c r="L626" s="9"/>
      <c r="M626" s="9"/>
    </row>
    <row r="627" spans="1:13" x14ac:dyDescent="0.25">
      <c r="A627" s="2" t="s">
        <v>632</v>
      </c>
      <c r="B627" s="3">
        <v>0.403842592593719</v>
      </c>
      <c r="C627" s="4" t="s">
        <v>538</v>
      </c>
      <c r="D627" s="5"/>
      <c r="E627" s="4" t="s">
        <v>659</v>
      </c>
      <c r="F627" s="4" t="s">
        <v>660</v>
      </c>
      <c r="G627" s="4">
        <v>658510.25</v>
      </c>
      <c r="H627" s="4">
        <v>4306830.95</v>
      </c>
      <c r="I627" s="4"/>
      <c r="J627" s="4"/>
      <c r="K627" s="4"/>
      <c r="L627" s="4"/>
      <c r="M627" s="4"/>
    </row>
    <row r="628" spans="1:3" x14ac:dyDescent="0.25">
      <c r="A628" s="2">
        <v>45190</v>
      </c>
      <c r="B628" s="20">
        <v>0.4618055555547471</v>
      </c>
      <c r="C628" s="19" t="s">
        <v>663</v>
      </c>
    </row>
    <row r="629" spans="1:3" x14ac:dyDescent="0.25">
      <c r="A629" s="2">
        <v>45191</v>
      </c>
      <c r="C629" s="19" t="s">
        <v>664</v>
      </c>
    </row>
    <row r="630" spans="1:3" x14ac:dyDescent="0.25">
      <c r="A630" s="2">
        <v>45192</v>
      </c>
      <c r="B630" s="20">
        <v>0.17222222222335404</v>
      </c>
      <c r="C630" t="s">
        <v>110</v>
      </c>
    </row>
    <row r="631" spans="1:3" x14ac:dyDescent="0.25">
      <c r="A631" s="2">
        <v>45192</v>
      </c>
      <c r="B631" s="20">
        <v>0.17708333333212067</v>
      </c>
      <c r="C631" t="s">
        <v>665</v>
      </c>
    </row>
    <row r="632" spans="1:3" x14ac:dyDescent="0.25">
      <c r="A632" s="2">
        <v>45192</v>
      </c>
      <c r="B632" s="20">
        <v>0.1875</v>
      </c>
      <c r="C632" t="s">
        <v>666</v>
      </c>
    </row>
    <row r="633" spans="1:3" x14ac:dyDescent="0.25">
      <c r="A633" s="2">
        <v>45193</v>
      </c>
      <c r="C633" t="s">
        <v>664</v>
      </c>
    </row>
    <row r="634" spans="1:3" x14ac:dyDescent="0.25">
      <c r="A634" s="2">
        <v>45194</v>
      </c>
      <c r="B634" s="20">
        <v>0.20486111110949423</v>
      </c>
      <c r="C634" t="s">
        <v>110</v>
      </c>
    </row>
    <row r="635" spans="2:3" x14ac:dyDescent="0.25">
      <c r="B635" s="20">
        <v>0.20694444444598048</v>
      </c>
      <c r="C635" t="s">
        <v>667</v>
      </c>
    </row>
    <row r="636" spans="2:3" x14ac:dyDescent="0.25">
      <c r="B636" s="20">
        <v>0.26388888889050577</v>
      </c>
      <c r="C636" t="s">
        <v>668</v>
      </c>
    </row>
    <row r="637" spans="1:13" x14ac:dyDescent="0.25">
      <c r="A637" s="7" t="s">
        <v>669</v>
      </c>
      <c r="B637" s="8">
        <v>0.26843749999898137</v>
      </c>
      <c r="C637" s="9" t="s">
        <v>64</v>
      </c>
      <c r="D637" s="10"/>
      <c r="E637" s="9" t="s">
        <v>670</v>
      </c>
      <c r="F637" s="9" t="s">
        <v>671</v>
      </c>
      <c r="G637" s="9">
        <v>658165.23</v>
      </c>
      <c r="H637" s="9">
        <v>4304068.99</v>
      </c>
      <c r="I637" s="9"/>
      <c r="J637" s="9"/>
      <c r="K637" s="9"/>
      <c r="L637" s="9"/>
      <c r="M637" s="9"/>
    </row>
    <row r="638" spans="1:13" x14ac:dyDescent="0.25">
      <c r="A638" s="2" t="s">
        <v>669</v>
      </c>
      <c r="B638" s="3">
        <v>0.2684606481489027</v>
      </c>
      <c r="C638" s="4" t="s">
        <v>57</v>
      </c>
      <c r="D638" s="5"/>
      <c r="E638" s="4" t="s">
        <v>670</v>
      </c>
      <c r="F638" s="4" t="s">
        <v>671</v>
      </c>
      <c r="G638" s="4">
        <v>658164.43</v>
      </c>
      <c r="H638" s="4">
        <v>4304068.62</v>
      </c>
      <c r="I638" s="4"/>
      <c r="J638" s="4"/>
      <c r="K638" s="4"/>
      <c r="L638" s="4"/>
      <c r="M638" s="4"/>
    </row>
    <row r="639" spans="1:13" x14ac:dyDescent="0.25">
      <c r="A639" s="11" t="s">
        <v>669</v>
      </c>
      <c r="B639" s="12">
        <v>0.2830324074056989</v>
      </c>
      <c r="C639" s="13" t="s">
        <v>24</v>
      </c>
      <c r="D639" s="14"/>
      <c r="E639" s="13" t="s">
        <v>672</v>
      </c>
      <c r="F639" s="13" t="s">
        <v>673</v>
      </c>
      <c r="G639" s="13">
        <v>658209.41</v>
      </c>
      <c r="H639" s="13">
        <v>4304469.85</v>
      </c>
      <c r="I639" s="13"/>
      <c r="J639" s="13"/>
      <c r="K639" s="13"/>
      <c r="L639" s="13"/>
      <c r="M639" s="13"/>
    </row>
    <row r="640" spans="1:13" x14ac:dyDescent="0.25">
      <c r="A640" s="15" t="s">
        <v>669</v>
      </c>
      <c r="B640" s="16">
        <v>0.2831481481480296</v>
      </c>
      <c r="C640" s="17" t="s">
        <v>26</v>
      </c>
      <c r="D640" s="18"/>
      <c r="E640" s="17" t="s">
        <v>672</v>
      </c>
      <c r="F640" s="17" t="s">
        <v>674</v>
      </c>
      <c r="G640" s="17">
        <v>658204.22</v>
      </c>
      <c r="H640" s="17">
        <v>4304469.12</v>
      </c>
      <c r="I640" s="17"/>
      <c r="J640" s="17"/>
      <c r="K640" s="17"/>
      <c r="L640" s="17"/>
      <c r="M640" s="17"/>
    </row>
    <row r="641" spans="1:13" x14ac:dyDescent="0.25">
      <c r="A641" s="21" t="s">
        <v>669</v>
      </c>
      <c r="B641" s="22">
        <v>0.28567129629664123</v>
      </c>
      <c r="C641" s="23" t="s">
        <v>356</v>
      </c>
      <c r="D641" s="24"/>
      <c r="E641" s="23" t="s">
        <v>672</v>
      </c>
      <c r="F641" s="23" t="s">
        <v>674</v>
      </c>
      <c r="G641" s="23">
        <v>658116.11</v>
      </c>
      <c r="H641" s="23">
        <v>4304438.06</v>
      </c>
      <c r="I641" s="23"/>
      <c r="J641" s="23"/>
      <c r="K641" s="23"/>
      <c r="L641" s="23"/>
      <c r="M641" s="23"/>
    </row>
    <row r="642" ht="30" customHeight="1" spans="1:13" x14ac:dyDescent="0.25">
      <c r="A642" s="26" t="s">
        <v>669</v>
      </c>
      <c r="B642" s="27">
        <v>0.2857523148159089</v>
      </c>
      <c r="C642" s="28" t="s">
        <v>542</v>
      </c>
      <c r="D642" s="29" t="s">
        <v>675</v>
      </c>
      <c r="E642" s="28" t="s">
        <v>672</v>
      </c>
      <c r="F642" s="28" t="s">
        <v>674</v>
      </c>
      <c r="G642" s="28">
        <v>658113.21</v>
      </c>
      <c r="H642" s="28">
        <v>4304437.1</v>
      </c>
      <c r="I642" s="28"/>
      <c r="J642" s="28"/>
      <c r="K642" s="28"/>
      <c r="L642" s="28"/>
      <c r="M642" s="28"/>
    </row>
    <row r="643" spans="1:13" x14ac:dyDescent="0.25">
      <c r="A643" s="11" t="s">
        <v>669</v>
      </c>
      <c r="B643" s="12">
        <v>0.2927662037036498</v>
      </c>
      <c r="C643" s="13" t="s">
        <v>24</v>
      </c>
      <c r="D643" s="14"/>
      <c r="E643" s="13" t="s">
        <v>672</v>
      </c>
      <c r="F643" s="13" t="s">
        <v>674</v>
      </c>
      <c r="G643" s="13">
        <v>657859.24</v>
      </c>
      <c r="H643" s="13">
        <v>4304348.51</v>
      </c>
      <c r="I643" s="13">
        <v>657904.56</v>
      </c>
      <c r="J643" s="13">
        <v>4304369.46</v>
      </c>
      <c r="K643" s="13"/>
      <c r="L643" s="13"/>
      <c r="M643" s="13"/>
    </row>
    <row r="644" spans="1:13" x14ac:dyDescent="0.25">
      <c r="A644" s="15" t="s">
        <v>669</v>
      </c>
      <c r="B644" s="16">
        <v>0.3055555555547471</v>
      </c>
      <c r="C644" s="17" t="s">
        <v>26</v>
      </c>
      <c r="D644" s="18"/>
      <c r="E644" s="17" t="s">
        <v>672</v>
      </c>
      <c r="F644" s="17" t="s">
        <v>676</v>
      </c>
      <c r="G644" s="17">
        <v>657722.51</v>
      </c>
      <c r="H644" s="17">
        <v>4304338.51</v>
      </c>
      <c r="I644" s="17">
        <v>657864.87</v>
      </c>
      <c r="J644" s="17">
        <v>4304342.05</v>
      </c>
      <c r="K644" s="17"/>
      <c r="L644" s="17"/>
      <c r="M644" s="17"/>
    </row>
    <row r="645" spans="1:13" x14ac:dyDescent="0.25">
      <c r="A645" s="11" t="s">
        <v>669</v>
      </c>
      <c r="B645" s="12">
        <v>0.30561342592773144</v>
      </c>
      <c r="C645" s="13" t="s">
        <v>24</v>
      </c>
      <c r="D645" s="14"/>
      <c r="E645" s="13" t="s">
        <v>672</v>
      </c>
      <c r="F645" s="13" t="s">
        <v>676</v>
      </c>
      <c r="G645" s="13">
        <v>657722.49</v>
      </c>
      <c r="H645" s="13">
        <v>4304337.86</v>
      </c>
      <c r="I645" s="13">
        <v>657866.57</v>
      </c>
      <c r="J645" s="13">
        <v>4304341.46</v>
      </c>
      <c r="K645" s="13"/>
      <c r="L645" s="13"/>
      <c r="M645" s="13"/>
    </row>
    <row r="646" ht="75" customHeight="1" spans="1:13" x14ac:dyDescent="0.25">
      <c r="A646" s="15" t="s">
        <v>669</v>
      </c>
      <c r="B646" s="16">
        <v>0.312430555553874</v>
      </c>
      <c r="C646" s="17" t="s">
        <v>26</v>
      </c>
      <c r="D646" s="18" t="s">
        <v>677</v>
      </c>
      <c r="E646" s="17" t="s">
        <v>672</v>
      </c>
      <c r="F646" s="17" t="s">
        <v>678</v>
      </c>
      <c r="G646" s="17">
        <v>657681.47</v>
      </c>
      <c r="H646" s="17">
        <v>4304282.07</v>
      </c>
      <c r="I646" s="17">
        <v>657878.38</v>
      </c>
      <c r="J646" s="17">
        <v>4304335.23</v>
      </c>
      <c r="K646" s="17"/>
      <c r="L646" s="17"/>
      <c r="M646" s="17"/>
    </row>
    <row r="647" spans="1:13" x14ac:dyDescent="0.25">
      <c r="A647" s="26" t="s">
        <v>669</v>
      </c>
      <c r="B647" s="27">
        <v>0.3200578703690553</v>
      </c>
      <c r="C647" s="28" t="s">
        <v>453</v>
      </c>
      <c r="D647" s="29"/>
      <c r="E647" s="28" t="s">
        <v>672</v>
      </c>
      <c r="F647" s="28" t="s">
        <v>678</v>
      </c>
      <c r="G647" s="28">
        <v>657546.5</v>
      </c>
      <c r="H647" s="28">
        <v>4304256.32</v>
      </c>
      <c r="I647" s="28">
        <v>657550.99</v>
      </c>
      <c r="J647" s="28">
        <v>4304251.8</v>
      </c>
      <c r="K647" s="28"/>
      <c r="L647" s="28"/>
      <c r="M647" s="28"/>
    </row>
    <row r="648" spans="1:13" x14ac:dyDescent="0.25">
      <c r="A648" s="21" t="s">
        <v>669</v>
      </c>
      <c r="B648" s="22">
        <v>0.3203125</v>
      </c>
      <c r="C648" s="23" t="s">
        <v>679</v>
      </c>
      <c r="D648" s="24"/>
      <c r="E648" s="23" t="s">
        <v>672</v>
      </c>
      <c r="F648" s="23" t="s">
        <v>678</v>
      </c>
      <c r="G648" s="23">
        <v>658437.28</v>
      </c>
      <c r="H648" s="23">
        <v>4304816.78</v>
      </c>
      <c r="I648" s="23"/>
      <c r="J648" s="23"/>
      <c r="K648" s="23"/>
      <c r="L648" s="23"/>
      <c r="M648" s="23"/>
    </row>
    <row r="649" spans="1:13" x14ac:dyDescent="0.25">
      <c r="A649" s="21" t="s">
        <v>669</v>
      </c>
      <c r="B649" s="22">
        <v>0.33457175926014315</v>
      </c>
      <c r="C649" s="23" t="s">
        <v>356</v>
      </c>
      <c r="D649" s="24"/>
      <c r="E649" s="23" t="s">
        <v>672</v>
      </c>
      <c r="F649" s="23" t="s">
        <v>678</v>
      </c>
      <c r="G649" s="23">
        <v>659086.57</v>
      </c>
      <c r="H649" s="23">
        <v>4304829.25</v>
      </c>
      <c r="I649" s="23"/>
      <c r="J649" s="23"/>
      <c r="K649" s="23"/>
      <c r="L649" s="23"/>
      <c r="M649" s="23"/>
    </row>
    <row r="650" spans="1:13" x14ac:dyDescent="0.25">
      <c r="A650" s="26" t="s">
        <v>669</v>
      </c>
      <c r="B650" s="27">
        <v>0.33472222222189885</v>
      </c>
      <c r="C650" s="28" t="s">
        <v>542</v>
      </c>
      <c r="D650" s="29"/>
      <c r="E650" s="28" t="s">
        <v>672</v>
      </c>
      <c r="F650" s="28" t="s">
        <v>678</v>
      </c>
      <c r="G650" s="28">
        <v>659080.86</v>
      </c>
      <c r="H650" s="28">
        <v>4304826.09</v>
      </c>
      <c r="I650" s="28">
        <v>659085.87</v>
      </c>
      <c r="J650" s="28">
        <v>4304832.16</v>
      </c>
      <c r="K650" s="28"/>
      <c r="L650" s="28"/>
      <c r="M650" s="28"/>
    </row>
    <row r="651" spans="1:13" x14ac:dyDescent="0.25">
      <c r="A651" s="11" t="s">
        <v>669</v>
      </c>
      <c r="B651" s="12">
        <v>0.34049768518525525</v>
      </c>
      <c r="C651" s="13" t="s">
        <v>24</v>
      </c>
      <c r="D651" s="14" t="s">
        <v>680</v>
      </c>
      <c r="E651" s="13" t="s">
        <v>672</v>
      </c>
      <c r="F651" s="13" t="s">
        <v>678</v>
      </c>
      <c r="G651" s="13">
        <v>658944.94</v>
      </c>
      <c r="H651" s="13">
        <v>4304774.72</v>
      </c>
      <c r="I651" s="13">
        <v>659026.42</v>
      </c>
      <c r="J651" s="13">
        <v>4304780.67</v>
      </c>
      <c r="K651" s="13"/>
      <c r="L651" s="13"/>
      <c r="M651" s="13"/>
    </row>
    <row r="652" spans="1:13" x14ac:dyDescent="0.25">
      <c r="A652" s="15" t="s">
        <v>669</v>
      </c>
      <c r="B652" s="16">
        <v>0.4068634259274404</v>
      </c>
      <c r="C652" s="17" t="s">
        <v>26</v>
      </c>
      <c r="D652" s="18"/>
      <c r="E652" s="17" t="s">
        <v>672</v>
      </c>
      <c r="F652" s="17" t="s">
        <v>681</v>
      </c>
      <c r="G652" s="17">
        <v>657851.38</v>
      </c>
      <c r="H652" s="17">
        <v>4304412.64</v>
      </c>
      <c r="I652" s="17">
        <v>657894</v>
      </c>
      <c r="J652" s="17">
        <v>4304336.31</v>
      </c>
      <c r="K652" s="17"/>
      <c r="L652" s="17"/>
      <c r="M652" s="17"/>
    </row>
    <row r="653" spans="1:13" x14ac:dyDescent="0.25">
      <c r="A653" s="26" t="s">
        <v>669</v>
      </c>
      <c r="B653" s="27">
        <v>0.4138425925921183</v>
      </c>
      <c r="C653" s="28" t="s">
        <v>453</v>
      </c>
      <c r="D653" s="29"/>
      <c r="E653" s="28" t="s">
        <v>672</v>
      </c>
      <c r="F653" s="28" t="s">
        <v>681</v>
      </c>
      <c r="G653" s="28">
        <v>657718.59</v>
      </c>
      <c r="H653" s="28">
        <v>4304415.92</v>
      </c>
      <c r="I653" s="28">
        <v>657718.8</v>
      </c>
      <c r="J653" s="28">
        <v>4304408.44</v>
      </c>
      <c r="K653" s="28"/>
      <c r="L653" s="28"/>
      <c r="M653" s="28"/>
    </row>
    <row r="654" spans="1:13" x14ac:dyDescent="0.25">
      <c r="A654" s="21" t="s">
        <v>669</v>
      </c>
      <c r="B654" s="22">
        <v>0.4142129629617557</v>
      </c>
      <c r="C654" s="23" t="s">
        <v>679</v>
      </c>
      <c r="D654" s="24"/>
      <c r="E654" s="23" t="s">
        <v>672</v>
      </c>
      <c r="F654" s="23" t="s">
        <v>681</v>
      </c>
      <c r="G654" s="23">
        <v>657705.08</v>
      </c>
      <c r="H654" s="23">
        <v>4304418.22</v>
      </c>
      <c r="I654" s="23">
        <v>657705.34</v>
      </c>
      <c r="J654" s="23">
        <v>4304410.89</v>
      </c>
      <c r="K654" s="23"/>
      <c r="L654" s="23"/>
      <c r="M654" s="23"/>
    </row>
    <row r="655" spans="1:13" x14ac:dyDescent="0.25">
      <c r="A655" s="2" t="s">
        <v>669</v>
      </c>
      <c r="B655" s="3">
        <v>0.41513888888948713</v>
      </c>
      <c r="C655" s="4" t="s">
        <v>682</v>
      </c>
      <c r="D655" s="5"/>
      <c r="E655" s="4" t="s">
        <v>672</v>
      </c>
      <c r="F655" s="4" t="s">
        <v>681</v>
      </c>
      <c r="G655" s="4">
        <v>657672.03</v>
      </c>
      <c r="H655" s="4">
        <v>4304424.17</v>
      </c>
      <c r="I655" s="4"/>
      <c r="J655" s="4"/>
      <c r="K655" s="4"/>
      <c r="L655" s="4"/>
      <c r="M655" s="4"/>
    </row>
    <row r="656" spans="1:13" x14ac:dyDescent="0.25">
      <c r="A656" s="21" t="s">
        <v>669</v>
      </c>
      <c r="B656" s="22">
        <v>0.42835648148320615</v>
      </c>
      <c r="C656" s="23" t="s">
        <v>356</v>
      </c>
      <c r="D656" s="24"/>
      <c r="E656" s="23" t="s">
        <v>672</v>
      </c>
      <c r="F656" s="23" t="s">
        <v>681</v>
      </c>
      <c r="G656" s="23">
        <v>659119.19</v>
      </c>
      <c r="H656" s="23">
        <v>4304717.34</v>
      </c>
      <c r="I656" s="23"/>
      <c r="J656" s="23"/>
      <c r="K656" s="23"/>
      <c r="L656" s="23"/>
      <c r="M656" s="23"/>
    </row>
    <row r="657" spans="1:13" x14ac:dyDescent="0.25">
      <c r="A657" s="26" t="s">
        <v>669</v>
      </c>
      <c r="B657" s="27">
        <v>0.42861111111051287</v>
      </c>
      <c r="C657" s="28" t="s">
        <v>542</v>
      </c>
      <c r="D657" s="29"/>
      <c r="E657" s="28" t="s">
        <v>672</v>
      </c>
      <c r="F657" s="28" t="s">
        <v>681</v>
      </c>
      <c r="G657" s="28">
        <v>659110.77</v>
      </c>
      <c r="H657" s="28">
        <v>4304720.26</v>
      </c>
      <c r="I657" s="28"/>
      <c r="J657" s="28"/>
      <c r="K657" s="28"/>
      <c r="L657" s="28"/>
      <c r="M657" s="28"/>
    </row>
    <row r="658" spans="1:13" x14ac:dyDescent="0.25">
      <c r="A658" s="11" t="s">
        <v>669</v>
      </c>
      <c r="B658" s="12">
        <v>0.4356365740750334</v>
      </c>
      <c r="C658" s="13" t="s">
        <v>24</v>
      </c>
      <c r="D658" s="14" t="s">
        <v>683</v>
      </c>
      <c r="E658" s="13" t="s">
        <v>672</v>
      </c>
      <c r="F658" s="13" t="s">
        <v>681</v>
      </c>
      <c r="G658" s="13">
        <v>658885.76</v>
      </c>
      <c r="H658" s="13">
        <v>4304799.52</v>
      </c>
      <c r="I658" s="13">
        <v>659015.98</v>
      </c>
      <c r="J658" s="13">
        <v>4304768.04</v>
      </c>
      <c r="K658" s="13"/>
      <c r="L658" s="13"/>
      <c r="M658" s="13"/>
    </row>
    <row r="659" ht="75" customHeight="1" spans="1:13" x14ac:dyDescent="0.25">
      <c r="A659" s="15" t="s">
        <v>669</v>
      </c>
      <c r="B659" s="16">
        <v>0.4408680555570754</v>
      </c>
      <c r="C659" s="17" t="s">
        <v>26</v>
      </c>
      <c r="D659" s="18" t="s">
        <v>677</v>
      </c>
      <c r="E659" s="17" t="s">
        <v>672</v>
      </c>
      <c r="F659" s="17" t="s">
        <v>684</v>
      </c>
      <c r="G659" s="17">
        <v>658858.56</v>
      </c>
      <c r="H659" s="17">
        <v>4304789.51</v>
      </c>
      <c r="I659" s="17">
        <v>658998.11</v>
      </c>
      <c r="J659" s="17">
        <v>4304794.63</v>
      </c>
      <c r="K659" s="17"/>
      <c r="L659" s="17"/>
      <c r="M659" s="17"/>
    </row>
    <row r="660" spans="1:13" x14ac:dyDescent="0.25">
      <c r="A660" s="26" t="s">
        <v>669</v>
      </c>
      <c r="B660" s="27">
        <v>0.44674768518598285</v>
      </c>
      <c r="C660" s="28" t="s">
        <v>453</v>
      </c>
      <c r="D660" s="29"/>
      <c r="E660" s="28" t="s">
        <v>672</v>
      </c>
      <c r="F660" s="28" t="s">
        <v>684</v>
      </c>
      <c r="G660" s="28">
        <v>658714.14</v>
      </c>
      <c r="H660" s="28">
        <v>4304817.79</v>
      </c>
      <c r="I660" s="28">
        <v>658711.64</v>
      </c>
      <c r="J660" s="28">
        <v>4304810.32</v>
      </c>
      <c r="K660" s="28"/>
      <c r="L660" s="28"/>
      <c r="M660" s="28"/>
    </row>
    <row r="661" spans="1:13" x14ac:dyDescent="0.25">
      <c r="A661" s="21" t="s">
        <v>669</v>
      </c>
      <c r="B661" s="22">
        <v>0.4474537037021946</v>
      </c>
      <c r="C661" s="23" t="s">
        <v>679</v>
      </c>
      <c r="D661" s="24"/>
      <c r="E661" s="23" t="s">
        <v>672</v>
      </c>
      <c r="F661" s="23" t="s">
        <v>684</v>
      </c>
      <c r="G661" s="23">
        <v>658713.31</v>
      </c>
      <c r="H661" s="23">
        <v>4304818</v>
      </c>
      <c r="I661" s="23"/>
      <c r="J661" s="23"/>
      <c r="K661" s="23"/>
      <c r="L661" s="23"/>
      <c r="M661" s="23"/>
    </row>
    <row r="662" spans="1:13" x14ac:dyDescent="0.25">
      <c r="A662" s="21" t="s">
        <v>669</v>
      </c>
      <c r="B662" s="22">
        <v>0.4541435185201408</v>
      </c>
      <c r="C662" s="23" t="s">
        <v>356</v>
      </c>
      <c r="D662" s="24"/>
      <c r="E662" s="23" t="s">
        <v>672</v>
      </c>
      <c r="F662" s="23" t="s">
        <v>684</v>
      </c>
      <c r="G662" s="23">
        <v>659199.63</v>
      </c>
      <c r="H662" s="23">
        <v>4305160.89</v>
      </c>
      <c r="I662" s="23">
        <v>659197.78</v>
      </c>
      <c r="J662" s="23">
        <v>4305152.37</v>
      </c>
      <c r="K662" s="23"/>
      <c r="L662" s="23"/>
      <c r="M662" s="23"/>
    </row>
    <row r="663" spans="1:13" x14ac:dyDescent="0.25">
      <c r="A663" s="26" t="s">
        <v>669</v>
      </c>
      <c r="B663" s="27">
        <v>0.45427083333197515</v>
      </c>
      <c r="C663" s="28" t="s">
        <v>542</v>
      </c>
      <c r="D663" s="29"/>
      <c r="E663" s="28" t="s">
        <v>672</v>
      </c>
      <c r="F663" s="28" t="s">
        <v>684</v>
      </c>
      <c r="G663" s="28">
        <v>659202.28</v>
      </c>
      <c r="H663" s="28">
        <v>4305156.91</v>
      </c>
      <c r="I663" s="28">
        <v>659197.27</v>
      </c>
      <c r="J663" s="28">
        <v>4305149.3</v>
      </c>
      <c r="K663" s="28"/>
      <c r="L663" s="28"/>
      <c r="M663" s="28"/>
    </row>
    <row r="664" spans="1:13" x14ac:dyDescent="0.25">
      <c r="A664" s="11" t="s">
        <v>669</v>
      </c>
      <c r="B664" s="12">
        <v>0.4595833333332848</v>
      </c>
      <c r="C664" s="13" t="s">
        <v>24</v>
      </c>
      <c r="D664" s="14" t="s">
        <v>685</v>
      </c>
      <c r="E664" s="13" t="s">
        <v>672</v>
      </c>
      <c r="F664" s="13" t="s">
        <v>684</v>
      </c>
      <c r="G664" s="13">
        <v>659079.56</v>
      </c>
      <c r="H664" s="13">
        <v>4305156.23</v>
      </c>
      <c r="I664" s="13">
        <v>659091.35</v>
      </c>
      <c r="J664" s="13">
        <v>4305168.02</v>
      </c>
      <c r="K664" s="13"/>
      <c r="L664" s="13"/>
      <c r="M664" s="13"/>
    </row>
    <row r="665" spans="1:13" x14ac:dyDescent="0.25">
      <c r="A665" s="15" t="s">
        <v>669</v>
      </c>
      <c r="B665" s="16">
        <v>0.49638888888875954</v>
      </c>
      <c r="C665" s="17" t="s">
        <v>26</v>
      </c>
      <c r="D665" s="18"/>
      <c r="E665" s="17" t="s">
        <v>672</v>
      </c>
      <c r="F665" s="17" t="s">
        <v>686</v>
      </c>
      <c r="G665" s="17">
        <v>658386.84</v>
      </c>
      <c r="H665" s="17">
        <v>4305112.17</v>
      </c>
      <c r="I665" s="17">
        <v>658425.04</v>
      </c>
      <c r="J665" s="17">
        <v>4305075.34</v>
      </c>
      <c r="K665" s="17"/>
      <c r="L665" s="17"/>
      <c r="M665" s="17"/>
    </row>
    <row r="666" spans="1:13" x14ac:dyDescent="0.25">
      <c r="A666" s="26" t="s">
        <v>669</v>
      </c>
      <c r="B666" s="27">
        <v>0.5009953703702195</v>
      </c>
      <c r="C666" s="28" t="s">
        <v>453</v>
      </c>
      <c r="D666" s="29"/>
      <c r="E666" s="28" t="s">
        <v>672</v>
      </c>
      <c r="F666" s="28" t="s">
        <v>686</v>
      </c>
      <c r="G666" s="28">
        <v>658234.25</v>
      </c>
      <c r="H666" s="28">
        <v>4305104.57</v>
      </c>
      <c r="I666" s="28">
        <v>658235.94</v>
      </c>
      <c r="J666" s="28">
        <v>4305096.42</v>
      </c>
      <c r="K666" s="28"/>
      <c r="L666" s="28"/>
      <c r="M666" s="28"/>
    </row>
    <row r="667" spans="1:13" x14ac:dyDescent="0.25">
      <c r="A667" s="21" t="s">
        <v>669</v>
      </c>
      <c r="B667" s="22">
        <v>0.5010763888894871</v>
      </c>
      <c r="C667" s="23" t="s">
        <v>679</v>
      </c>
      <c r="D667" s="24"/>
      <c r="E667" s="23" t="s">
        <v>672</v>
      </c>
      <c r="F667" s="23" t="s">
        <v>686</v>
      </c>
      <c r="G667" s="23">
        <v>658231.4</v>
      </c>
      <c r="H667" s="23">
        <v>4305105.55</v>
      </c>
      <c r="I667" s="23">
        <v>658233.11</v>
      </c>
      <c r="J667" s="23">
        <v>4305097.29</v>
      </c>
      <c r="K667" s="23"/>
      <c r="L667" s="23"/>
      <c r="M667" s="23"/>
    </row>
    <row r="668" spans="1:13" x14ac:dyDescent="0.25">
      <c r="A668" s="21" t="s">
        <v>669</v>
      </c>
      <c r="B668" s="22">
        <v>0.5258217592599976</v>
      </c>
      <c r="C668" s="23" t="s">
        <v>356</v>
      </c>
      <c r="D668" s="24"/>
      <c r="E668" s="23" t="s">
        <v>672</v>
      </c>
      <c r="F668" s="23" t="s">
        <v>686</v>
      </c>
      <c r="G668" s="23">
        <v>659326.28</v>
      </c>
      <c r="H668" s="23">
        <v>4305137.81</v>
      </c>
      <c r="I668" s="23">
        <v>659333.94</v>
      </c>
      <c r="J668" s="23">
        <v>4305134.24</v>
      </c>
      <c r="K668" s="23"/>
      <c r="L668" s="23"/>
      <c r="M668" s="23"/>
    </row>
    <row r="669" spans="1:13" x14ac:dyDescent="0.25">
      <c r="A669" s="26" t="s">
        <v>669</v>
      </c>
      <c r="B669" s="27">
        <v>0.5258912037024857</v>
      </c>
      <c r="C669" s="28" t="s">
        <v>542</v>
      </c>
      <c r="D669" s="29"/>
      <c r="E669" s="28" t="s">
        <v>672</v>
      </c>
      <c r="F669" s="28" t="s">
        <v>686</v>
      </c>
      <c r="G669" s="28">
        <v>659325.33</v>
      </c>
      <c r="H669" s="28">
        <v>4305139.02</v>
      </c>
      <c r="I669" s="28">
        <v>659332.91</v>
      </c>
      <c r="J669" s="28">
        <v>4305134.01</v>
      </c>
      <c r="K669" s="28"/>
      <c r="L669" s="28"/>
      <c r="M669" s="28"/>
    </row>
    <row r="670" spans="1:13" x14ac:dyDescent="0.25">
      <c r="A670" s="26" t="s">
        <v>669</v>
      </c>
      <c r="B670" s="27">
        <v>0.5264699074068631</v>
      </c>
      <c r="C670" s="28" t="s">
        <v>542</v>
      </c>
      <c r="D670" s="29"/>
      <c r="E670" s="28" t="s">
        <v>672</v>
      </c>
      <c r="F670" s="28" t="s">
        <v>686</v>
      </c>
      <c r="G670" s="28">
        <v>659312.96</v>
      </c>
      <c r="H670" s="28">
        <v>4305150.06</v>
      </c>
      <c r="I670" s="28">
        <v>659317.48</v>
      </c>
      <c r="J670" s="28">
        <v>4305141.76</v>
      </c>
      <c r="K670" s="28"/>
      <c r="L670" s="28"/>
      <c r="M670" s="28"/>
    </row>
    <row r="671" spans="1:13" x14ac:dyDescent="0.25">
      <c r="A671" s="11" t="s">
        <v>669</v>
      </c>
      <c r="B671" s="12">
        <v>0.536689814813144</v>
      </c>
      <c r="C671" s="13" t="s">
        <v>24</v>
      </c>
      <c r="D671" s="14"/>
      <c r="E671" s="13" t="s">
        <v>672</v>
      </c>
      <c r="F671" s="13" t="s">
        <v>686</v>
      </c>
      <c r="G671" s="13">
        <v>659114.12</v>
      </c>
      <c r="H671" s="13">
        <v>4305198</v>
      </c>
      <c r="I671" s="13">
        <v>659085.11</v>
      </c>
      <c r="J671" s="13">
        <v>4305179.26</v>
      </c>
      <c r="K671" s="13"/>
      <c r="L671" s="13"/>
      <c r="M671" s="13"/>
    </row>
    <row r="672" spans="1:13" x14ac:dyDescent="0.25">
      <c r="A672" s="15" t="s">
        <v>669</v>
      </c>
      <c r="B672" s="16">
        <v>0.5581944444456894</v>
      </c>
      <c r="C672" s="17" t="s">
        <v>26</v>
      </c>
      <c r="D672" s="18"/>
      <c r="E672" s="17" t="s">
        <v>672</v>
      </c>
      <c r="F672" s="17" t="s">
        <v>686</v>
      </c>
      <c r="G672" s="17">
        <v>658917.11</v>
      </c>
      <c r="H672" s="17">
        <v>4305209.4</v>
      </c>
      <c r="I672" s="17">
        <v>658967.92</v>
      </c>
      <c r="J672" s="17">
        <v>4305179.94</v>
      </c>
      <c r="K672" s="17"/>
      <c r="L672" s="17"/>
      <c r="M672" s="17"/>
    </row>
    <row r="673" spans="1:13" x14ac:dyDescent="0.25">
      <c r="A673" s="26" t="s">
        <v>669</v>
      </c>
      <c r="B673" s="27">
        <v>0.5600694444437977</v>
      </c>
      <c r="C673" s="28" t="s">
        <v>453</v>
      </c>
      <c r="D673" s="29"/>
      <c r="E673" s="28" t="s">
        <v>672</v>
      </c>
      <c r="F673" s="28" t="s">
        <v>687</v>
      </c>
      <c r="G673" s="28">
        <v>658860.2</v>
      </c>
      <c r="H673" s="28">
        <v>4305267.14</v>
      </c>
      <c r="I673" s="28">
        <v>658854.64</v>
      </c>
      <c r="J673" s="28">
        <v>4305264.46</v>
      </c>
      <c r="K673" s="28"/>
      <c r="L673" s="28"/>
      <c r="M673" s="28"/>
    </row>
    <row r="674" spans="1:13" x14ac:dyDescent="0.25">
      <c r="A674" s="21" t="s">
        <v>669</v>
      </c>
      <c r="B674" s="22">
        <v>0.5614699074067175</v>
      </c>
      <c r="C674" s="23" t="s">
        <v>679</v>
      </c>
      <c r="D674" s="24"/>
      <c r="E674" s="23" t="s">
        <v>672</v>
      </c>
      <c r="F674" s="23" t="s">
        <v>687</v>
      </c>
      <c r="G674" s="23">
        <v>658860.01</v>
      </c>
      <c r="H674" s="23">
        <v>4305267.32</v>
      </c>
      <c r="I674" s="23">
        <v>658854.48</v>
      </c>
      <c r="J674" s="23">
        <v>4305264.68</v>
      </c>
      <c r="K674" s="23"/>
      <c r="L674" s="23"/>
      <c r="M674" s="23"/>
    </row>
    <row r="675" spans="1:13" x14ac:dyDescent="0.25">
      <c r="A675" s="21" t="s">
        <v>669</v>
      </c>
      <c r="B675" s="22">
        <v>0.567870370370656</v>
      </c>
      <c r="C675" s="23" t="s">
        <v>356</v>
      </c>
      <c r="D675" s="24"/>
      <c r="E675" s="23" t="s">
        <v>672</v>
      </c>
      <c r="F675" s="23" t="s">
        <v>687</v>
      </c>
      <c r="G675" s="23">
        <v>659169.51</v>
      </c>
      <c r="H675" s="23">
        <v>4304673.94</v>
      </c>
      <c r="I675" s="23"/>
      <c r="J675" s="23"/>
      <c r="K675" s="23"/>
      <c r="L675" s="23"/>
      <c r="M675" s="23"/>
    </row>
    <row r="676" spans="1:13" x14ac:dyDescent="0.25">
      <c r="A676" s="26" t="s">
        <v>669</v>
      </c>
      <c r="B676" s="27">
        <v>0.5681018518516794</v>
      </c>
      <c r="C676" s="28" t="s">
        <v>542</v>
      </c>
      <c r="D676" s="29"/>
      <c r="E676" s="28" t="s">
        <v>672</v>
      </c>
      <c r="F676" s="28" t="s">
        <v>687</v>
      </c>
      <c r="G676" s="28">
        <v>659169.02</v>
      </c>
      <c r="H676" s="28">
        <v>4304678.58</v>
      </c>
      <c r="I676" s="28">
        <v>659160.94</v>
      </c>
      <c r="J676" s="28">
        <v>4304675.4</v>
      </c>
      <c r="K676" s="28"/>
      <c r="L676" s="28"/>
      <c r="M676" s="28"/>
    </row>
    <row r="677" spans="1:13" x14ac:dyDescent="0.25">
      <c r="A677" s="26" t="s">
        <v>669</v>
      </c>
      <c r="B677" s="27">
        <v>0.5824768518505152</v>
      </c>
      <c r="C677" s="28" t="s">
        <v>453</v>
      </c>
      <c r="D677" s="29"/>
      <c r="E677" s="28" t="s">
        <v>672</v>
      </c>
      <c r="F677" s="28" t="s">
        <v>687</v>
      </c>
      <c r="G677" s="28">
        <v>658947.44</v>
      </c>
      <c r="H677" s="28">
        <v>4304875.85</v>
      </c>
      <c r="I677" s="28"/>
      <c r="J677" s="28"/>
      <c r="K677" s="28"/>
      <c r="L677" s="28"/>
      <c r="M677" s="28"/>
    </row>
    <row r="678" spans="1:13" x14ac:dyDescent="0.25">
      <c r="A678" s="21" t="s">
        <v>669</v>
      </c>
      <c r="B678" s="22">
        <v>0.5826157407391293</v>
      </c>
      <c r="C678" s="23" t="s">
        <v>679</v>
      </c>
      <c r="D678" s="24"/>
      <c r="E678" s="23" t="s">
        <v>672</v>
      </c>
      <c r="F678" s="23" t="s">
        <v>687</v>
      </c>
      <c r="G678" s="23">
        <v>658946.1</v>
      </c>
      <c r="H678" s="23">
        <v>4304878.49</v>
      </c>
      <c r="I678" s="23"/>
      <c r="J678" s="23"/>
      <c r="K678" s="23"/>
      <c r="L678" s="23"/>
      <c r="M678" s="23"/>
    </row>
    <row r="679" spans="1:13" x14ac:dyDescent="0.25">
      <c r="A679" s="7" t="s">
        <v>669</v>
      </c>
      <c r="B679" s="8">
        <v>0.5867013888891961</v>
      </c>
      <c r="C679" s="9" t="s">
        <v>58</v>
      </c>
      <c r="D679" s="10"/>
      <c r="E679" s="9" t="s">
        <v>672</v>
      </c>
      <c r="F679" s="9" t="s">
        <v>687</v>
      </c>
      <c r="G679" s="9"/>
      <c r="H679" s="9"/>
      <c r="I679" s="9"/>
      <c r="J679" s="9"/>
      <c r="K679" s="9"/>
      <c r="L679" s="9"/>
      <c r="M679" s="9"/>
    </row>
    <row r="680" spans="1:13" x14ac:dyDescent="0.25">
      <c r="A680" s="2" t="s">
        <v>669</v>
      </c>
      <c r="B680" s="3">
        <v>0.5867592592585424</v>
      </c>
      <c r="C680" s="4" t="s">
        <v>688</v>
      </c>
      <c r="D680" s="5"/>
      <c r="E680" s="4" t="s">
        <v>672</v>
      </c>
      <c r="F680" s="4" t="s">
        <v>687</v>
      </c>
      <c r="G680" s="4"/>
      <c r="H680" s="4"/>
      <c r="I680" s="4"/>
      <c r="J680" s="4"/>
      <c r="K680" s="4"/>
      <c r="L680" s="4"/>
      <c r="M680" s="4"/>
    </row>
    <row r="681" spans="1:3" x14ac:dyDescent="0.25">
      <c r="A681" s="2" t="s">
        <v>669</v>
      </c>
      <c r="B681" s="20">
        <v>0.6375000000007276</v>
      </c>
      <c r="C681" t="s">
        <v>689</v>
      </c>
    </row>
    <row r="682" spans="1:3" x14ac:dyDescent="0.25">
      <c r="A682" s="2">
        <v>45561</v>
      </c>
      <c r="C682" t="s">
        <v>664</v>
      </c>
    </row>
    <row r="683" spans="1:3" x14ac:dyDescent="0.25">
      <c r="A683" s="2">
        <v>45562</v>
      </c>
      <c r="B683" s="20">
        <v>0.2569444444452529</v>
      </c>
      <c r="C683" t="s">
        <v>110</v>
      </c>
    </row>
    <row r="684" spans="1:3" x14ac:dyDescent="0.25">
      <c r="A684" s="2">
        <v>45562</v>
      </c>
      <c r="B684" s="20">
        <v>0.2916666666678793</v>
      </c>
      <c r="C684" t="s">
        <v>667</v>
      </c>
    </row>
    <row r="685" spans="1:3" x14ac:dyDescent="0.25">
      <c r="A685" s="2">
        <v>45562</v>
      </c>
      <c r="B685" s="20">
        <v>0.3819444444452529</v>
      </c>
      <c r="C685" t="s">
        <v>668</v>
      </c>
    </row>
    <row r="686" spans="1:3" x14ac:dyDescent="0.25">
      <c r="A686" s="2">
        <v>45562</v>
      </c>
      <c r="C686" t="s">
        <v>690</v>
      </c>
    </row>
    <row r="687" spans="1:3" x14ac:dyDescent="0.25">
      <c r="A687" s="2">
        <v>45562</v>
      </c>
      <c r="B687" s="20">
        <v>0.45138888889050577</v>
      </c>
      <c r="C687" t="s">
        <v>691</v>
      </c>
    </row>
    <row r="688" spans="1:3" x14ac:dyDescent="0.25">
      <c r="A688" s="2">
        <v>45562</v>
      </c>
      <c r="B688" s="20">
        <v>0.5201388888890506</v>
      </c>
      <c r="C688" t="s">
        <v>692</v>
      </c>
    </row>
    <row r="689" spans="1:3" x14ac:dyDescent="0.25">
      <c r="A689" s="2">
        <v>45562</v>
      </c>
      <c r="B689" s="20">
        <v>0.5208333333321207</v>
      </c>
      <c r="C689" t="s">
        <v>664</v>
      </c>
    </row>
    <row r="690" spans="1:3" x14ac:dyDescent="0.25">
      <c r="A690" s="2">
        <v>45563</v>
      </c>
      <c r="B690" s="20">
        <v>0.20138888889050577</v>
      </c>
      <c r="C690" t="s">
        <v>110</v>
      </c>
    </row>
    <row r="691" spans="1:3" x14ac:dyDescent="0.25">
      <c r="A691" s="2">
        <v>45563</v>
      </c>
      <c r="B691" s="20">
        <v>0.20833333333212067</v>
      </c>
      <c r="C691" t="s">
        <v>667</v>
      </c>
    </row>
    <row r="692" spans="1:3" x14ac:dyDescent="0.25">
      <c r="A692" s="2">
        <v>45563</v>
      </c>
      <c r="B692" s="20">
        <v>0.26388888889050577</v>
      </c>
      <c r="C692" t="s">
        <v>668</v>
      </c>
    </row>
    <row r="693" spans="1:13" x14ac:dyDescent="0.25">
      <c r="A693" s="7" t="s">
        <v>693</v>
      </c>
      <c r="B693" s="8">
        <v>0.2702662037045229</v>
      </c>
      <c r="C693" s="9" t="s">
        <v>64</v>
      </c>
      <c r="D693" s="10"/>
      <c r="E693" s="9" t="s">
        <v>672</v>
      </c>
      <c r="F693" s="9" t="s">
        <v>687</v>
      </c>
      <c r="G693" s="9">
        <v>658495.27</v>
      </c>
      <c r="H693" s="9">
        <v>4305892.57</v>
      </c>
      <c r="I693" s="9"/>
      <c r="J693" s="9"/>
      <c r="K693" s="9"/>
      <c r="L693" s="9"/>
      <c r="M693" s="9"/>
    </row>
    <row r="694" spans="1:13" x14ac:dyDescent="0.25">
      <c r="A694" s="2" t="s">
        <v>693</v>
      </c>
      <c r="B694" s="3">
        <v>0.2703125000007276</v>
      </c>
      <c r="C694" s="4" t="s">
        <v>57</v>
      </c>
      <c r="D694" s="5"/>
      <c r="E694" s="4" t="s">
        <v>672</v>
      </c>
      <c r="F694" s="4" t="s">
        <v>687</v>
      </c>
      <c r="G694" s="4">
        <v>658495.51</v>
      </c>
      <c r="H694" s="4">
        <v>4305892.54</v>
      </c>
      <c r="I694" s="4"/>
      <c r="J694" s="4"/>
      <c r="K694" s="4"/>
      <c r="L694" s="4"/>
      <c r="M694" s="4"/>
    </row>
    <row r="695" spans="1:13" x14ac:dyDescent="0.25">
      <c r="A695" s="2" t="s">
        <v>693</v>
      </c>
      <c r="B695" s="3">
        <v>0.27381944444277906</v>
      </c>
      <c r="C695" s="4" t="s">
        <v>694</v>
      </c>
      <c r="D695" s="5" t="s">
        <v>695</v>
      </c>
      <c r="E695" s="4" t="s">
        <v>670</v>
      </c>
      <c r="F695" s="4" t="s">
        <v>696</v>
      </c>
      <c r="G695" s="4">
        <v>658753.57</v>
      </c>
      <c r="H695" s="4">
        <v>4306098.67</v>
      </c>
      <c r="I695" s="4"/>
      <c r="J695" s="4"/>
      <c r="K695" s="4"/>
      <c r="L695" s="4"/>
      <c r="M695" s="4"/>
    </row>
    <row r="696" spans="1:13" x14ac:dyDescent="0.25">
      <c r="A696" s="21" t="s">
        <v>693</v>
      </c>
      <c r="B696" s="22">
        <v>0.2772916666654055</v>
      </c>
      <c r="C696" s="23" t="s">
        <v>356</v>
      </c>
      <c r="D696" s="24"/>
      <c r="E696" s="23" t="s">
        <v>670</v>
      </c>
      <c r="F696" s="23" t="s">
        <v>696</v>
      </c>
      <c r="G696" s="23">
        <v>658898.41</v>
      </c>
      <c r="H696" s="23">
        <v>4306300.32</v>
      </c>
      <c r="I696" s="23"/>
      <c r="J696" s="23"/>
      <c r="K696" s="23"/>
      <c r="L696" s="23"/>
      <c r="M696" s="23"/>
    </row>
    <row r="697" spans="1:13" x14ac:dyDescent="0.25">
      <c r="A697" s="26" t="s">
        <v>693</v>
      </c>
      <c r="B697" s="27">
        <v>0.2774652777770825</v>
      </c>
      <c r="C697" s="28" t="s">
        <v>542</v>
      </c>
      <c r="D697" s="29"/>
      <c r="E697" s="28" t="s">
        <v>670</v>
      </c>
      <c r="F697" s="28" t="s">
        <v>696</v>
      </c>
      <c r="G697" s="28">
        <v>658895.43</v>
      </c>
      <c r="H697" s="28">
        <v>4306302.5</v>
      </c>
      <c r="I697" s="28"/>
      <c r="J697" s="28"/>
      <c r="K697" s="28"/>
      <c r="L697" s="28"/>
      <c r="M697" s="28"/>
    </row>
    <row r="698" spans="1:13" x14ac:dyDescent="0.25">
      <c r="A698" s="11" t="s">
        <v>693</v>
      </c>
      <c r="B698" s="12">
        <v>0.28134259259240935</v>
      </c>
      <c r="C698" s="13" t="s">
        <v>24</v>
      </c>
      <c r="D698" s="14"/>
      <c r="E698" s="13" t="s">
        <v>670</v>
      </c>
      <c r="F698" s="13" t="s">
        <v>696</v>
      </c>
      <c r="G698" s="13">
        <v>658916.24</v>
      </c>
      <c r="H698" s="13">
        <v>4306290.69</v>
      </c>
      <c r="I698" s="13">
        <v>658910.97</v>
      </c>
      <c r="J698" s="13">
        <v>4306314.43</v>
      </c>
      <c r="K698" s="13"/>
      <c r="L698" s="13"/>
      <c r="M698" s="13"/>
    </row>
    <row r="699" spans="1:13" x14ac:dyDescent="0.25">
      <c r="A699" s="2" t="s">
        <v>693</v>
      </c>
      <c r="B699" s="3">
        <v>0.416747685183509</v>
      </c>
      <c r="C699" s="4"/>
      <c r="D699" s="5" t="s">
        <v>697</v>
      </c>
      <c r="E699" s="4" t="s">
        <v>670</v>
      </c>
      <c r="F699" s="4" t="s">
        <v>698</v>
      </c>
      <c r="G699" s="4">
        <v>657779.18</v>
      </c>
      <c r="H699" s="4">
        <v>4306219.38</v>
      </c>
      <c r="I699" s="4">
        <v>657737.8</v>
      </c>
      <c r="J699" s="4">
        <v>4306173.36</v>
      </c>
      <c r="K699" s="4"/>
      <c r="L699" s="4"/>
      <c r="M699" s="4"/>
    </row>
    <row r="700" spans="1:13" x14ac:dyDescent="0.25">
      <c r="A700" s="2" t="s">
        <v>693</v>
      </c>
      <c r="B700" s="3">
        <v>0.42240740740817273</v>
      </c>
      <c r="C700" s="4"/>
      <c r="D700" s="5" t="s">
        <v>699</v>
      </c>
      <c r="E700" s="4" t="s">
        <v>670</v>
      </c>
      <c r="F700" s="4" t="s">
        <v>698</v>
      </c>
      <c r="G700" s="4">
        <v>657734.03</v>
      </c>
      <c r="H700" s="4">
        <v>4306191.73</v>
      </c>
      <c r="I700" s="4">
        <v>657698.73</v>
      </c>
      <c r="J700" s="4">
        <v>4306150.16</v>
      </c>
      <c r="K700" s="4"/>
      <c r="L700" s="4"/>
      <c r="M700" s="4"/>
    </row>
    <row r="701" spans="1:13" x14ac:dyDescent="0.25">
      <c r="A701" s="2" t="s">
        <v>693</v>
      </c>
      <c r="B701" s="3">
        <v>0.4258449074077362</v>
      </c>
      <c r="C701" s="4"/>
      <c r="D701" s="5" t="s">
        <v>700</v>
      </c>
      <c r="E701" s="4" t="s">
        <v>670</v>
      </c>
      <c r="F701" s="4" t="s">
        <v>698</v>
      </c>
      <c r="G701" s="4">
        <v>657724.02</v>
      </c>
      <c r="H701" s="4">
        <v>4306192.76</v>
      </c>
      <c r="I701" s="4">
        <v>657691.55</v>
      </c>
      <c r="J701" s="4">
        <v>4306145.14</v>
      </c>
      <c r="K701" s="4"/>
      <c r="L701" s="4"/>
      <c r="M701" s="4"/>
    </row>
    <row r="702" ht="30" customHeight="1" spans="1:13" x14ac:dyDescent="0.25">
      <c r="A702" s="15" t="s">
        <v>693</v>
      </c>
      <c r="B702" s="16">
        <v>0.42618055555431056</v>
      </c>
      <c r="C702" s="17" t="s">
        <v>26</v>
      </c>
      <c r="D702" s="18" t="s">
        <v>701</v>
      </c>
      <c r="E702" s="17" t="s">
        <v>670</v>
      </c>
      <c r="F702" s="17" t="s">
        <v>702</v>
      </c>
      <c r="G702" s="17">
        <v>657723.26</v>
      </c>
      <c r="H702" s="17">
        <v>4306193.23</v>
      </c>
      <c r="I702" s="17">
        <v>657692.04</v>
      </c>
      <c r="J702" s="17">
        <v>4306145.57</v>
      </c>
      <c r="K702" s="17"/>
      <c r="L702" s="17"/>
      <c r="M702" s="17"/>
    </row>
    <row r="703" spans="1:13" x14ac:dyDescent="0.25">
      <c r="A703" s="26" t="s">
        <v>693</v>
      </c>
      <c r="B703" s="27">
        <v>0.429826388888614</v>
      </c>
      <c r="C703" s="28" t="s">
        <v>453</v>
      </c>
      <c r="D703" s="29"/>
      <c r="E703" s="28" t="s">
        <v>670</v>
      </c>
      <c r="F703" s="28" t="s">
        <v>702</v>
      </c>
      <c r="G703" s="28">
        <v>657722.25</v>
      </c>
      <c r="H703" s="28">
        <v>4306193.87</v>
      </c>
      <c r="I703" s="28"/>
      <c r="J703" s="28"/>
      <c r="K703" s="28"/>
      <c r="L703" s="28"/>
      <c r="M703" s="28"/>
    </row>
    <row r="704" spans="1:13" x14ac:dyDescent="0.25">
      <c r="A704" s="21" t="s">
        <v>693</v>
      </c>
      <c r="B704" s="22">
        <v>0.43021990740817273</v>
      </c>
      <c r="C704" s="23" t="s">
        <v>679</v>
      </c>
      <c r="D704" s="24"/>
      <c r="E704" s="23" t="s">
        <v>670</v>
      </c>
      <c r="F704" s="23" t="s">
        <v>702</v>
      </c>
      <c r="G704" s="23">
        <v>657721.01</v>
      </c>
      <c r="H704" s="23">
        <v>4306196.36</v>
      </c>
      <c r="I704" s="23"/>
      <c r="J704" s="23"/>
      <c r="K704" s="23"/>
      <c r="L704" s="23"/>
      <c r="M704" s="23"/>
    </row>
    <row r="705" spans="1:13" x14ac:dyDescent="0.25">
      <c r="A705" s="2" t="s">
        <v>693</v>
      </c>
      <c r="B705" s="3">
        <v>0.4302662037043774</v>
      </c>
      <c r="C705" s="4" t="s">
        <v>682</v>
      </c>
      <c r="D705" s="5"/>
      <c r="E705" s="4" t="s">
        <v>670</v>
      </c>
      <c r="F705" s="4" t="s">
        <v>702</v>
      </c>
      <c r="G705" s="4">
        <v>657720.72</v>
      </c>
      <c r="H705" s="4">
        <v>4306196.59</v>
      </c>
      <c r="I705" s="4"/>
      <c r="J705" s="4"/>
      <c r="K705" s="4"/>
      <c r="L705" s="4"/>
      <c r="M705" s="4"/>
    </row>
    <row r="706" spans="1:13" x14ac:dyDescent="0.25">
      <c r="A706" s="21" t="s">
        <v>693</v>
      </c>
      <c r="B706" s="22">
        <v>0.44739583333284827</v>
      </c>
      <c r="C706" s="23" t="s">
        <v>356</v>
      </c>
      <c r="D706" s="24"/>
      <c r="E706" s="23" t="s">
        <v>703</v>
      </c>
      <c r="F706" s="23" t="s">
        <v>704</v>
      </c>
      <c r="G706" s="23">
        <v>657926.43</v>
      </c>
      <c r="H706" s="23">
        <v>4306645.13</v>
      </c>
      <c r="I706" s="23"/>
      <c r="J706" s="23"/>
      <c r="K706" s="23"/>
      <c r="L706" s="23"/>
      <c r="M706" s="23"/>
    </row>
    <row r="707" spans="1:13" x14ac:dyDescent="0.25">
      <c r="A707" s="26" t="s">
        <v>693</v>
      </c>
      <c r="B707" s="27">
        <v>0.4477083333331393</v>
      </c>
      <c r="C707" s="28" t="s">
        <v>542</v>
      </c>
      <c r="D707" s="29" t="s">
        <v>705</v>
      </c>
      <c r="E707" s="28" t="s">
        <v>703</v>
      </c>
      <c r="F707" s="28" t="s">
        <v>704</v>
      </c>
      <c r="G707" s="28">
        <v>657924.98</v>
      </c>
      <c r="H707" s="28">
        <v>4306652.02</v>
      </c>
      <c r="I707" s="28">
        <v>657927.48</v>
      </c>
      <c r="J707" s="28">
        <v>4306642.3</v>
      </c>
      <c r="K707" s="28"/>
      <c r="L707" s="28"/>
      <c r="M707" s="28"/>
    </row>
    <row r="708" spans="1:13" x14ac:dyDescent="0.25">
      <c r="A708" s="11" t="s">
        <v>693</v>
      </c>
      <c r="B708" s="12">
        <v>0.45332175925796037</v>
      </c>
      <c r="C708" s="13" t="s">
        <v>24</v>
      </c>
      <c r="D708" s="14"/>
      <c r="E708" s="13" t="s">
        <v>703</v>
      </c>
      <c r="F708" s="13" t="s">
        <v>704</v>
      </c>
      <c r="G708" s="13">
        <v>657897.84</v>
      </c>
      <c r="H708" s="13">
        <v>4306689.44</v>
      </c>
      <c r="I708" s="13">
        <v>657856.92</v>
      </c>
      <c r="J708" s="13">
        <v>4306681.15</v>
      </c>
      <c r="K708" s="13"/>
      <c r="L708" s="13"/>
      <c r="M708" s="13"/>
    </row>
    <row r="709" spans="1:13" x14ac:dyDescent="0.25">
      <c r="A709" s="2" t="s">
        <v>693</v>
      </c>
      <c r="B709" s="3">
        <v>0.4538194444430701</v>
      </c>
      <c r="C709" s="4"/>
      <c r="D709" s="5" t="s">
        <v>699</v>
      </c>
      <c r="E709" s="4" t="s">
        <v>703</v>
      </c>
      <c r="F709" s="4" t="s">
        <v>704</v>
      </c>
      <c r="G709" s="4">
        <v>657899.22</v>
      </c>
      <c r="H709" s="4">
        <v>4306696.17</v>
      </c>
      <c r="I709" s="4">
        <v>657856.99</v>
      </c>
      <c r="J709" s="4">
        <v>4306685.56</v>
      </c>
      <c r="K709" s="4"/>
      <c r="L709" s="4"/>
      <c r="M709" s="4"/>
    </row>
    <row r="710" spans="1:13" x14ac:dyDescent="0.25">
      <c r="A710" s="2" t="s">
        <v>693</v>
      </c>
      <c r="B710" s="3">
        <v>0.4606481481496303</v>
      </c>
      <c r="C710" s="4"/>
      <c r="D710" s="5" t="s">
        <v>699</v>
      </c>
      <c r="E710" s="4" t="s">
        <v>703</v>
      </c>
      <c r="F710" s="4" t="s">
        <v>704</v>
      </c>
      <c r="G710" s="4">
        <v>657846.92</v>
      </c>
      <c r="H710" s="4">
        <v>4306779.42</v>
      </c>
      <c r="I710" s="4">
        <v>657855.94</v>
      </c>
      <c r="J710" s="4">
        <v>4306767.05</v>
      </c>
      <c r="K710" s="4"/>
      <c r="L710" s="4"/>
      <c r="M710" s="4"/>
    </row>
    <row r="711" ht="30" customHeight="1" spans="1:13" x14ac:dyDescent="0.25">
      <c r="A711" s="15" t="s">
        <v>693</v>
      </c>
      <c r="B711" s="16">
        <v>0.5369791666671517</v>
      </c>
      <c r="C711" s="17" t="s">
        <v>26</v>
      </c>
      <c r="D711" s="18" t="s">
        <v>706</v>
      </c>
      <c r="E711" s="17" t="s">
        <v>703</v>
      </c>
      <c r="F711" s="17" t="s">
        <v>707</v>
      </c>
      <c r="G711" s="17">
        <v>657849.63</v>
      </c>
      <c r="H711" s="17">
        <v>4307808.55</v>
      </c>
      <c r="I711" s="17">
        <v>657876.21</v>
      </c>
      <c r="J711" s="17">
        <v>4307783.34</v>
      </c>
      <c r="K711" s="17"/>
      <c r="L711" s="17"/>
      <c r="M711" s="17"/>
    </row>
    <row r="712" spans="1:13" x14ac:dyDescent="0.25">
      <c r="A712" s="26" t="s">
        <v>693</v>
      </c>
      <c r="B712" s="27">
        <v>0.5387731481496303</v>
      </c>
      <c r="C712" s="28" t="s">
        <v>453</v>
      </c>
      <c r="D712" s="29"/>
      <c r="E712" s="28" t="s">
        <v>703</v>
      </c>
      <c r="F712" s="28" t="s">
        <v>707</v>
      </c>
      <c r="G712" s="28">
        <v>657830.36</v>
      </c>
      <c r="H712" s="28">
        <v>4307816.77</v>
      </c>
      <c r="I712" s="28">
        <v>657831.87</v>
      </c>
      <c r="J712" s="28">
        <v>4307806.73</v>
      </c>
      <c r="K712" s="28"/>
      <c r="L712" s="28"/>
      <c r="M712" s="28"/>
    </row>
    <row r="713" spans="1:13" x14ac:dyDescent="0.25">
      <c r="A713" s="21" t="s">
        <v>693</v>
      </c>
      <c r="B713" s="22">
        <v>0.5388078703690553</v>
      </c>
      <c r="C713" s="23" t="s">
        <v>679</v>
      </c>
      <c r="D713" s="24"/>
      <c r="E713" s="23" t="s">
        <v>703</v>
      </c>
      <c r="F713" s="23" t="s">
        <v>707</v>
      </c>
      <c r="G713" s="23">
        <v>657829.52</v>
      </c>
      <c r="H713" s="23">
        <v>4307817.41</v>
      </c>
      <c r="I713" s="23">
        <v>657831.77</v>
      </c>
      <c r="J713" s="23">
        <v>4307806.48</v>
      </c>
      <c r="K713" s="23"/>
      <c r="L713" s="23"/>
      <c r="M713" s="23"/>
    </row>
    <row r="714" spans="1:13" x14ac:dyDescent="0.25">
      <c r="A714" s="2" t="s">
        <v>693</v>
      </c>
      <c r="B714" s="3">
        <v>0.544467592593719</v>
      </c>
      <c r="C714" s="4"/>
      <c r="D714" s="5" t="s">
        <v>708</v>
      </c>
      <c r="E714" s="4" t="s">
        <v>703</v>
      </c>
      <c r="F714" s="4" t="s">
        <v>707</v>
      </c>
      <c r="G714" s="4">
        <v>657989.9</v>
      </c>
      <c r="H714" s="4">
        <v>4307364.57</v>
      </c>
      <c r="I714" s="4"/>
      <c r="J714" s="4"/>
      <c r="K714" s="4"/>
      <c r="L714" s="4"/>
      <c r="M714" s="4"/>
    </row>
    <row r="715" spans="1:13" x14ac:dyDescent="0.25">
      <c r="A715" s="21" t="s">
        <v>693</v>
      </c>
      <c r="B715" s="22">
        <v>0.5870370370357705</v>
      </c>
      <c r="C715" s="23" t="s">
        <v>356</v>
      </c>
      <c r="D715" s="24" t="s">
        <v>709</v>
      </c>
      <c r="E715" s="23" t="s">
        <v>703</v>
      </c>
      <c r="F715" s="23" t="s">
        <v>707</v>
      </c>
      <c r="G715" s="23">
        <v>657812.57</v>
      </c>
      <c r="H715" s="23">
        <v>4307791.15</v>
      </c>
      <c r="I715" s="23"/>
      <c r="J715" s="23"/>
      <c r="K715" s="23"/>
      <c r="L715" s="23"/>
      <c r="M715" s="23"/>
    </row>
    <row r="716" spans="1:13" x14ac:dyDescent="0.25">
      <c r="A716" s="26" t="s">
        <v>693</v>
      </c>
      <c r="B716" s="27">
        <v>0.5870833333319752</v>
      </c>
      <c r="C716" s="28" t="s">
        <v>542</v>
      </c>
      <c r="D716" s="29"/>
      <c r="E716" s="28" t="s">
        <v>703</v>
      </c>
      <c r="F716" s="28" t="s">
        <v>707</v>
      </c>
      <c r="G716" s="28">
        <v>657812.41</v>
      </c>
      <c r="H716" s="28">
        <v>4307792.19</v>
      </c>
      <c r="I716" s="28"/>
      <c r="J716" s="28"/>
      <c r="K716" s="28"/>
      <c r="L716" s="28"/>
      <c r="M716" s="28"/>
    </row>
    <row r="717" spans="1:13" x14ac:dyDescent="0.25">
      <c r="A717" s="11" t="s">
        <v>693</v>
      </c>
      <c r="B717" s="12">
        <v>0.5902430555543106</v>
      </c>
      <c r="C717" s="13" t="s">
        <v>24</v>
      </c>
      <c r="D717" s="14"/>
      <c r="E717" s="13" t="s">
        <v>703</v>
      </c>
      <c r="F717" s="13" t="s">
        <v>707</v>
      </c>
      <c r="G717" s="13">
        <v>657846.04</v>
      </c>
      <c r="H717" s="13">
        <v>4307789.28</v>
      </c>
      <c r="I717" s="13">
        <v>657857.42</v>
      </c>
      <c r="J717" s="13">
        <v>4307778.04</v>
      </c>
      <c r="K717" s="13"/>
      <c r="L717" s="13"/>
      <c r="M717" s="13"/>
    </row>
    <row r="718" spans="1:13" x14ac:dyDescent="0.25">
      <c r="A718" s="2" t="s">
        <v>693</v>
      </c>
      <c r="B718" s="3">
        <v>0.5946412037046684</v>
      </c>
      <c r="C718" s="4"/>
      <c r="D718" s="5"/>
      <c r="E718" s="4" t="s">
        <v>703</v>
      </c>
      <c r="F718" s="4" t="s">
        <v>707</v>
      </c>
      <c r="G718" s="4">
        <v>657913.55</v>
      </c>
      <c r="H718" s="4">
        <v>4307814.97</v>
      </c>
      <c r="I718" s="4">
        <v>657943.92</v>
      </c>
      <c r="J718" s="4">
        <v>4307820.13</v>
      </c>
      <c r="K718" s="4"/>
      <c r="L718" s="4"/>
      <c r="M718" s="4"/>
    </row>
    <row r="719" spans="1:13" x14ac:dyDescent="0.25">
      <c r="A719" s="15" t="s">
        <v>693</v>
      </c>
      <c r="B719" s="16">
        <v>0.6218287037045229</v>
      </c>
      <c r="C719" s="17" t="s">
        <v>26</v>
      </c>
      <c r="D719" s="18"/>
      <c r="E719" s="17" t="s">
        <v>703</v>
      </c>
      <c r="F719" s="17" t="s">
        <v>710</v>
      </c>
      <c r="G719" s="17">
        <v>658469.77</v>
      </c>
      <c r="H719" s="17">
        <v>4308086.98</v>
      </c>
      <c r="I719" s="17">
        <v>658496.48</v>
      </c>
      <c r="J719" s="17">
        <v>4308096.66</v>
      </c>
      <c r="K719" s="17"/>
      <c r="L719" s="17"/>
      <c r="M719" s="17"/>
    </row>
    <row r="720" spans="1:13" x14ac:dyDescent="0.25">
      <c r="A720" s="26" t="s">
        <v>693</v>
      </c>
      <c r="B720" s="27">
        <v>0.6235416666677338</v>
      </c>
      <c r="C720" s="28" t="s">
        <v>453</v>
      </c>
      <c r="D720" s="29"/>
      <c r="E720" s="28" t="s">
        <v>703</v>
      </c>
      <c r="F720" s="28" t="s">
        <v>710</v>
      </c>
      <c r="G720" s="28">
        <v>658495.58</v>
      </c>
      <c r="H720" s="28">
        <v>4308088.23</v>
      </c>
      <c r="I720" s="28">
        <v>658490.18</v>
      </c>
      <c r="J720" s="28">
        <v>4308091.79</v>
      </c>
      <c r="K720" s="28"/>
      <c r="L720" s="28"/>
      <c r="M720" s="28"/>
    </row>
    <row r="721" spans="1:13" x14ac:dyDescent="0.25">
      <c r="A721" s="21" t="s">
        <v>693</v>
      </c>
      <c r="B721" s="22">
        <v>0.6236458333332848</v>
      </c>
      <c r="C721" s="23" t="s">
        <v>679</v>
      </c>
      <c r="D721" s="24" t="s">
        <v>711</v>
      </c>
      <c r="E721" s="23" t="s">
        <v>703</v>
      </c>
      <c r="F721" s="23" t="s">
        <v>710</v>
      </c>
      <c r="G721" s="23">
        <v>658496.48</v>
      </c>
      <c r="H721" s="23">
        <v>4308087.37</v>
      </c>
      <c r="I721" s="23">
        <v>658489.7</v>
      </c>
      <c r="J721" s="23">
        <v>4308091.39</v>
      </c>
      <c r="K721" s="23"/>
      <c r="L721" s="23"/>
      <c r="M721" s="23"/>
    </row>
    <row r="722" spans="1:13" x14ac:dyDescent="0.25">
      <c r="A722" s="2" t="s">
        <v>693</v>
      </c>
      <c r="B722" s="3">
        <v>0.6269444444442343</v>
      </c>
      <c r="C722" s="4" t="s">
        <v>712</v>
      </c>
      <c r="D722" s="5"/>
      <c r="E722" s="4" t="s">
        <v>703</v>
      </c>
      <c r="F722" s="4" t="s">
        <v>710</v>
      </c>
      <c r="G722" s="4"/>
      <c r="H722" s="4"/>
      <c r="I722" s="4"/>
      <c r="J722" s="4"/>
      <c r="K722" s="4"/>
      <c r="L722" s="4"/>
      <c r="M722" s="4"/>
    </row>
    <row r="723" spans="2:3" x14ac:dyDescent="0.25">
      <c r="B723" s="20">
        <v>0.6819444444445253</v>
      </c>
      <c r="C723" t="s">
        <v>713</v>
      </c>
    </row>
    <row r="724" ht="60" customHeight="1" spans="1:4" x14ac:dyDescent="0.25">
      <c r="A724" s="1">
        <v>45198</v>
      </c>
      <c r="C724" t="s">
        <v>714</v>
      </c>
      <c r="D724" s="30" t="s">
        <v>715</v>
      </c>
    </row>
    <row r="725" spans="1:13" x14ac:dyDescent="0.25">
      <c r="A725" s="31" t="s">
        <v>716</v>
      </c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</row>
    <row r="726" spans="1:3" x14ac:dyDescent="0.25">
      <c r="A726" s="1">
        <v>45205</v>
      </c>
      <c r="C726" t="s">
        <v>717</v>
      </c>
    </row>
    <row r="727" spans="2:4" x14ac:dyDescent="0.25">
      <c r="B727" s="20">
        <v>0.25</v>
      </c>
      <c r="C727" t="s">
        <v>110</v>
      </c>
      <c r="D727" s="30" t="s">
        <v>718</v>
      </c>
    </row>
    <row r="728" spans="2:4" x14ac:dyDescent="0.25">
      <c r="B728" s="20">
        <v>0.5041666666656965</v>
      </c>
      <c r="C728" t="s">
        <v>719</v>
      </c>
      <c r="D728" s="30" t="s">
        <v>720</v>
      </c>
    </row>
    <row r="729" spans="1:4" x14ac:dyDescent="0.25">
      <c r="A729" s="7">
        <v>45087</v>
      </c>
      <c r="B729" s="8">
        <v>0.5243055555547471</v>
      </c>
      <c r="C729" s="9" t="s">
        <v>721</v>
      </c>
      <c r="D729" s="10"/>
    </row>
    <row r="730" spans="1:4" x14ac:dyDescent="0.25">
      <c r="A730" s="7">
        <v>45087</v>
      </c>
      <c r="B730" s="8">
        <v>0.5284722222204437</v>
      </c>
      <c r="C730" s="9" t="s">
        <v>135</v>
      </c>
      <c r="D730" s="10"/>
    </row>
    <row r="731" spans="2:3" x14ac:dyDescent="0.25">
      <c r="B731" s="20"/>
      <c r="C731" t="s">
        <v>722</v>
      </c>
    </row>
    <row r="732" spans="1:13" x14ac:dyDescent="0.25">
      <c r="A732" s="11">
        <v>45087</v>
      </c>
      <c r="B732" s="12">
        <v>0.5360648148161999</v>
      </c>
      <c r="C732" s="13" t="s">
        <v>24</v>
      </c>
      <c r="D732" s="14" t="s">
        <v>25</v>
      </c>
      <c r="E732" s="13" t="s">
        <v>723</v>
      </c>
      <c r="F732" s="13" t="s">
        <v>724</v>
      </c>
      <c r="G732" s="13">
        <v>577171.83</v>
      </c>
      <c r="H732" s="13">
        <v>4604419.31</v>
      </c>
      <c r="I732" s="13"/>
      <c r="J732" s="13"/>
      <c r="K732" s="13"/>
      <c r="L732" s="13"/>
      <c r="M732" s="13"/>
    </row>
    <row r="733" spans="1:13" x14ac:dyDescent="0.25">
      <c r="A733" s="15">
        <v>45087</v>
      </c>
      <c r="B733" s="16">
        <v>0.5370717592595611</v>
      </c>
      <c r="C733" s="17" t="s">
        <v>26</v>
      </c>
      <c r="D733" s="18" t="s">
        <v>25</v>
      </c>
      <c r="E733" s="17" t="s">
        <v>723</v>
      </c>
      <c r="F733" s="17" t="s">
        <v>725</v>
      </c>
      <c r="G733" s="17">
        <v>577292.03</v>
      </c>
      <c r="H733" s="17">
        <v>4604240.99</v>
      </c>
      <c r="I733" s="17"/>
      <c r="J733" s="17"/>
      <c r="K733" s="17"/>
      <c r="L733" s="17"/>
      <c r="M733" s="17"/>
    </row>
    <row r="734" spans="1:13" x14ac:dyDescent="0.25">
      <c r="A734" s="11">
        <v>45087</v>
      </c>
      <c r="B734" s="12">
        <v>0.5372916666674428</v>
      </c>
      <c r="C734" s="13" t="s">
        <v>24</v>
      </c>
      <c r="D734" s="14" t="s">
        <v>25</v>
      </c>
      <c r="E734" s="13" t="s">
        <v>723</v>
      </c>
      <c r="F734" s="13" t="s">
        <v>725</v>
      </c>
      <c r="G734" s="13">
        <v>577318.84</v>
      </c>
      <c r="H734" s="13">
        <v>4604203.75</v>
      </c>
      <c r="I734" s="13"/>
      <c r="J734" s="13"/>
      <c r="K734" s="13"/>
      <c r="L734" s="13"/>
      <c r="M734" s="13"/>
    </row>
    <row r="735" spans="1:13" x14ac:dyDescent="0.25">
      <c r="A735" s="15">
        <v>45087</v>
      </c>
      <c r="B735" s="16">
        <v>0.5502662037033588</v>
      </c>
      <c r="C735" s="17" t="s">
        <v>26</v>
      </c>
      <c r="D735" s="18" t="s">
        <v>25</v>
      </c>
      <c r="E735" s="17" t="s">
        <v>723</v>
      </c>
      <c r="F735" s="17" t="s">
        <v>726</v>
      </c>
      <c r="G735" s="17">
        <v>579548.88</v>
      </c>
      <c r="H735" s="17">
        <v>4602873.09</v>
      </c>
      <c r="I735" s="17"/>
      <c r="J735" s="17"/>
      <c r="K735" s="17"/>
      <c r="L735" s="17"/>
      <c r="M735" s="17"/>
    </row>
    <row r="736" spans="1:13" x14ac:dyDescent="0.25">
      <c r="A736" s="11">
        <v>45087</v>
      </c>
      <c r="B736" s="12">
        <v>0.5566898148135806</v>
      </c>
      <c r="C736" s="13" t="s">
        <v>24</v>
      </c>
      <c r="D736" s="14" t="s">
        <v>25</v>
      </c>
      <c r="E736" s="13" t="s">
        <v>723</v>
      </c>
      <c r="F736" s="13" t="s">
        <v>726</v>
      </c>
      <c r="G736" s="13">
        <v>580375.58</v>
      </c>
      <c r="H736" s="13">
        <v>4601993.77</v>
      </c>
      <c r="I736" s="13"/>
      <c r="J736" s="13"/>
      <c r="K736" s="13"/>
      <c r="L736" s="13"/>
      <c r="M736" s="13"/>
    </row>
    <row r="737" spans="1:13" x14ac:dyDescent="0.25">
      <c r="A737" s="15">
        <v>45087</v>
      </c>
      <c r="B737" s="16">
        <v>0.5726273148138716</v>
      </c>
      <c r="C737" s="17" t="s">
        <v>26</v>
      </c>
      <c r="D737" s="18" t="s">
        <v>25</v>
      </c>
      <c r="E737" s="17" t="s">
        <v>723</v>
      </c>
      <c r="F737" s="17" t="s">
        <v>727</v>
      </c>
      <c r="G737" s="17">
        <v>581019.09</v>
      </c>
      <c r="H737" s="17">
        <v>4598661.26</v>
      </c>
      <c r="I737" s="17"/>
      <c r="J737" s="17"/>
      <c r="K737" s="17"/>
      <c r="L737" s="17"/>
      <c r="M737" s="17"/>
    </row>
    <row r="738" spans="1:13" x14ac:dyDescent="0.25">
      <c r="A738" s="2">
        <v>45087</v>
      </c>
      <c r="B738" s="3">
        <v>0.5756712962975143</v>
      </c>
      <c r="C738" s="4" t="s">
        <v>57</v>
      </c>
      <c r="D738" s="5"/>
      <c r="E738" s="4" t="s">
        <v>723</v>
      </c>
      <c r="F738" s="4" t="s">
        <v>727</v>
      </c>
      <c r="G738" s="4">
        <v>580947.68</v>
      </c>
      <c r="H738" s="4">
        <v>4598622.83</v>
      </c>
      <c r="I738" s="4"/>
      <c r="J738" s="4"/>
      <c r="K738" s="4"/>
      <c r="L738" s="4"/>
      <c r="M738" s="4"/>
    </row>
    <row r="739" spans="1:13" x14ac:dyDescent="0.25">
      <c r="A739" s="11">
        <v>45087</v>
      </c>
      <c r="B739" s="12">
        <v>0.5818518518535711</v>
      </c>
      <c r="C739" s="13" t="s">
        <v>24</v>
      </c>
      <c r="D739" s="14" t="s">
        <v>32</v>
      </c>
      <c r="E739" s="13" t="s">
        <v>728</v>
      </c>
      <c r="F739" s="13" t="s">
        <v>729</v>
      </c>
      <c r="G739" s="13">
        <v>580791.95</v>
      </c>
      <c r="H739" s="13">
        <v>4598593.5</v>
      </c>
      <c r="I739" s="13"/>
      <c r="J739" s="13"/>
      <c r="K739" s="13"/>
      <c r="L739" s="13"/>
      <c r="M739" s="13"/>
    </row>
    <row r="740" spans="1:13" x14ac:dyDescent="0.25">
      <c r="A740" s="15">
        <v>45087</v>
      </c>
      <c r="B740" s="16">
        <v>0.5839467592595611</v>
      </c>
      <c r="C740" s="17" t="s">
        <v>26</v>
      </c>
      <c r="D740" s="18" t="s">
        <v>32</v>
      </c>
      <c r="E740" s="17" t="s">
        <v>728</v>
      </c>
      <c r="F740" s="17" t="s">
        <v>730</v>
      </c>
      <c r="G740" s="17">
        <v>581052.44</v>
      </c>
      <c r="H740" s="17">
        <v>4598778.76</v>
      </c>
      <c r="I740" s="17"/>
      <c r="J740" s="17"/>
      <c r="K740" s="17"/>
      <c r="L740" s="17"/>
      <c r="M740" s="17"/>
    </row>
    <row r="741" spans="1:13" x14ac:dyDescent="0.25">
      <c r="A741" s="11">
        <v>45087</v>
      </c>
      <c r="B741" s="12">
        <v>0.5854513888880319</v>
      </c>
      <c r="C741" s="13" t="s">
        <v>24</v>
      </c>
      <c r="D741" s="14" t="s">
        <v>32</v>
      </c>
      <c r="E741" s="13" t="s">
        <v>728</v>
      </c>
      <c r="F741" s="13" t="s">
        <v>730</v>
      </c>
      <c r="G741" s="13">
        <v>581065.78</v>
      </c>
      <c r="H741" s="13">
        <v>4598800.59</v>
      </c>
      <c r="I741" s="13"/>
      <c r="J741" s="13"/>
      <c r="K741" s="13"/>
      <c r="L741" s="13"/>
      <c r="M741" s="13"/>
    </row>
    <row r="742" spans="1:13" x14ac:dyDescent="0.25">
      <c r="A742" s="15">
        <v>45087</v>
      </c>
      <c r="B742" s="16">
        <v>0.5871990740743058</v>
      </c>
      <c r="C742" s="17" t="s">
        <v>26</v>
      </c>
      <c r="D742" s="18" t="s">
        <v>32</v>
      </c>
      <c r="E742" s="17" t="s">
        <v>728</v>
      </c>
      <c r="F742" s="17" t="s">
        <v>731</v>
      </c>
      <c r="G742" s="17">
        <v>580835.23</v>
      </c>
      <c r="H742" s="17">
        <v>4598586.01</v>
      </c>
      <c r="I742" s="17"/>
      <c r="J742" s="17"/>
      <c r="K742" s="17"/>
      <c r="L742" s="17"/>
      <c r="M742" s="17"/>
    </row>
    <row r="743" spans="1:13" x14ac:dyDescent="0.25">
      <c r="A743" s="11">
        <v>45087</v>
      </c>
      <c r="B743" s="12">
        <v>0.588553240741021</v>
      </c>
      <c r="C743" s="13" t="s">
        <v>24</v>
      </c>
      <c r="D743" s="14" t="s">
        <v>32</v>
      </c>
      <c r="E743" s="13" t="s">
        <v>732</v>
      </c>
      <c r="F743" s="13" t="s">
        <v>733</v>
      </c>
      <c r="G743" s="13">
        <v>580800.29</v>
      </c>
      <c r="H743" s="13">
        <v>4598625.06</v>
      </c>
      <c r="I743" s="13"/>
      <c r="J743" s="13"/>
      <c r="K743" s="13"/>
      <c r="L743" s="13"/>
      <c r="M743" s="13"/>
    </row>
    <row r="744" spans="1:13" x14ac:dyDescent="0.25">
      <c r="A744" s="15">
        <v>45087</v>
      </c>
      <c r="B744" s="16">
        <v>0.5903472222234996</v>
      </c>
      <c r="C744" s="17" t="s">
        <v>26</v>
      </c>
      <c r="D744" s="18" t="s">
        <v>32</v>
      </c>
      <c r="E744" s="17" t="s">
        <v>732</v>
      </c>
      <c r="F744" s="17" t="s">
        <v>734</v>
      </c>
      <c r="G744" s="17">
        <v>581016.04</v>
      </c>
      <c r="H744" s="17">
        <v>4598813</v>
      </c>
      <c r="I744" s="17"/>
      <c r="J744" s="17"/>
      <c r="K744" s="17"/>
      <c r="L744" s="17"/>
      <c r="M744" s="17"/>
    </row>
    <row r="745" spans="1:13" x14ac:dyDescent="0.25">
      <c r="A745" s="11">
        <v>45087</v>
      </c>
      <c r="B745" s="12">
        <v>0.5917824074058444</v>
      </c>
      <c r="C745" s="13" t="s">
        <v>24</v>
      </c>
      <c r="D745" s="14" t="s">
        <v>32</v>
      </c>
      <c r="E745" s="13" t="s">
        <v>732</v>
      </c>
      <c r="F745" s="13" t="s">
        <v>734</v>
      </c>
      <c r="G745" s="13">
        <v>581084.33</v>
      </c>
      <c r="H745" s="13">
        <v>4598744.74</v>
      </c>
      <c r="I745" s="13"/>
      <c r="J745" s="13"/>
      <c r="K745" s="13"/>
      <c r="L745" s="13"/>
      <c r="M745" s="13"/>
    </row>
    <row r="746" spans="1:13" x14ac:dyDescent="0.25">
      <c r="A746" s="15">
        <v>45087</v>
      </c>
      <c r="B746" s="16">
        <v>0.5933680555572209</v>
      </c>
      <c r="C746" s="17" t="s">
        <v>26</v>
      </c>
      <c r="D746" s="18" t="s">
        <v>32</v>
      </c>
      <c r="E746" s="17" t="s">
        <v>732</v>
      </c>
      <c r="F746" s="17" t="s">
        <v>735</v>
      </c>
      <c r="G746" s="17">
        <v>580870</v>
      </c>
      <c r="H746" s="17">
        <v>4598560.76</v>
      </c>
      <c r="I746" s="17"/>
      <c r="J746" s="17"/>
      <c r="K746" s="17"/>
      <c r="L746" s="17"/>
      <c r="M746" s="17"/>
    </row>
    <row r="747" spans="1:13" x14ac:dyDescent="0.25">
      <c r="A747" s="11">
        <v>45087</v>
      </c>
      <c r="B747" s="12">
        <v>0.5950462962973688</v>
      </c>
      <c r="C747" s="13" t="s">
        <v>24</v>
      </c>
      <c r="D747" s="14" t="s">
        <v>32</v>
      </c>
      <c r="E747" s="13" t="s">
        <v>728</v>
      </c>
      <c r="F747" s="13" t="s">
        <v>736</v>
      </c>
      <c r="G747" s="13">
        <v>580823.8</v>
      </c>
      <c r="H747" s="13">
        <v>4598584.25</v>
      </c>
      <c r="I747" s="13"/>
      <c r="J747" s="13"/>
      <c r="K747" s="13"/>
      <c r="L747" s="13"/>
      <c r="M747" s="13"/>
    </row>
    <row r="748" spans="1:13" x14ac:dyDescent="0.25">
      <c r="A748" s="15">
        <v>45087</v>
      </c>
      <c r="B748" s="16">
        <v>0.5967245370375167</v>
      </c>
      <c r="C748" s="17" t="s">
        <v>26</v>
      </c>
      <c r="D748" s="18" t="s">
        <v>32</v>
      </c>
      <c r="E748" s="17" t="s">
        <v>728</v>
      </c>
      <c r="F748" s="17" t="s">
        <v>737</v>
      </c>
      <c r="G748" s="17">
        <v>581027.06</v>
      </c>
      <c r="H748" s="17">
        <v>4598760.17</v>
      </c>
      <c r="I748" s="17"/>
      <c r="J748" s="17"/>
      <c r="K748" s="17"/>
      <c r="L748" s="17"/>
      <c r="M748" s="17"/>
    </row>
    <row r="749" spans="1:13" x14ac:dyDescent="0.25">
      <c r="A749" s="11">
        <v>45087</v>
      </c>
      <c r="B749" s="12">
        <v>0.5985300925931369</v>
      </c>
      <c r="C749" s="13" t="s">
        <v>24</v>
      </c>
      <c r="D749" s="14" t="s">
        <v>32</v>
      </c>
      <c r="E749" s="13" t="s">
        <v>728</v>
      </c>
      <c r="F749" s="13" t="s">
        <v>737</v>
      </c>
      <c r="G749" s="13">
        <v>581090.35</v>
      </c>
      <c r="H749" s="13">
        <v>4598823.1</v>
      </c>
      <c r="I749" s="13"/>
      <c r="J749" s="13"/>
      <c r="K749" s="13"/>
      <c r="L749" s="13"/>
      <c r="M749" s="13"/>
    </row>
    <row r="750" spans="1:13" x14ac:dyDescent="0.25">
      <c r="A750" s="15">
        <v>45087</v>
      </c>
      <c r="B750" s="16">
        <v>0.6000925925909542</v>
      </c>
      <c r="C750" s="17" t="s">
        <v>26</v>
      </c>
      <c r="D750" s="18" t="s">
        <v>32</v>
      </c>
      <c r="E750" s="17" t="s">
        <v>728</v>
      </c>
      <c r="F750" s="17" t="s">
        <v>738</v>
      </c>
      <c r="G750" s="17">
        <v>580889.04</v>
      </c>
      <c r="H750" s="17">
        <v>4598631.22</v>
      </c>
      <c r="I750" s="17"/>
      <c r="J750" s="17"/>
      <c r="K750" s="17"/>
      <c r="L750" s="17"/>
      <c r="M750" s="17"/>
    </row>
    <row r="751" spans="1:13" x14ac:dyDescent="0.25">
      <c r="A751" s="11">
        <v>45087</v>
      </c>
      <c r="B751" s="12">
        <v>0.6016550925924093</v>
      </c>
      <c r="C751" s="13" t="s">
        <v>24</v>
      </c>
      <c r="D751" s="14" t="s">
        <v>32</v>
      </c>
      <c r="E751" s="13" t="s">
        <v>732</v>
      </c>
      <c r="F751" s="13" t="s">
        <v>739</v>
      </c>
      <c r="G751" s="13">
        <v>580775.67</v>
      </c>
      <c r="H751" s="13">
        <v>4598597.02</v>
      </c>
      <c r="I751" s="13"/>
      <c r="J751" s="13"/>
      <c r="K751" s="13"/>
      <c r="L751" s="13"/>
      <c r="M751" s="13"/>
    </row>
    <row r="752" spans="1:13" x14ac:dyDescent="0.25">
      <c r="A752" s="15">
        <v>45087</v>
      </c>
      <c r="B752" s="16">
        <v>0.6035648148135806</v>
      </c>
      <c r="C752" s="17" t="s">
        <v>26</v>
      </c>
      <c r="D752" s="18" t="s">
        <v>32</v>
      </c>
      <c r="E752" s="17" t="s">
        <v>732</v>
      </c>
      <c r="F752" s="17" t="s">
        <v>740</v>
      </c>
      <c r="G752" s="17">
        <v>581000.19</v>
      </c>
      <c r="H752" s="17">
        <v>4598806.28</v>
      </c>
      <c r="I752" s="17"/>
      <c r="J752" s="17"/>
      <c r="K752" s="17"/>
      <c r="L752" s="17"/>
      <c r="M752" s="17"/>
    </row>
    <row r="753" spans="1:13" x14ac:dyDescent="0.25">
      <c r="A753" s="11">
        <v>45087</v>
      </c>
      <c r="B753" s="12">
        <v>0.6057986111118225</v>
      </c>
      <c r="C753" s="13" t="s">
        <v>24</v>
      </c>
      <c r="D753" s="14" t="s">
        <v>32</v>
      </c>
      <c r="E753" s="13" t="s">
        <v>732</v>
      </c>
      <c r="F753" s="13" t="s">
        <v>740</v>
      </c>
      <c r="G753" s="13">
        <v>581085.28</v>
      </c>
      <c r="H753" s="13">
        <v>4598896.41</v>
      </c>
      <c r="I753" s="13"/>
      <c r="J753" s="13"/>
      <c r="K753" s="13"/>
      <c r="L753" s="13"/>
      <c r="M753" s="13"/>
    </row>
    <row r="754" spans="1:13" x14ac:dyDescent="0.25">
      <c r="A754" s="15">
        <v>45087</v>
      </c>
      <c r="B754" s="16">
        <v>0.6080902777794108</v>
      </c>
      <c r="C754" s="17" t="s">
        <v>26</v>
      </c>
      <c r="D754" s="18" t="s">
        <v>32</v>
      </c>
      <c r="E754" s="17" t="s">
        <v>732</v>
      </c>
      <c r="F754" s="17" t="s">
        <v>740</v>
      </c>
      <c r="G754" s="17">
        <v>580791.11</v>
      </c>
      <c r="H754" s="17">
        <v>4598614.03</v>
      </c>
      <c r="I754" s="17"/>
      <c r="J754" s="17"/>
      <c r="K754" s="17"/>
      <c r="L754" s="17"/>
      <c r="M754" s="17"/>
    </row>
    <row r="755" spans="1:13" x14ac:dyDescent="0.25">
      <c r="A755" s="11">
        <v>45087</v>
      </c>
      <c r="B755" s="12">
        <v>0.6112037037019036</v>
      </c>
      <c r="C755" s="13" t="s">
        <v>24</v>
      </c>
      <c r="D755" s="14" t="s">
        <v>741</v>
      </c>
      <c r="E755" s="13" t="s">
        <v>723</v>
      </c>
      <c r="F755" s="13" t="s">
        <v>742</v>
      </c>
      <c r="G755" s="13">
        <v>580957.13</v>
      </c>
      <c r="H755" s="13">
        <v>4598716.89</v>
      </c>
      <c r="I755" s="13"/>
      <c r="J755" s="13"/>
      <c r="K755" s="13"/>
      <c r="L755" s="13"/>
      <c r="M755" s="13"/>
    </row>
    <row r="756" spans="1:13" x14ac:dyDescent="0.25">
      <c r="A756" s="15">
        <v>45087</v>
      </c>
      <c r="B756" s="16">
        <v>0.6115740740751789</v>
      </c>
      <c r="C756" s="17" t="s">
        <v>26</v>
      </c>
      <c r="D756" s="18" t="s">
        <v>743</v>
      </c>
      <c r="E756" s="17" t="s">
        <v>723</v>
      </c>
      <c r="F756" s="17" t="s">
        <v>742</v>
      </c>
      <c r="G756" s="17">
        <v>580999.58</v>
      </c>
      <c r="H756" s="17">
        <v>4598675.92</v>
      </c>
      <c r="I756" s="17"/>
      <c r="J756" s="17"/>
      <c r="K756" s="17"/>
      <c r="L756" s="17"/>
      <c r="M756" s="17"/>
    </row>
    <row r="757" spans="1:13" x14ac:dyDescent="0.25">
      <c r="A757" s="11">
        <v>45087</v>
      </c>
      <c r="B757" s="12">
        <v>0.6121064814797137</v>
      </c>
      <c r="C757" s="13" t="s">
        <v>24</v>
      </c>
      <c r="D757" s="14" t="s">
        <v>741</v>
      </c>
      <c r="E757" s="13" t="s">
        <v>723</v>
      </c>
      <c r="F757" s="13" t="s">
        <v>744</v>
      </c>
      <c r="G757" s="13">
        <v>581069.39</v>
      </c>
      <c r="H757" s="13">
        <v>4598628.01</v>
      </c>
      <c r="I757" s="13"/>
      <c r="J757" s="13"/>
      <c r="K757" s="13"/>
      <c r="L757" s="13"/>
      <c r="M757" s="13"/>
    </row>
    <row r="758" spans="1:13" x14ac:dyDescent="0.25">
      <c r="A758" s="15">
        <v>45087</v>
      </c>
      <c r="B758" s="16">
        <v>0.6283217592608707</v>
      </c>
      <c r="C758" s="17" t="s">
        <v>26</v>
      </c>
      <c r="D758" s="18" t="s">
        <v>743</v>
      </c>
      <c r="E758" s="17" t="s">
        <v>723</v>
      </c>
      <c r="F758" s="17" t="s">
        <v>745</v>
      </c>
      <c r="G758" s="17">
        <v>583111.22</v>
      </c>
      <c r="H758" s="17">
        <v>4596861.31</v>
      </c>
      <c r="I758" s="17"/>
      <c r="J758" s="17"/>
      <c r="K758" s="17"/>
      <c r="L758" s="17"/>
      <c r="M758" s="17"/>
    </row>
    <row r="759" spans="1:13" x14ac:dyDescent="0.25">
      <c r="A759" s="11">
        <v>45087</v>
      </c>
      <c r="B759" s="12">
        <v>0.6346527777786832</v>
      </c>
      <c r="C759" s="13" t="s">
        <v>24</v>
      </c>
      <c r="D759" s="14" t="s">
        <v>741</v>
      </c>
      <c r="E759" s="13" t="s">
        <v>746</v>
      </c>
      <c r="F759" s="13" t="s">
        <v>747</v>
      </c>
      <c r="G759" s="13">
        <v>582487.83</v>
      </c>
      <c r="H759" s="13">
        <v>4596663.97</v>
      </c>
      <c r="I759" s="13"/>
      <c r="J759" s="13"/>
      <c r="K759" s="13"/>
      <c r="L759" s="13"/>
      <c r="M759" s="13"/>
    </row>
    <row r="760" spans="1:13" x14ac:dyDescent="0.25">
      <c r="A760" s="15">
        <v>45087</v>
      </c>
      <c r="B760" s="16">
        <v>0.6456250000010186</v>
      </c>
      <c r="C760" s="17" t="s">
        <v>26</v>
      </c>
      <c r="D760" s="18" t="s">
        <v>743</v>
      </c>
      <c r="E760" s="17" t="s">
        <v>746</v>
      </c>
      <c r="F760" s="17" t="s">
        <v>748</v>
      </c>
      <c r="G760" s="17">
        <v>583876.03</v>
      </c>
      <c r="H760" s="17">
        <v>4598229.4</v>
      </c>
      <c r="I760" s="17"/>
      <c r="J760" s="17"/>
      <c r="K760" s="17"/>
      <c r="L760" s="17"/>
      <c r="M760" s="17"/>
    </row>
    <row r="761" spans="1:13" x14ac:dyDescent="0.25">
      <c r="A761" s="11">
        <v>45087</v>
      </c>
      <c r="B761" s="12">
        <v>0.6473032407411665</v>
      </c>
      <c r="C761" s="13" t="s">
        <v>24</v>
      </c>
      <c r="D761" s="14" t="s">
        <v>741</v>
      </c>
      <c r="E761" s="13" t="s">
        <v>749</v>
      </c>
      <c r="F761" s="13" t="s">
        <v>750</v>
      </c>
      <c r="G761" s="13">
        <v>583830.01</v>
      </c>
      <c r="H761" s="13">
        <v>4598303.19</v>
      </c>
      <c r="I761" s="13"/>
      <c r="J761" s="13"/>
      <c r="K761" s="13"/>
      <c r="L761" s="13"/>
      <c r="M761" s="13"/>
    </row>
    <row r="762" spans="1:13" x14ac:dyDescent="0.25">
      <c r="A762" s="15">
        <v>45087</v>
      </c>
      <c r="B762" s="16">
        <v>0.6578240740745969</v>
      </c>
      <c r="C762" s="17" t="s">
        <v>26</v>
      </c>
      <c r="D762" s="18" t="s">
        <v>743</v>
      </c>
      <c r="E762" s="17" t="s">
        <v>749</v>
      </c>
      <c r="F762" s="17" t="s">
        <v>751</v>
      </c>
      <c r="G762" s="17">
        <v>582451.82</v>
      </c>
      <c r="H762" s="17">
        <v>4596750.07</v>
      </c>
      <c r="I762" s="17"/>
      <c r="J762" s="17"/>
      <c r="K762" s="17"/>
      <c r="L762" s="17"/>
      <c r="M762" s="17"/>
    </row>
    <row r="763" spans="1:13" x14ac:dyDescent="0.25">
      <c r="A763" s="7">
        <v>45087</v>
      </c>
      <c r="B763" s="8">
        <v>0.6788657407414576</v>
      </c>
      <c r="C763" s="9" t="s">
        <v>351</v>
      </c>
      <c r="D763" s="10"/>
      <c r="E763" s="9" t="s">
        <v>749</v>
      </c>
      <c r="F763" s="9" t="s">
        <v>752</v>
      </c>
      <c r="G763" s="9">
        <v>582932.5</v>
      </c>
      <c r="H763" s="9">
        <v>4597294.59</v>
      </c>
      <c r="I763" s="9"/>
      <c r="J763" s="9"/>
      <c r="K763" s="9"/>
      <c r="L763" s="9"/>
      <c r="M763" s="9"/>
    </row>
    <row r="764" spans="1:13" x14ac:dyDescent="0.25">
      <c r="A764" s="7">
        <v>45087</v>
      </c>
      <c r="B764" s="8">
        <v>0.6788657407414576</v>
      </c>
      <c r="C764" s="9" t="s">
        <v>753</v>
      </c>
      <c r="D764" s="10"/>
      <c r="E764" s="9" t="s">
        <v>749</v>
      </c>
      <c r="F764" s="9" t="s">
        <v>752</v>
      </c>
      <c r="G764" s="9">
        <v>582932.11</v>
      </c>
      <c r="H764" s="9">
        <v>4597294.46</v>
      </c>
      <c r="I764" s="9"/>
      <c r="J764" s="9"/>
      <c r="K764" s="9"/>
      <c r="L764" s="9"/>
      <c r="M764" s="9"/>
    </row>
    <row r="765" spans="1:13" x14ac:dyDescent="0.25">
      <c r="A765" s="2">
        <v>45087</v>
      </c>
      <c r="B765" s="3">
        <v>0.6810532407398568</v>
      </c>
      <c r="C765" s="4" t="s">
        <v>754</v>
      </c>
      <c r="D765" s="5"/>
      <c r="E765" s="4" t="s">
        <v>749</v>
      </c>
      <c r="F765" s="4" t="s">
        <v>752</v>
      </c>
      <c r="G765" s="4">
        <v>582929.7</v>
      </c>
      <c r="H765" s="4">
        <v>4597294.51</v>
      </c>
      <c r="I765" s="4"/>
      <c r="J765" s="4"/>
      <c r="K765" s="4"/>
      <c r="L765" s="4"/>
      <c r="M765" s="4"/>
    </row>
    <row r="766" spans="1:3" x14ac:dyDescent="0.25">
      <c r="A766" s="1">
        <v>45117</v>
      </c>
      <c r="B766" s="20">
        <v>0.1875</v>
      </c>
      <c r="C766" t="s">
        <v>110</v>
      </c>
    </row>
    <row r="767" spans="1:3" x14ac:dyDescent="0.25">
      <c r="A767" s="1">
        <v>45117</v>
      </c>
      <c r="B767" s="20">
        <v>0.20833333333212067</v>
      </c>
      <c r="C767" t="s">
        <v>755</v>
      </c>
    </row>
    <row r="768" spans="1:13" x14ac:dyDescent="0.25">
      <c r="A768" s="7">
        <v>45117</v>
      </c>
      <c r="B768" s="8">
        <v>0.2522453703713836</v>
      </c>
      <c r="C768" s="9" t="s">
        <v>179</v>
      </c>
      <c r="D768" s="10"/>
      <c r="E768" s="9" t="s">
        <v>749</v>
      </c>
      <c r="F768" s="9" t="s">
        <v>752</v>
      </c>
      <c r="G768" s="9">
        <v>580888.98</v>
      </c>
      <c r="H768" s="9">
        <v>4598599.96</v>
      </c>
      <c r="I768" s="9"/>
      <c r="J768" s="9"/>
      <c r="K768" s="9"/>
      <c r="L768" s="9"/>
      <c r="M768" s="9"/>
    </row>
    <row r="769" spans="1:13" x14ac:dyDescent="0.25">
      <c r="A769" s="7">
        <v>45117</v>
      </c>
      <c r="B769" s="8">
        <v>0.2522569444445253</v>
      </c>
      <c r="C769" s="9" t="s">
        <v>135</v>
      </c>
      <c r="D769" s="10"/>
      <c r="E769" s="9" t="s">
        <v>749</v>
      </c>
      <c r="F769" s="9" t="s">
        <v>752</v>
      </c>
      <c r="G769" s="9">
        <v>580889.17</v>
      </c>
      <c r="H769" s="9">
        <v>4598600.09</v>
      </c>
      <c r="I769" s="9"/>
      <c r="J769" s="9"/>
      <c r="K769" s="9"/>
      <c r="L769" s="9"/>
      <c r="M769" s="9"/>
    </row>
    <row r="770" spans="1:13" x14ac:dyDescent="0.25">
      <c r="A770" s="2">
        <v>45117</v>
      </c>
      <c r="B770" s="3">
        <v>0.25228009259080864</v>
      </c>
      <c r="C770" s="4" t="s">
        <v>57</v>
      </c>
      <c r="D770" s="5"/>
      <c r="E770" s="4" t="s">
        <v>749</v>
      </c>
      <c r="F770" s="4" t="s">
        <v>752</v>
      </c>
      <c r="G770" s="4">
        <v>580889.52</v>
      </c>
      <c r="H770" s="4">
        <v>4598600.24</v>
      </c>
      <c r="I770" s="4"/>
      <c r="J770" s="4"/>
      <c r="K770" s="4"/>
      <c r="L770" s="4"/>
      <c r="M770" s="4"/>
    </row>
    <row r="771" spans="1:13" x14ac:dyDescent="0.25">
      <c r="A771" s="11">
        <v>45117</v>
      </c>
      <c r="B771" s="12">
        <v>0.2638078703712381</v>
      </c>
      <c r="C771" s="13" t="s">
        <v>24</v>
      </c>
      <c r="D771" s="14" t="s">
        <v>743</v>
      </c>
      <c r="E771" s="13" t="s">
        <v>756</v>
      </c>
      <c r="F771" s="13" t="s">
        <v>757</v>
      </c>
      <c r="G771" s="13">
        <v>581850.89</v>
      </c>
      <c r="H771" s="13">
        <v>4597753.35</v>
      </c>
      <c r="I771" s="13"/>
      <c r="J771" s="13"/>
      <c r="K771" s="13"/>
      <c r="L771" s="13"/>
      <c r="M771" s="13"/>
    </row>
    <row r="772" spans="1:14" x14ac:dyDescent="0.25">
      <c r="A772" s="15">
        <v>45117</v>
      </c>
      <c r="B772" s="16">
        <v>0.27269675926072523</v>
      </c>
      <c r="C772" s="17" t="s">
        <v>26</v>
      </c>
      <c r="D772" s="18" t="s">
        <v>743</v>
      </c>
      <c r="E772" s="17" t="s">
        <v>756</v>
      </c>
      <c r="F772" s="17" t="s">
        <v>758</v>
      </c>
      <c r="G772" s="17">
        <v>582982.43</v>
      </c>
      <c r="H772" s="17">
        <v>4599032.04</v>
      </c>
      <c r="I772" s="17"/>
      <c r="J772" s="17"/>
      <c r="K772" s="17"/>
      <c r="L772" s="17"/>
      <c r="M772" s="17"/>
      <c r="N772">
        <f>SQRT(((G772-G771)^2)+((H772-H771)^2))</f>
        <v>1707.4632902938595</v>
      </c>
    </row>
    <row r="773" spans="1:13" x14ac:dyDescent="0.25">
      <c r="A773" s="11">
        <v>45117</v>
      </c>
      <c r="B773" s="12">
        <v>0.27443287037021946</v>
      </c>
      <c r="C773" s="13" t="s">
        <v>24</v>
      </c>
      <c r="D773" s="14" t="s">
        <v>743</v>
      </c>
      <c r="E773" s="13" t="s">
        <v>759</v>
      </c>
      <c r="F773" s="13" t="s">
        <v>760</v>
      </c>
      <c r="G773" s="13">
        <v>583019.71</v>
      </c>
      <c r="H773" s="13">
        <v>4598955.3</v>
      </c>
      <c r="I773" s="13"/>
      <c r="J773" s="13"/>
      <c r="K773" s="13"/>
      <c r="L773" s="13"/>
      <c r="M773" s="13"/>
    </row>
    <row r="774" spans="1:14" x14ac:dyDescent="0.25">
      <c r="A774" s="15">
        <v>45117</v>
      </c>
      <c r="B774" s="16">
        <v>0.28356481481387164</v>
      </c>
      <c r="C774" s="17" t="s">
        <v>26</v>
      </c>
      <c r="D774" s="18" t="s">
        <v>743</v>
      </c>
      <c r="E774" s="17" t="s">
        <v>759</v>
      </c>
      <c r="F774" s="17" t="s">
        <v>761</v>
      </c>
      <c r="G774" s="17">
        <v>581901.68</v>
      </c>
      <c r="H774" s="17">
        <v>4597700.26</v>
      </c>
      <c r="I774" s="17"/>
      <c r="J774" s="17"/>
      <c r="K774" s="17"/>
      <c r="L774" s="17"/>
      <c r="M774" s="17"/>
      <c r="N774">
        <f>SQRT(((G774-G773)^2)+((H774-H773)^2))</f>
        <v>1680.808282493841</v>
      </c>
    </row>
    <row r="775" spans="1:13" x14ac:dyDescent="0.25">
      <c r="A775" s="11">
        <v>45117</v>
      </c>
      <c r="B775" s="12">
        <v>0.28900462963065365</v>
      </c>
      <c r="C775" s="13" t="s">
        <v>24</v>
      </c>
      <c r="D775" s="14" t="s">
        <v>743</v>
      </c>
      <c r="E775" s="13" t="s">
        <v>762</v>
      </c>
      <c r="F775" s="13" t="s">
        <v>763</v>
      </c>
      <c r="G775" s="13">
        <v>581946.36</v>
      </c>
      <c r="H775" s="13">
        <v>4597854.46</v>
      </c>
      <c r="I775" s="13"/>
      <c r="J775" s="13"/>
      <c r="K775" s="13"/>
      <c r="L775" s="13"/>
      <c r="M775" s="13"/>
    </row>
    <row r="776" spans="1:14" x14ac:dyDescent="0.25">
      <c r="A776" s="15">
        <v>45117</v>
      </c>
      <c r="B776" s="16">
        <v>0.31967592592627625</v>
      </c>
      <c r="C776" s="17" t="s">
        <v>26</v>
      </c>
      <c r="D776" s="18" t="s">
        <v>743</v>
      </c>
      <c r="E776" s="17" t="s">
        <v>762</v>
      </c>
      <c r="F776" s="17" t="s">
        <v>764</v>
      </c>
      <c r="G776" s="17">
        <v>578288.03</v>
      </c>
      <c r="H776" s="17">
        <v>4593007.54</v>
      </c>
      <c r="I776" s="17"/>
      <c r="J776" s="17"/>
      <c r="K776" s="17"/>
      <c r="L776" s="17"/>
      <c r="M776" s="17"/>
      <c r="N776">
        <f>SQRT(((G776-G775)^2)+((H776-H775)^2))</f>
        <v>6072.562216667605</v>
      </c>
    </row>
    <row r="777" spans="1:13" x14ac:dyDescent="0.25">
      <c r="A777" s="11">
        <v>45117</v>
      </c>
      <c r="B777" s="12">
        <v>0.32065972222335404</v>
      </c>
      <c r="C777" s="13" t="s">
        <v>24</v>
      </c>
      <c r="D777" s="14" t="s">
        <v>743</v>
      </c>
      <c r="E777" s="13" t="s">
        <v>765</v>
      </c>
      <c r="F777" s="13" t="s">
        <v>766</v>
      </c>
      <c r="G777" s="13">
        <v>578248.18</v>
      </c>
      <c r="H777" s="13">
        <v>4593001.38</v>
      </c>
      <c r="I777" s="13"/>
      <c r="J777" s="13"/>
      <c r="K777" s="13"/>
      <c r="L777" s="13"/>
      <c r="M777" s="13"/>
    </row>
    <row r="778" spans="1:14" x14ac:dyDescent="0.25">
      <c r="A778" s="15">
        <v>45117</v>
      </c>
      <c r="B778" s="16">
        <v>0.33516203703766223</v>
      </c>
      <c r="C778" s="17" t="s">
        <v>26</v>
      </c>
      <c r="D778" s="18" t="s">
        <v>743</v>
      </c>
      <c r="E778" s="17" t="s">
        <v>765</v>
      </c>
      <c r="F778" s="17" t="s">
        <v>767</v>
      </c>
      <c r="G778" s="17">
        <v>579900.65</v>
      </c>
      <c r="H778" s="17">
        <v>4595211.03</v>
      </c>
      <c r="I778" s="17"/>
      <c r="J778" s="17"/>
      <c r="K778" s="17"/>
      <c r="L778" s="17"/>
      <c r="M778" s="17"/>
      <c r="N778">
        <f>SQRT(((G778-G777)^2)+((H778-H777)^2))</f>
        <v>2759.204636014073</v>
      </c>
    </row>
    <row r="779" spans="1:13" x14ac:dyDescent="0.25">
      <c r="A779" s="11">
        <v>45117</v>
      </c>
      <c r="B779" s="12">
        <v>0.33638888888890506</v>
      </c>
      <c r="C779" s="13" t="s">
        <v>24</v>
      </c>
      <c r="D779" s="14" t="s">
        <v>743</v>
      </c>
      <c r="E779" s="13" t="s">
        <v>768</v>
      </c>
      <c r="F779" s="13" t="s">
        <v>769</v>
      </c>
      <c r="G779" s="13">
        <v>579866.58</v>
      </c>
      <c r="H779" s="13">
        <v>4595227.57</v>
      </c>
      <c r="I779" s="13"/>
      <c r="J779" s="13"/>
      <c r="K779" s="13"/>
      <c r="L779" s="13"/>
      <c r="M779" s="13"/>
    </row>
    <row r="780" spans="1:14" x14ac:dyDescent="0.25">
      <c r="A780" s="15">
        <v>45117</v>
      </c>
      <c r="B780" s="16">
        <v>0.35077546296452056</v>
      </c>
      <c r="C780" s="17" t="s">
        <v>26</v>
      </c>
      <c r="D780" s="18" t="s">
        <v>743</v>
      </c>
      <c r="E780" s="17" t="s">
        <v>768</v>
      </c>
      <c r="F780" s="17" t="s">
        <v>770</v>
      </c>
      <c r="G780" s="17">
        <v>578239.81</v>
      </c>
      <c r="H780" s="17">
        <v>4593067.28</v>
      </c>
      <c r="I780" s="17"/>
      <c r="J780" s="17"/>
      <c r="K780" s="17"/>
      <c r="L780" s="17"/>
      <c r="M780" s="17"/>
      <c r="N780">
        <f>SQRT(((G780-G779)^2)+((H780-H779)^2))</f>
        <v>2704.2990805382165</v>
      </c>
    </row>
    <row r="781" spans="1:13" x14ac:dyDescent="0.25">
      <c r="A781" s="11">
        <v>45117</v>
      </c>
      <c r="B781" s="12">
        <v>0.35179398148102337</v>
      </c>
      <c r="C781" s="13" t="s">
        <v>24</v>
      </c>
      <c r="D781" s="14" t="s">
        <v>743</v>
      </c>
      <c r="E781" s="13" t="s">
        <v>771</v>
      </c>
      <c r="F781" s="13" t="s">
        <v>772</v>
      </c>
      <c r="G781" s="13">
        <v>578218.88</v>
      </c>
      <c r="H781" s="13">
        <v>4593085.74</v>
      </c>
      <c r="I781" s="13"/>
      <c r="J781" s="13"/>
      <c r="K781" s="13"/>
      <c r="L781" s="13"/>
      <c r="M781" s="13"/>
    </row>
    <row r="782" spans="1:14" x14ac:dyDescent="0.25">
      <c r="A782" s="15">
        <v>45117</v>
      </c>
      <c r="B782" s="16">
        <v>0.36557870370234014</v>
      </c>
      <c r="C782" s="17" t="s">
        <v>26</v>
      </c>
      <c r="D782" s="18" t="s">
        <v>743</v>
      </c>
      <c r="E782" s="17" t="s">
        <v>771</v>
      </c>
      <c r="F782" s="17" t="s">
        <v>773</v>
      </c>
      <c r="G782" s="17">
        <v>579774.35</v>
      </c>
      <c r="H782" s="17">
        <v>4595168.02</v>
      </c>
      <c r="I782" s="17"/>
      <c r="J782" s="17"/>
      <c r="K782" s="17"/>
      <c r="L782" s="17"/>
      <c r="M782" s="17"/>
      <c r="N782">
        <f>SQRT(((G782-G781)^2)+((H782-H781)^2))</f>
        <v>2599.1107939634126</v>
      </c>
    </row>
    <row r="783" spans="1:13" x14ac:dyDescent="0.25">
      <c r="A783" s="11">
        <v>45117</v>
      </c>
      <c r="B783" s="12">
        <v>0.3665740740725596</v>
      </c>
      <c r="C783" s="13" t="s">
        <v>24</v>
      </c>
      <c r="D783" s="14" t="s">
        <v>743</v>
      </c>
      <c r="E783" s="13" t="s">
        <v>774</v>
      </c>
      <c r="F783" s="13" t="s">
        <v>775</v>
      </c>
      <c r="G783" s="13">
        <v>579736.58</v>
      </c>
      <c r="H783" s="13">
        <v>4595216.39</v>
      </c>
      <c r="I783" s="13"/>
      <c r="J783" s="13"/>
      <c r="K783" s="13"/>
      <c r="L783" s="13"/>
      <c r="M783" s="13"/>
    </row>
    <row r="784" spans="1:14" x14ac:dyDescent="0.25">
      <c r="A784" s="15">
        <v>45117</v>
      </c>
      <c r="B784" s="16">
        <v>0.38043981481314404</v>
      </c>
      <c r="C784" s="17" t="s">
        <v>26</v>
      </c>
      <c r="D784" s="18" t="s">
        <v>743</v>
      </c>
      <c r="E784" s="17" t="s">
        <v>774</v>
      </c>
      <c r="F784" s="17" t="s">
        <v>776</v>
      </c>
      <c r="G784" s="17">
        <v>578185.09</v>
      </c>
      <c r="H784" s="17">
        <v>4593128.93</v>
      </c>
      <c r="I784" s="17"/>
      <c r="J784" s="17"/>
      <c r="K784" s="17"/>
      <c r="L784" s="17"/>
      <c r="M784" s="17"/>
      <c r="N784">
        <f>SQRT(((G784-G783)^2)+((H784-H783)^2))</f>
        <v>2600.8864780493236</v>
      </c>
    </row>
    <row r="785" spans="1:13" x14ac:dyDescent="0.25">
      <c r="A785" s="11">
        <v>45117</v>
      </c>
      <c r="B785" s="12">
        <v>0.38120370370234014</v>
      </c>
      <c r="C785" s="13" t="s">
        <v>24</v>
      </c>
      <c r="D785" s="14" t="s">
        <v>743</v>
      </c>
      <c r="E785" s="13" t="s">
        <v>777</v>
      </c>
      <c r="F785" s="13" t="s">
        <v>778</v>
      </c>
      <c r="G785" s="13">
        <v>578160.57</v>
      </c>
      <c r="H785" s="13">
        <v>4593145.43</v>
      </c>
      <c r="I785" s="13"/>
      <c r="J785" s="13"/>
      <c r="K785" s="13"/>
      <c r="L785" s="13"/>
      <c r="M785" s="13"/>
    </row>
    <row r="786" spans="1:14" x14ac:dyDescent="0.25">
      <c r="A786" s="15">
        <v>45117</v>
      </c>
      <c r="B786" s="16">
        <v>0.3951620370353339</v>
      </c>
      <c r="C786" s="17" t="s">
        <v>26</v>
      </c>
      <c r="D786" s="18" t="s">
        <v>743</v>
      </c>
      <c r="E786" s="17" t="s">
        <v>777</v>
      </c>
      <c r="F786" s="17" t="s">
        <v>779</v>
      </c>
      <c r="G786" s="17">
        <v>579733.8</v>
      </c>
      <c r="H786" s="17">
        <v>4595248.69</v>
      </c>
      <c r="I786" s="17"/>
      <c r="J786" s="17"/>
      <c r="K786" s="17"/>
      <c r="L786" s="17"/>
      <c r="M786" s="17"/>
      <c r="N786">
        <f>SQRT(((G786-G785)^2)+((H786-H785)^2))</f>
        <v>2626.5481645123673</v>
      </c>
    </row>
    <row r="787" spans="1:13" x14ac:dyDescent="0.25">
      <c r="A787" s="11">
        <v>45117</v>
      </c>
      <c r="B787" s="12">
        <v>0.3961921296286164</v>
      </c>
      <c r="C787" s="13" t="s">
        <v>24</v>
      </c>
      <c r="D787" s="14" t="s">
        <v>743</v>
      </c>
      <c r="E787" s="13" t="s">
        <v>780</v>
      </c>
      <c r="F787" s="13" t="s">
        <v>781</v>
      </c>
      <c r="G787" s="13">
        <v>579685.17</v>
      </c>
      <c r="H787" s="13">
        <v>4595260.5</v>
      </c>
      <c r="I787" s="13"/>
      <c r="J787" s="13"/>
      <c r="K787" s="13"/>
      <c r="L787" s="13"/>
      <c r="M787" s="13"/>
    </row>
    <row r="788" spans="1:14" x14ac:dyDescent="0.25">
      <c r="A788" s="15">
        <v>45117</v>
      </c>
      <c r="B788" s="16">
        <v>0.4099537037036498</v>
      </c>
      <c r="C788" s="17" t="s">
        <v>26</v>
      </c>
      <c r="D788" s="18" t="s">
        <v>743</v>
      </c>
      <c r="E788" s="17" t="s">
        <v>780</v>
      </c>
      <c r="F788" s="17" t="s">
        <v>782</v>
      </c>
      <c r="G788" s="17">
        <v>578125.99</v>
      </c>
      <c r="H788" s="17">
        <v>4593201.19</v>
      </c>
      <c r="I788" s="17"/>
      <c r="J788" s="17"/>
      <c r="K788" s="17"/>
      <c r="L788" s="17"/>
      <c r="M788" s="17"/>
      <c r="N788">
        <f>SQRT(((G788-G787)^2)+((H788-H787)^2))</f>
        <v>2582.9827619437324</v>
      </c>
    </row>
    <row r="789" spans="1:13" x14ac:dyDescent="0.25">
      <c r="A789" s="11">
        <v>45117</v>
      </c>
      <c r="B789" s="12">
        <v>0.4108564814814599</v>
      </c>
      <c r="C789" s="13" t="s">
        <v>24</v>
      </c>
      <c r="D789" s="14" t="s">
        <v>743</v>
      </c>
      <c r="E789" s="13" t="s">
        <v>783</v>
      </c>
      <c r="F789" s="13" t="s">
        <v>784</v>
      </c>
      <c r="G789" s="13">
        <v>578110.36</v>
      </c>
      <c r="H789" s="13">
        <v>4593200.76</v>
      </c>
      <c r="I789" s="13"/>
      <c r="J789" s="13"/>
      <c r="K789" s="13"/>
      <c r="L789" s="13"/>
      <c r="M789" s="13"/>
    </row>
    <row r="790" spans="1:14" x14ac:dyDescent="0.25">
      <c r="A790" s="15">
        <v>45117</v>
      </c>
      <c r="B790" s="16">
        <v>0.4248958333337214</v>
      </c>
      <c r="C790" s="17" t="s">
        <v>26</v>
      </c>
      <c r="D790" s="18" t="s">
        <v>743</v>
      </c>
      <c r="E790" s="17" t="s">
        <v>783</v>
      </c>
      <c r="F790" s="17" t="s">
        <v>785</v>
      </c>
      <c r="G790" s="17">
        <v>579655.3</v>
      </c>
      <c r="H790" s="17">
        <v>4595275.74</v>
      </c>
      <c r="I790" s="17"/>
      <c r="J790" s="17"/>
      <c r="K790" s="17"/>
      <c r="L790" s="17"/>
      <c r="M790" s="17"/>
      <c r="N790">
        <f>SQRT(((G790-G789)^2)+((H790-H789)^2))</f>
        <v>2586.963780960615</v>
      </c>
    </row>
    <row r="791" spans="1:13" x14ac:dyDescent="0.25">
      <c r="A791" s="11">
        <v>45117</v>
      </c>
      <c r="B791" s="12">
        <v>0.42596064814642887</v>
      </c>
      <c r="C791" s="13" t="s">
        <v>24</v>
      </c>
      <c r="D791" s="14" t="s">
        <v>743</v>
      </c>
      <c r="E791" s="13" t="s">
        <v>786</v>
      </c>
      <c r="F791" s="13" t="s">
        <v>787</v>
      </c>
      <c r="G791" s="13">
        <v>579597.51</v>
      </c>
      <c r="H791" s="13">
        <v>4595313.14</v>
      </c>
      <c r="I791" s="13"/>
      <c r="J791" s="13"/>
      <c r="K791" s="13"/>
      <c r="L791" s="13"/>
      <c r="M791" s="13"/>
    </row>
    <row r="792" spans="1:14" x14ac:dyDescent="0.25">
      <c r="A792" s="15">
        <v>45117</v>
      </c>
      <c r="B792" s="16">
        <v>0.43966435185211594</v>
      </c>
      <c r="C792" s="17" t="s">
        <v>26</v>
      </c>
      <c r="D792" s="18" t="s">
        <v>743</v>
      </c>
      <c r="E792" s="17" t="s">
        <v>786</v>
      </c>
      <c r="F792" s="17" t="s">
        <v>788</v>
      </c>
      <c r="G792" s="17">
        <v>578058.29</v>
      </c>
      <c r="H792" s="17">
        <v>4593243.41</v>
      </c>
      <c r="I792" s="17"/>
      <c r="J792" s="17"/>
      <c r="K792" s="17"/>
      <c r="L792" s="17"/>
      <c r="M792" s="17"/>
      <c r="N792">
        <f>SQRT(((G792-G791)^2)+((H792-H791)^2))</f>
        <v>2579.337217445193</v>
      </c>
    </row>
    <row r="793" spans="1:13" x14ac:dyDescent="0.25">
      <c r="A793" s="11">
        <v>45117</v>
      </c>
      <c r="B793" s="12">
        <v>0.44042824074131204</v>
      </c>
      <c r="C793" s="13" t="s">
        <v>24</v>
      </c>
      <c r="D793" s="14" t="s">
        <v>743</v>
      </c>
      <c r="E793" s="13" t="s">
        <v>789</v>
      </c>
      <c r="F793" s="13" t="s">
        <v>790</v>
      </c>
      <c r="G793" s="13">
        <v>578026.6</v>
      </c>
      <c r="H793" s="13">
        <v>4593245.29</v>
      </c>
      <c r="I793" s="13"/>
      <c r="J793" s="13"/>
      <c r="K793" s="13"/>
      <c r="L793" s="13"/>
      <c r="M793" s="13"/>
    </row>
    <row r="794" spans="1:14" x14ac:dyDescent="0.25">
      <c r="A794" s="15">
        <v>45117</v>
      </c>
      <c r="B794" s="16">
        <v>0.45437500000116415</v>
      </c>
      <c r="C794" s="17" t="s">
        <v>26</v>
      </c>
      <c r="D794" s="18" t="s">
        <v>743</v>
      </c>
      <c r="E794" s="17" t="s">
        <v>789</v>
      </c>
      <c r="F794" s="17" t="s">
        <v>791</v>
      </c>
      <c r="G794" s="17">
        <v>579593.81</v>
      </c>
      <c r="H794" s="17">
        <v>4595322.06</v>
      </c>
      <c r="I794" s="17"/>
      <c r="J794" s="17"/>
      <c r="K794" s="17"/>
      <c r="L794" s="17"/>
      <c r="M794" s="17"/>
      <c r="N794">
        <f>SQRT(((G794-G793)^2)+((H794-H793)^2))</f>
        <v>2601.753412027818</v>
      </c>
    </row>
    <row r="795" spans="1:13" x14ac:dyDescent="0.25">
      <c r="A795" s="11">
        <v>45117</v>
      </c>
      <c r="B795" s="12">
        <v>0.45527777777897427</v>
      </c>
      <c r="C795" s="13" t="s">
        <v>24</v>
      </c>
      <c r="D795" s="14" t="s">
        <v>743</v>
      </c>
      <c r="E795" s="13" t="s">
        <v>792</v>
      </c>
      <c r="F795" s="13" t="s">
        <v>793</v>
      </c>
      <c r="G795" s="13">
        <v>579538.34</v>
      </c>
      <c r="H795" s="13">
        <v>4595332.22</v>
      </c>
      <c r="I795" s="13"/>
      <c r="J795" s="13"/>
      <c r="K795" s="13"/>
      <c r="L795" s="13"/>
      <c r="M795" s="13"/>
    </row>
    <row r="796" spans="1:14" x14ac:dyDescent="0.25">
      <c r="A796" s="15">
        <v>45117</v>
      </c>
      <c r="B796" s="16">
        <v>0.46884259259240935</v>
      </c>
      <c r="C796" s="17" t="s">
        <v>26</v>
      </c>
      <c r="D796" s="18" t="s">
        <v>743</v>
      </c>
      <c r="E796" s="17" t="s">
        <v>792</v>
      </c>
      <c r="F796" s="17" t="s">
        <v>794</v>
      </c>
      <c r="G796" s="17">
        <v>578005.19</v>
      </c>
      <c r="H796" s="17">
        <v>4593285.99</v>
      </c>
      <c r="I796" s="17"/>
      <c r="J796" s="17"/>
      <c r="K796" s="17"/>
      <c r="L796" s="17"/>
      <c r="M796" s="17"/>
      <c r="N796">
        <f>SQRT(((G796-G795)^2)+((H796-H795)^2))</f>
        <v>2556.8742901046367</v>
      </c>
    </row>
    <row r="797" spans="1:13" x14ac:dyDescent="0.25">
      <c r="A797" s="11">
        <v>45117</v>
      </c>
      <c r="B797" s="12">
        <v>0.4691898148157634</v>
      </c>
      <c r="C797" s="13" t="s">
        <v>24</v>
      </c>
      <c r="D797" s="14" t="s">
        <v>743</v>
      </c>
      <c r="E797" s="13" t="s">
        <v>795</v>
      </c>
      <c r="F797" s="13" t="s">
        <v>796</v>
      </c>
      <c r="G797" s="13">
        <v>577975.18</v>
      </c>
      <c r="H797" s="13">
        <v>4593291.03</v>
      </c>
      <c r="I797" s="13"/>
      <c r="J797" s="13"/>
      <c r="K797" s="13"/>
      <c r="L797" s="13"/>
      <c r="M797" s="13"/>
    </row>
    <row r="798" spans="1:14" x14ac:dyDescent="0.25">
      <c r="A798" s="15">
        <v>45117</v>
      </c>
      <c r="B798" s="16">
        <v>0.4834606481490482</v>
      </c>
      <c r="C798" s="17" t="s">
        <v>26</v>
      </c>
      <c r="D798" s="18" t="s">
        <v>743</v>
      </c>
      <c r="E798" s="17" t="s">
        <v>795</v>
      </c>
      <c r="F798" s="17" t="s">
        <v>797</v>
      </c>
      <c r="G798" s="17">
        <v>579538.14</v>
      </c>
      <c r="H798" s="17">
        <v>4595383.56</v>
      </c>
      <c r="I798" s="17"/>
      <c r="J798" s="17"/>
      <c r="K798" s="17"/>
      <c r="L798" s="17"/>
      <c r="M798" s="17"/>
      <c r="N798">
        <f>SQRT(((G798-G797)^2)+((H798-H797)^2))</f>
        <v>2611.805077431522</v>
      </c>
    </row>
    <row r="799" spans="1:13" x14ac:dyDescent="0.25">
      <c r="A799" s="11">
        <v>45117</v>
      </c>
      <c r="B799" s="12">
        <v>0.48388888888803194</v>
      </c>
      <c r="C799" s="13" t="s">
        <v>24</v>
      </c>
      <c r="D799" s="14" t="s">
        <v>743</v>
      </c>
      <c r="E799" s="13" t="s">
        <v>798</v>
      </c>
      <c r="F799" s="13" t="s">
        <v>799</v>
      </c>
      <c r="G799" s="13">
        <v>579514.8</v>
      </c>
      <c r="H799" s="13">
        <v>4595423.87</v>
      </c>
      <c r="I799" s="13"/>
      <c r="J799" s="13"/>
      <c r="K799" s="13"/>
      <c r="L799" s="13"/>
      <c r="M799" s="13"/>
    </row>
    <row r="800" spans="1:14" x14ac:dyDescent="0.25">
      <c r="A800" s="15">
        <v>45117</v>
      </c>
      <c r="B800" s="16">
        <v>0.4976041666668607</v>
      </c>
      <c r="C800" s="17" t="s">
        <v>26</v>
      </c>
      <c r="D800" s="18" t="s">
        <v>743</v>
      </c>
      <c r="E800" s="17" t="s">
        <v>798</v>
      </c>
      <c r="F800" s="17" t="s">
        <v>800</v>
      </c>
      <c r="G800" s="17">
        <v>577959.24</v>
      </c>
      <c r="H800" s="17">
        <v>4593359.26</v>
      </c>
      <c r="I800" s="17"/>
      <c r="J800" s="17"/>
      <c r="K800" s="17"/>
      <c r="L800" s="17"/>
      <c r="M800" s="17"/>
      <c r="N800">
        <f>SQRT(((G800-G799)^2)+((H800-H799)^2))</f>
        <v>2585.030244639617</v>
      </c>
    </row>
    <row r="801" spans="1:13" x14ac:dyDescent="0.25">
      <c r="A801" s="11">
        <v>45117</v>
      </c>
      <c r="B801" s="12">
        <v>0.4978935185172304</v>
      </c>
      <c r="C801" s="13" t="s">
        <v>24</v>
      </c>
      <c r="D801" s="14" t="s">
        <v>743</v>
      </c>
      <c r="E801" s="13" t="s">
        <v>801</v>
      </c>
      <c r="F801" s="13" t="s">
        <v>802</v>
      </c>
      <c r="G801" s="13">
        <v>577927.12</v>
      </c>
      <c r="H801" s="13">
        <v>4593360.42</v>
      </c>
      <c r="I801" s="13"/>
      <c r="J801" s="13"/>
      <c r="K801" s="13"/>
      <c r="L801" s="13"/>
      <c r="M801" s="13"/>
    </row>
    <row r="802" spans="1:14" x14ac:dyDescent="0.25">
      <c r="A802" s="15">
        <v>45117</v>
      </c>
      <c r="B802" s="16">
        <v>0.5124537037045229</v>
      </c>
      <c r="C802" s="17" t="s">
        <v>26</v>
      </c>
      <c r="D802" s="18" t="s">
        <v>743</v>
      </c>
      <c r="E802" s="17" t="s">
        <v>801</v>
      </c>
      <c r="F802" s="17" t="s">
        <v>803</v>
      </c>
      <c r="G802" s="17">
        <v>579456.78</v>
      </c>
      <c r="H802" s="17">
        <v>4595424.36</v>
      </c>
      <c r="I802" s="17"/>
      <c r="J802" s="17"/>
      <c r="K802" s="17"/>
      <c r="L802" s="17"/>
      <c r="M802" s="17"/>
      <c r="N802">
        <f>SQRT(((G802-G801)^2)+((H802-H801)^2))</f>
        <v>2568.9896923113165</v>
      </c>
    </row>
    <row r="803" spans="1:13" x14ac:dyDescent="0.25">
      <c r="A803" s="11">
        <v>45117</v>
      </c>
      <c r="B803" s="12">
        <v>0.51311342592453</v>
      </c>
      <c r="C803" s="13" t="s">
        <v>24</v>
      </c>
      <c r="D803" s="14" t="s">
        <v>743</v>
      </c>
      <c r="E803" s="13" t="s">
        <v>804</v>
      </c>
      <c r="F803" s="13" t="s">
        <v>805</v>
      </c>
      <c r="G803" s="13">
        <v>579408.48</v>
      </c>
      <c r="H803" s="13">
        <v>4595431.76</v>
      </c>
      <c r="I803" s="13"/>
      <c r="J803" s="13"/>
      <c r="K803" s="13"/>
      <c r="L803" s="13"/>
      <c r="M803" s="13"/>
    </row>
    <row r="804" spans="1:14" x14ac:dyDescent="0.25">
      <c r="A804" s="15">
        <v>45117</v>
      </c>
      <c r="B804" s="16">
        <v>0.5257291666675883</v>
      </c>
      <c r="C804" s="17" t="s">
        <v>26</v>
      </c>
      <c r="D804" s="18" t="s">
        <v>743</v>
      </c>
      <c r="E804" s="17" t="s">
        <v>804</v>
      </c>
      <c r="F804" s="17" t="s">
        <v>806</v>
      </c>
      <c r="G804" s="17">
        <v>577965.34</v>
      </c>
      <c r="H804" s="17">
        <v>4593516.63</v>
      </c>
      <c r="I804" s="17"/>
      <c r="J804" s="17"/>
      <c r="K804" s="17"/>
      <c r="L804" s="17"/>
      <c r="M804" s="17"/>
      <c r="N804">
        <f>SQRT(((G804-G803)^2)+((H804-H803)^2))</f>
        <v>2397.994156894385</v>
      </c>
    </row>
    <row r="805" spans="1:13" x14ac:dyDescent="0.25">
      <c r="A805" s="11">
        <v>45117</v>
      </c>
      <c r="B805" s="12">
        <v>0.5261111111103673</v>
      </c>
      <c r="C805" s="13" t="s">
        <v>24</v>
      </c>
      <c r="D805" s="14" t="s">
        <v>743</v>
      </c>
      <c r="E805" s="13" t="s">
        <v>807</v>
      </c>
      <c r="F805" s="13" t="s">
        <v>808</v>
      </c>
      <c r="G805" s="13">
        <v>577928.38</v>
      </c>
      <c r="H805" s="13">
        <v>4593518.84</v>
      </c>
      <c r="I805" s="13"/>
      <c r="J805" s="13"/>
      <c r="K805" s="13"/>
      <c r="L805" s="13"/>
      <c r="M805" s="13"/>
    </row>
    <row r="806" spans="1:14" x14ac:dyDescent="0.25">
      <c r="A806" s="15">
        <v>45117</v>
      </c>
      <c r="B806" s="16">
        <v>0.5414467592599976</v>
      </c>
      <c r="C806" s="17" t="s">
        <v>26</v>
      </c>
      <c r="D806" s="18" t="s">
        <v>743</v>
      </c>
      <c r="E806" s="17" t="s">
        <v>807</v>
      </c>
      <c r="F806" s="17" t="s">
        <v>809</v>
      </c>
      <c r="G806" s="17">
        <v>579519.82</v>
      </c>
      <c r="H806" s="17">
        <v>4595625.29</v>
      </c>
      <c r="I806" s="17"/>
      <c r="J806" s="17"/>
      <c r="K806" s="17"/>
      <c r="L806" s="17"/>
      <c r="M806" s="17"/>
      <c r="N806">
        <f>SQRT(((G806-G805)^2)+((H806-H805)^2))</f>
        <v>2640.0403171354424</v>
      </c>
    </row>
    <row r="807" spans="1:13" x14ac:dyDescent="0.25">
      <c r="A807" s="11">
        <v>45117</v>
      </c>
      <c r="B807" s="12">
        <v>0.5427893518535711</v>
      </c>
      <c r="C807" s="13" t="s">
        <v>24</v>
      </c>
      <c r="D807" s="14" t="s">
        <v>743</v>
      </c>
      <c r="E807" s="13" t="s">
        <v>810</v>
      </c>
      <c r="F807" s="13" t="s">
        <v>811</v>
      </c>
      <c r="G807" s="13">
        <v>579441.64</v>
      </c>
      <c r="H807" s="13">
        <v>4595612.24</v>
      </c>
      <c r="I807" s="13"/>
      <c r="J807" s="13"/>
      <c r="K807" s="13"/>
      <c r="L807" s="13"/>
      <c r="M807" s="13"/>
    </row>
    <row r="808" spans="1:14" x14ac:dyDescent="0.25">
      <c r="A808" s="15">
        <v>45117</v>
      </c>
      <c r="B808" s="16">
        <v>0.5563310185170849</v>
      </c>
      <c r="C808" s="17" t="s">
        <v>26</v>
      </c>
      <c r="D808" s="18" t="s">
        <v>743</v>
      </c>
      <c r="E808" s="17" t="s">
        <v>810</v>
      </c>
      <c r="F808" s="17" t="s">
        <v>812</v>
      </c>
      <c r="G808" s="17">
        <v>577925.94</v>
      </c>
      <c r="H808" s="17">
        <v>4593581.35</v>
      </c>
      <c r="I808" s="17"/>
      <c r="J808" s="17"/>
      <c r="K808" s="17"/>
      <c r="L808" s="17"/>
      <c r="M808" s="17"/>
      <c r="N808">
        <f>SQRT(((G808-G807)^2)+((H808-H807)^2))</f>
        <v>2534.1390415884116</v>
      </c>
    </row>
    <row r="809" spans="1:13" x14ac:dyDescent="0.25">
      <c r="A809" s="11">
        <v>45117</v>
      </c>
      <c r="B809" s="12">
        <v>0.5568287037021946</v>
      </c>
      <c r="C809" s="13" t="s">
        <v>24</v>
      </c>
      <c r="D809" s="14" t="s">
        <v>743</v>
      </c>
      <c r="E809" s="13" t="s">
        <v>813</v>
      </c>
      <c r="F809" s="13" t="s">
        <v>814</v>
      </c>
      <c r="G809" s="13">
        <v>577892.06</v>
      </c>
      <c r="H809" s="13">
        <v>4593578.55</v>
      </c>
      <c r="I809" s="13"/>
      <c r="J809" s="13"/>
      <c r="K809" s="13"/>
      <c r="L809" s="13"/>
      <c r="M809" s="13"/>
    </row>
    <row r="810" spans="1:14" x14ac:dyDescent="0.25">
      <c r="A810" s="15">
        <v>45117</v>
      </c>
      <c r="B810" s="16">
        <v>0.5720023148132896</v>
      </c>
      <c r="C810" s="17" t="s">
        <v>26</v>
      </c>
      <c r="D810" s="18" t="s">
        <v>743</v>
      </c>
      <c r="E810" s="17" t="s">
        <v>813</v>
      </c>
      <c r="F810" s="17" t="s">
        <v>815</v>
      </c>
      <c r="G810" s="17">
        <v>579342.74</v>
      </c>
      <c r="H810" s="17">
        <v>4595530.77</v>
      </c>
      <c r="I810" s="17"/>
      <c r="J810" s="17"/>
      <c r="K810" s="17"/>
      <c r="L810" s="17"/>
      <c r="M810" s="17"/>
      <c r="N810">
        <f>SQRT(((G810-G809)^2)+((H810-H809)^2))</f>
        <v>2432.2079250752377</v>
      </c>
    </row>
    <row r="811" spans="1:13" x14ac:dyDescent="0.25">
      <c r="A811" s="11">
        <v>45117</v>
      </c>
      <c r="B811" s="12">
        <v>0.5728009259255487</v>
      </c>
      <c r="C811" s="13" t="s">
        <v>24</v>
      </c>
      <c r="D811" s="14" t="s">
        <v>743</v>
      </c>
      <c r="E811" s="13" t="s">
        <v>816</v>
      </c>
      <c r="F811" s="13" t="s">
        <v>817</v>
      </c>
      <c r="G811" s="13">
        <v>579283.67</v>
      </c>
      <c r="H811" s="13">
        <v>4595565.03</v>
      </c>
      <c r="I811" s="13"/>
      <c r="J811" s="13"/>
      <c r="K811" s="13"/>
      <c r="L811" s="13"/>
      <c r="M811" s="13"/>
    </row>
    <row r="812" spans="1:14" x14ac:dyDescent="0.25">
      <c r="A812" s="15">
        <v>45117</v>
      </c>
      <c r="B812" s="16">
        <v>0.585798611111386</v>
      </c>
      <c r="C812" s="17" t="s">
        <v>26</v>
      </c>
      <c r="D812" s="18" t="s">
        <v>743</v>
      </c>
      <c r="E812" s="17" t="s">
        <v>816</v>
      </c>
      <c r="F812" s="17" t="s">
        <v>818</v>
      </c>
      <c r="G812" s="17">
        <v>577929.12</v>
      </c>
      <c r="H812" s="17">
        <v>4593726.79</v>
      </c>
      <c r="I812" s="17"/>
      <c r="J812" s="17"/>
      <c r="K812" s="17"/>
      <c r="L812" s="17"/>
      <c r="M812" s="17"/>
      <c r="N812">
        <f>SQRT(((G812-G811)^2)+((H812-H811)^2))</f>
        <v>2283.4035999141606</v>
      </c>
    </row>
    <row r="813" spans="1:13" x14ac:dyDescent="0.25">
      <c r="A813" s="7">
        <v>45117</v>
      </c>
      <c r="B813" s="8">
        <v>0.5920949074061355</v>
      </c>
      <c r="C813" s="9" t="s">
        <v>176</v>
      </c>
      <c r="D813" s="14" t="s">
        <v>743</v>
      </c>
      <c r="E813" s="9" t="s">
        <v>816</v>
      </c>
      <c r="F813" s="9" t="s">
        <v>818</v>
      </c>
      <c r="G813" s="9">
        <v>578497.86</v>
      </c>
      <c r="H813" s="9">
        <v>4594636.71</v>
      </c>
      <c r="I813" s="9"/>
      <c r="J813" s="9"/>
      <c r="K813" s="9"/>
      <c r="L813" s="9"/>
      <c r="M813" s="9"/>
    </row>
    <row r="814" spans="1:13" x14ac:dyDescent="0.25">
      <c r="A814" s="7">
        <v>45117</v>
      </c>
      <c r="B814" s="8">
        <v>0.5981365740735782</v>
      </c>
      <c r="C814" s="9" t="s">
        <v>753</v>
      </c>
      <c r="D814" s="18" t="s">
        <v>743</v>
      </c>
      <c r="E814" s="9" t="s">
        <v>816</v>
      </c>
      <c r="F814" s="9" t="s">
        <v>818</v>
      </c>
      <c r="G814" s="9"/>
      <c r="H814" s="9"/>
      <c r="I814" s="9"/>
      <c r="J814" s="9"/>
      <c r="K814" s="9"/>
      <c r="L814" s="9"/>
      <c r="M814" s="9"/>
    </row>
    <row r="815" spans="1:13" x14ac:dyDescent="0.25">
      <c r="A815" s="2">
        <v>45117</v>
      </c>
      <c r="B815" s="3">
        <v>0.5981481481467199</v>
      </c>
      <c r="C815" s="4" t="s">
        <v>57</v>
      </c>
      <c r="D815" s="5" t="s">
        <v>743</v>
      </c>
      <c r="E815" s="4" t="s">
        <v>816</v>
      </c>
      <c r="F815" s="4" t="s">
        <v>818</v>
      </c>
      <c r="G815" s="4"/>
      <c r="H815" s="4"/>
      <c r="I815" s="4"/>
      <c r="J815" s="4"/>
      <c r="K815" s="4"/>
      <c r="L815" s="4"/>
      <c r="M815" s="4"/>
    </row>
    <row r="816" spans="1:13" x14ac:dyDescent="0.25">
      <c r="A816" s="2">
        <v>45117</v>
      </c>
      <c r="B816" s="3">
        <v>0.5985879629624833</v>
      </c>
      <c r="C816" s="4" t="s">
        <v>819</v>
      </c>
      <c r="D816" s="5" t="s">
        <v>820</v>
      </c>
      <c r="E816" s="4" t="s">
        <v>816</v>
      </c>
      <c r="F816" s="4" t="s">
        <v>818</v>
      </c>
      <c r="G816" s="4"/>
      <c r="H816" s="4"/>
      <c r="I816" s="4"/>
      <c r="J816" s="4"/>
      <c r="K816" s="4"/>
      <c r="L816" s="4"/>
      <c r="M816" s="4"/>
    </row>
    <row r="817" spans="1:6" x14ac:dyDescent="0.25">
      <c r="A817" s="2">
        <v>45117</v>
      </c>
      <c r="B817" s="3">
        <v>0.6395833333335759</v>
      </c>
      <c r="C817" s="4" t="s">
        <v>821</v>
      </c>
      <c r="D817" s="5" t="s">
        <v>820</v>
      </c>
      <c r="E817" s="4"/>
      <c r="F817" s="4"/>
    </row>
    <row r="818" spans="1:6" x14ac:dyDescent="0.25">
      <c r="A818" s="32"/>
      <c r="B818" s="33"/>
      <c r="C818" s="33"/>
      <c r="D818" s="33"/>
      <c r="E818" s="33"/>
      <c r="F818" s="34"/>
    </row>
    <row r="819" spans="1:6" x14ac:dyDescent="0.25">
      <c r="A819" s="2">
        <v>45148</v>
      </c>
      <c r="B819" s="3">
        <v>0.20833333333212067</v>
      </c>
      <c r="C819" s="4" t="s">
        <v>110</v>
      </c>
      <c r="D819" s="5"/>
      <c r="E819" s="4"/>
      <c r="F819" s="4"/>
    </row>
    <row r="820" spans="1:6" x14ac:dyDescent="0.25">
      <c r="A820" s="2">
        <v>45148</v>
      </c>
      <c r="B820" s="3">
        <v>0.2125000000014552</v>
      </c>
      <c r="C820" s="4" t="s">
        <v>822</v>
      </c>
      <c r="D820" s="5" t="s">
        <v>820</v>
      </c>
      <c r="E820" s="4"/>
      <c r="F820" s="4"/>
    </row>
    <row r="821" spans="1:6" x14ac:dyDescent="0.25">
      <c r="A821" s="2">
        <v>45148</v>
      </c>
      <c r="B821" s="3">
        <v>0.2604166666678793</v>
      </c>
      <c r="C821" s="4" t="s">
        <v>668</v>
      </c>
      <c r="D821" s="5" t="s">
        <v>820</v>
      </c>
      <c r="E821" s="4"/>
      <c r="F821" s="4"/>
    </row>
    <row r="822" spans="1:13" x14ac:dyDescent="0.25">
      <c r="A822" s="7">
        <v>45148</v>
      </c>
      <c r="B822" s="8">
        <v>0.2623842592583969</v>
      </c>
      <c r="C822" s="9" t="s">
        <v>823</v>
      </c>
      <c r="D822" s="10" t="s">
        <v>743</v>
      </c>
      <c r="E822" s="9" t="s">
        <v>816</v>
      </c>
      <c r="F822" s="9" t="s">
        <v>818</v>
      </c>
      <c r="G822" s="9">
        <v>578637.7</v>
      </c>
      <c r="H822" s="9">
        <v>4594778.54</v>
      </c>
      <c r="I822" s="9"/>
      <c r="J822" s="9"/>
      <c r="K822" s="9"/>
      <c r="L822" s="9"/>
      <c r="M822" s="9"/>
    </row>
    <row r="823" spans="1:13" x14ac:dyDescent="0.25">
      <c r="A823" s="7">
        <v>45148</v>
      </c>
      <c r="B823" s="8">
        <v>0.2623958333315386</v>
      </c>
      <c r="C823" s="9" t="s">
        <v>135</v>
      </c>
      <c r="D823" s="10" t="s">
        <v>743</v>
      </c>
      <c r="E823" s="9" t="s">
        <v>816</v>
      </c>
      <c r="F823" s="9" t="s">
        <v>818</v>
      </c>
      <c r="G823" s="9">
        <v>578637.93</v>
      </c>
      <c r="H823" s="9">
        <v>4594778.58</v>
      </c>
      <c r="I823" s="9"/>
      <c r="J823" s="9"/>
      <c r="K823" s="9"/>
      <c r="L823" s="9"/>
      <c r="M823" s="9"/>
    </row>
    <row r="824" spans="1:13" x14ac:dyDescent="0.25">
      <c r="A824" s="2">
        <v>45148</v>
      </c>
      <c r="B824" s="3">
        <v>0.2624189814814599</v>
      </c>
      <c r="C824" s="4" t="s">
        <v>57</v>
      </c>
      <c r="D824" s="5" t="s">
        <v>743</v>
      </c>
      <c r="E824" s="4" t="s">
        <v>816</v>
      </c>
      <c r="F824" s="4" t="s">
        <v>818</v>
      </c>
      <c r="G824" s="4">
        <v>578638.5</v>
      </c>
      <c r="H824" s="4">
        <v>4594778.67</v>
      </c>
      <c r="I824" s="4"/>
      <c r="J824" s="4"/>
      <c r="K824" s="4"/>
      <c r="L824" s="4"/>
      <c r="M824" s="4"/>
    </row>
    <row r="825" spans="1:13" x14ac:dyDescent="0.25">
      <c r="A825" s="11">
        <v>45148</v>
      </c>
      <c r="B825" s="12">
        <v>0.27181712962919846</v>
      </c>
      <c r="C825" s="13" t="s">
        <v>24</v>
      </c>
      <c r="D825" s="14" t="s">
        <v>743</v>
      </c>
      <c r="E825" s="13" t="s">
        <v>824</v>
      </c>
      <c r="F825" s="13" t="s">
        <v>825</v>
      </c>
      <c r="G825" s="13">
        <v>579288.63</v>
      </c>
      <c r="H825" s="13">
        <v>4595604.79</v>
      </c>
      <c r="I825" s="13"/>
      <c r="J825" s="13"/>
      <c r="K825" s="13"/>
      <c r="L825" s="13"/>
      <c r="M825" s="13"/>
    </row>
    <row r="826" spans="1:14" x14ac:dyDescent="0.25">
      <c r="A826" s="15">
        <v>45148</v>
      </c>
      <c r="B826" s="16">
        <v>0.2845949074071541</v>
      </c>
      <c r="C826" s="17" t="s">
        <v>26</v>
      </c>
      <c r="D826" s="18" t="s">
        <v>743</v>
      </c>
      <c r="E826" s="17" t="s">
        <v>824</v>
      </c>
      <c r="F826" s="17" t="s">
        <v>826</v>
      </c>
      <c r="G826" s="17">
        <v>577896.97</v>
      </c>
      <c r="H826" s="17">
        <v>4593748.33</v>
      </c>
      <c r="I826" s="17"/>
      <c r="J826" s="17"/>
      <c r="K826" s="17"/>
      <c r="L826" s="17"/>
      <c r="M826" s="17"/>
      <c r="N826">
        <f>SQRT(((G826-G825)^2)+((H826-H825)^2))</f>
        <v>2320.164064716104</v>
      </c>
    </row>
    <row r="827" spans="1:13" x14ac:dyDescent="0.25">
      <c r="A827" s="11">
        <v>45148</v>
      </c>
      <c r="B827" s="12">
        <v>0.2850694444459805</v>
      </c>
      <c r="C827" s="13" t="s">
        <v>24</v>
      </c>
      <c r="D827" s="14" t="s">
        <v>743</v>
      </c>
      <c r="E827" s="13" t="s">
        <v>827</v>
      </c>
      <c r="F827" s="13" t="s">
        <v>828</v>
      </c>
      <c r="G827" s="13">
        <v>577864.27</v>
      </c>
      <c r="H827" s="13">
        <v>4593748.44</v>
      </c>
      <c r="I827" s="13"/>
      <c r="J827" s="13"/>
      <c r="K827" s="13"/>
      <c r="L827" s="13"/>
      <c r="M827" s="13"/>
    </row>
    <row r="828" spans="1:14" x14ac:dyDescent="0.25">
      <c r="A828" s="15">
        <v>45148</v>
      </c>
      <c r="B828" s="16">
        <v>0.29657407407285064</v>
      </c>
      <c r="C828" s="17" t="s">
        <v>26</v>
      </c>
      <c r="D828" s="18" t="s">
        <v>743</v>
      </c>
      <c r="E828" s="17" t="s">
        <v>827</v>
      </c>
      <c r="F828" s="17" t="s">
        <v>829</v>
      </c>
      <c r="G828" s="17">
        <v>579252.92</v>
      </c>
      <c r="H828" s="17">
        <v>4595600.96</v>
      </c>
      <c r="I828" s="17"/>
      <c r="J828" s="17"/>
      <c r="K828" s="17"/>
      <c r="L828" s="17"/>
      <c r="M828" s="17"/>
      <c r="N828">
        <f>SQRT(((G828-G827)^2)+((H828-H827)^2))</f>
        <v>2315.2060756870883</v>
      </c>
    </row>
    <row r="829" spans="1:13" x14ac:dyDescent="0.25">
      <c r="A829" s="11">
        <v>45148</v>
      </c>
      <c r="B829" s="12">
        <v>0.29892361110978527</v>
      </c>
      <c r="C829" s="13" t="s">
        <v>24</v>
      </c>
      <c r="D829" s="14" t="s">
        <v>743</v>
      </c>
      <c r="E829" s="13" t="s">
        <v>830</v>
      </c>
      <c r="F829" s="13" t="s">
        <v>831</v>
      </c>
      <c r="G829" s="13">
        <v>579333.87</v>
      </c>
      <c r="H829" s="13">
        <v>4595787.31</v>
      </c>
      <c r="I829" s="13"/>
      <c r="J829" s="13"/>
      <c r="K829" s="13"/>
      <c r="L829" s="13"/>
      <c r="M829" s="13"/>
    </row>
    <row r="830" spans="1:14" x14ac:dyDescent="0.25">
      <c r="A830" s="15">
        <v>45148</v>
      </c>
      <c r="B830" s="16">
        <v>0.3115277777760639</v>
      </c>
      <c r="C830" s="17" t="s">
        <v>26</v>
      </c>
      <c r="D830" s="18" t="s">
        <v>743</v>
      </c>
      <c r="E830" s="17" t="s">
        <v>830</v>
      </c>
      <c r="F830" s="17" t="s">
        <v>832</v>
      </c>
      <c r="G830" s="17">
        <v>577848.45</v>
      </c>
      <c r="H830" s="17">
        <v>4593810.42</v>
      </c>
      <c r="I830" s="17"/>
      <c r="J830" s="17"/>
      <c r="K830" s="17"/>
      <c r="L830" s="17"/>
      <c r="M830" s="17"/>
      <c r="N830">
        <f>SQRT(((G830-G829)^2)+((H830-H829)^2))</f>
        <v>2472.7649804416915</v>
      </c>
    </row>
    <row r="831" spans="1:13" x14ac:dyDescent="0.25">
      <c r="A831" s="11">
        <v>45148</v>
      </c>
      <c r="B831" s="12">
        <v>0.31204861111109494</v>
      </c>
      <c r="C831" s="13" t="s">
        <v>24</v>
      </c>
      <c r="D831" s="14" t="s">
        <v>743</v>
      </c>
      <c r="E831" s="13" t="s">
        <v>833</v>
      </c>
      <c r="F831" s="13" t="s">
        <v>834</v>
      </c>
      <c r="G831" s="13">
        <v>577823.6</v>
      </c>
      <c r="H831" s="13">
        <v>4593822.51</v>
      </c>
      <c r="I831" s="13"/>
      <c r="J831" s="13"/>
      <c r="K831" s="13"/>
      <c r="L831" s="13"/>
      <c r="M831" s="13"/>
    </row>
    <row r="832" spans="1:14" x14ac:dyDescent="0.25">
      <c r="A832" s="15">
        <v>45148</v>
      </c>
      <c r="B832" s="16">
        <v>0.3242708333345945</v>
      </c>
      <c r="C832" s="17" t="s">
        <v>26</v>
      </c>
      <c r="D832" s="18" t="s">
        <v>743</v>
      </c>
      <c r="E832" s="17" t="s">
        <v>833</v>
      </c>
      <c r="F832" s="17" t="s">
        <v>835</v>
      </c>
      <c r="G832" s="17">
        <v>579207.32</v>
      </c>
      <c r="H832" s="17">
        <v>4595676.9</v>
      </c>
      <c r="I832" s="17"/>
      <c r="J832" s="17"/>
      <c r="K832" s="17"/>
      <c r="L832" s="17"/>
      <c r="M832" s="17"/>
      <c r="N832">
        <f>SQRT(((G832-G831)^2)+((H832-H831)^2))</f>
        <v>2313.7509179905546</v>
      </c>
    </row>
    <row r="833" spans="1:13" x14ac:dyDescent="0.25">
      <c r="A833" s="11">
        <v>45148</v>
      </c>
      <c r="B833" s="12">
        <v>0.32760416666496894</v>
      </c>
      <c r="C833" s="13" t="s">
        <v>24</v>
      </c>
      <c r="D833" s="14" t="s">
        <v>743</v>
      </c>
      <c r="E833" s="13" t="s">
        <v>836</v>
      </c>
      <c r="F833" s="13" t="s">
        <v>837</v>
      </c>
      <c r="G833" s="13">
        <v>578920.45</v>
      </c>
      <c r="H833" s="13">
        <v>4595838.43</v>
      </c>
      <c r="I833" s="13"/>
      <c r="J833" s="13"/>
      <c r="K833" s="13"/>
      <c r="L833" s="13"/>
      <c r="M833" s="13"/>
    </row>
    <row r="834" spans="1:14" x14ac:dyDescent="0.25">
      <c r="A834" s="15">
        <v>45148</v>
      </c>
      <c r="B834" s="16">
        <v>0.34946759259401006</v>
      </c>
      <c r="C834" s="17" t="s">
        <v>26</v>
      </c>
      <c r="D834" s="18" t="s">
        <v>743</v>
      </c>
      <c r="E834" s="17" t="s">
        <v>836</v>
      </c>
      <c r="F834" s="17" t="s">
        <v>838</v>
      </c>
      <c r="G834" s="17">
        <v>582178.43</v>
      </c>
      <c r="H834" s="17">
        <v>4593012.69</v>
      </c>
      <c r="I834" s="17"/>
      <c r="J834" s="17"/>
      <c r="K834" s="17"/>
      <c r="L834" s="17"/>
      <c r="M834" s="17"/>
      <c r="N834">
        <f>SQRT(((G834-G833)^2)+((H834-H833)^2))</f>
        <v>4312.683645712567</v>
      </c>
    </row>
    <row r="835" spans="1:13" x14ac:dyDescent="0.25">
      <c r="A835" s="11">
        <v>45148</v>
      </c>
      <c r="B835" s="12">
        <v>0.3533796296287619</v>
      </c>
      <c r="C835" s="13" t="s">
        <v>24</v>
      </c>
      <c r="D835" s="14" t="s">
        <v>743</v>
      </c>
      <c r="E835" s="13" t="s">
        <v>839</v>
      </c>
      <c r="F835" s="13" t="s">
        <v>840</v>
      </c>
      <c r="G835" s="13">
        <v>581999.3</v>
      </c>
      <c r="H835" s="13">
        <v>4593351.93</v>
      </c>
      <c r="I835" s="13"/>
      <c r="J835" s="13"/>
      <c r="K835" s="13"/>
      <c r="L835" s="13"/>
      <c r="M835" s="13"/>
    </row>
    <row r="836" spans="1:14" x14ac:dyDescent="0.25">
      <c r="A836" s="15">
        <v>45148</v>
      </c>
      <c r="B836" s="16">
        <v>0.3628240740727051</v>
      </c>
      <c r="C836" s="17" t="s">
        <v>26</v>
      </c>
      <c r="D836" s="18" t="s">
        <v>743</v>
      </c>
      <c r="E836" s="17" t="s">
        <v>839</v>
      </c>
      <c r="F836" s="17" t="s">
        <v>841</v>
      </c>
      <c r="G836" s="17">
        <v>580927.38</v>
      </c>
      <c r="H836" s="17">
        <v>4591985.99</v>
      </c>
      <c r="I836" s="17"/>
      <c r="J836" s="17"/>
      <c r="K836" s="17"/>
      <c r="L836" s="17"/>
      <c r="M836" s="17"/>
      <c r="N836">
        <f>SQRT(((G836-G835)^2)+((H836-H835)^2))</f>
        <v>1736.3192592373862</v>
      </c>
    </row>
    <row r="837" spans="1:13" x14ac:dyDescent="0.25">
      <c r="A837" s="11">
        <v>45148</v>
      </c>
      <c r="B837" s="12">
        <v>0.3691203703710926</v>
      </c>
      <c r="C837" s="13" t="s">
        <v>24</v>
      </c>
      <c r="D837" s="14" t="s">
        <v>743</v>
      </c>
      <c r="E837" s="13" t="s">
        <v>842</v>
      </c>
      <c r="F837" s="13" t="s">
        <v>843</v>
      </c>
      <c r="G837" s="13">
        <v>580224.07</v>
      </c>
      <c r="H837" s="13">
        <v>4591044.55</v>
      </c>
      <c r="I837" s="13"/>
      <c r="J837" s="13"/>
      <c r="K837" s="13"/>
      <c r="L837" s="13"/>
      <c r="M837" s="13"/>
    </row>
    <row r="838" spans="1:14" x14ac:dyDescent="0.25">
      <c r="A838" s="15">
        <v>45148</v>
      </c>
      <c r="B838" s="16">
        <v>0.3709027777767915</v>
      </c>
      <c r="C838" s="17" t="s">
        <v>26</v>
      </c>
      <c r="D838" s="18" t="s">
        <v>743</v>
      </c>
      <c r="E838" s="17" t="s">
        <v>842</v>
      </c>
      <c r="F838" s="17" t="s">
        <v>844</v>
      </c>
      <c r="G838" s="17">
        <v>580070</v>
      </c>
      <c r="H838" s="17">
        <v>4590875.95</v>
      </c>
      <c r="I838" s="17"/>
      <c r="J838" s="17"/>
      <c r="K838" s="17"/>
      <c r="L838" s="17"/>
      <c r="M838" s="17"/>
      <c r="N838">
        <f>SQRT(((G838-G837)^2)+((H838-H837)^2))</f>
        <v>228.39335563859692</v>
      </c>
    </row>
    <row r="839" spans="1:13" x14ac:dyDescent="0.25">
      <c r="A839" s="11">
        <v>45148</v>
      </c>
      <c r="B839" s="12">
        <v>0.3709606481497758</v>
      </c>
      <c r="C839" s="13" t="s">
        <v>24</v>
      </c>
      <c r="D839" s="14" t="s">
        <v>743</v>
      </c>
      <c r="E839" s="13" t="s">
        <v>842</v>
      </c>
      <c r="F839" s="13" t="s">
        <v>844</v>
      </c>
      <c r="G839" s="13">
        <v>580074.89</v>
      </c>
      <c r="H839" s="13">
        <v>4590884.61</v>
      </c>
      <c r="I839" s="13"/>
      <c r="J839" s="13"/>
      <c r="K839" s="13"/>
      <c r="L839" s="13"/>
      <c r="M839" s="13"/>
    </row>
    <row r="840" spans="1:14" x14ac:dyDescent="0.25">
      <c r="A840" s="15">
        <v>45148</v>
      </c>
      <c r="B840" s="16">
        <v>0.3869212962963502</v>
      </c>
      <c r="C840" s="17" t="s">
        <v>26</v>
      </c>
      <c r="D840" s="18" t="s">
        <v>743</v>
      </c>
      <c r="E840" s="17" t="s">
        <v>842</v>
      </c>
      <c r="F840" s="17" t="s">
        <v>845</v>
      </c>
      <c r="G840" s="17">
        <v>581909.16</v>
      </c>
      <c r="H840" s="17">
        <v>4593354.51</v>
      </c>
      <c r="I840" s="17"/>
      <c r="J840" s="17"/>
      <c r="K840" s="17"/>
      <c r="L840" s="17"/>
      <c r="M840" s="17"/>
      <c r="N840">
        <f>SQRT(((G840-G839)^2)+((H840-H839)^2))</f>
        <v>3076.5162835417123</v>
      </c>
    </row>
    <row r="841" spans="1:13" x14ac:dyDescent="0.25">
      <c r="A841" s="11">
        <v>45148</v>
      </c>
      <c r="B841" s="12">
        <v>0.3881944444437977</v>
      </c>
      <c r="C841" s="13" t="s">
        <v>24</v>
      </c>
      <c r="D841" s="14" t="s">
        <v>743</v>
      </c>
      <c r="E841" s="13" t="s">
        <v>846</v>
      </c>
      <c r="F841" s="13" t="s">
        <v>847</v>
      </c>
      <c r="G841" s="13">
        <v>581877.33</v>
      </c>
      <c r="H841" s="13">
        <v>4593388.73</v>
      </c>
      <c r="I841" s="13"/>
      <c r="J841" s="13"/>
      <c r="K841" s="13"/>
      <c r="L841" s="13"/>
      <c r="M841" s="13"/>
    </row>
    <row r="842" spans="1:14" x14ac:dyDescent="0.25">
      <c r="A842" s="15">
        <v>45148</v>
      </c>
      <c r="B842" s="16">
        <v>0.4041782407402934</v>
      </c>
      <c r="C842" s="17" t="s">
        <v>26</v>
      </c>
      <c r="D842" s="18" t="s">
        <v>743</v>
      </c>
      <c r="E842" s="17" t="s">
        <v>846</v>
      </c>
      <c r="F842" s="17" t="s">
        <v>848</v>
      </c>
      <c r="G842" s="17">
        <v>580026.47</v>
      </c>
      <c r="H842" s="17">
        <v>4590927.17</v>
      </c>
      <c r="I842" s="17"/>
      <c r="J842" s="17"/>
      <c r="K842" s="17"/>
      <c r="L842" s="17"/>
      <c r="M842" s="17"/>
      <c r="N842">
        <f>SQRT(((G842-G841)^2)+((H842-H841)^2))</f>
        <v>3079.7662854837727</v>
      </c>
    </row>
    <row r="843" spans="1:13" x14ac:dyDescent="0.25">
      <c r="A843" s="11">
        <v>45148</v>
      </c>
      <c r="B843" s="12">
        <v>0.4049652777794108</v>
      </c>
      <c r="C843" s="13" t="s">
        <v>24</v>
      </c>
      <c r="D843" s="14" t="s">
        <v>743</v>
      </c>
      <c r="E843" s="13" t="s">
        <v>849</v>
      </c>
      <c r="F843" s="13" t="s">
        <v>850</v>
      </c>
      <c r="G843" s="13">
        <v>580003.59</v>
      </c>
      <c r="H843" s="13">
        <v>4590950.01</v>
      </c>
      <c r="I843" s="13"/>
      <c r="J843" s="13"/>
      <c r="K843" s="13"/>
      <c r="L843" s="13"/>
      <c r="M843" s="13"/>
    </row>
    <row r="844" spans="1:14" x14ac:dyDescent="0.25">
      <c r="A844" s="15">
        <v>45148</v>
      </c>
      <c r="B844" s="16">
        <v>0.4229976851856918</v>
      </c>
      <c r="C844" s="17" t="s">
        <v>26</v>
      </c>
      <c r="D844" s="18" t="s">
        <v>743</v>
      </c>
      <c r="E844" s="17" t="s">
        <v>849</v>
      </c>
      <c r="F844" s="17" t="s">
        <v>851</v>
      </c>
      <c r="G844" s="17">
        <v>581958.67</v>
      </c>
      <c r="H844" s="17">
        <v>4593549.51</v>
      </c>
      <c r="I844" s="17"/>
      <c r="J844" s="17"/>
      <c r="K844" s="17"/>
      <c r="L844" s="17"/>
      <c r="M844" s="17"/>
      <c r="N844">
        <f>SQRT(((G844-G843)^2)+((H844-H843)^2))</f>
        <v>3252.6509275359217</v>
      </c>
    </row>
    <row r="845" spans="1:13" x14ac:dyDescent="0.25">
      <c r="A845" s="11">
        <v>45148</v>
      </c>
      <c r="B845" s="12">
        <v>0.42402777777897427</v>
      </c>
      <c r="C845" s="13" t="s">
        <v>24</v>
      </c>
      <c r="D845" s="14" t="s">
        <v>743</v>
      </c>
      <c r="E845" s="13" t="s">
        <v>852</v>
      </c>
      <c r="F845" s="13" t="s">
        <v>853</v>
      </c>
      <c r="G845" s="13">
        <v>581920.25</v>
      </c>
      <c r="H845" s="13">
        <v>4593584.65</v>
      </c>
      <c r="I845" s="13"/>
      <c r="J845" s="13"/>
      <c r="K845" s="13"/>
      <c r="L845" s="13"/>
      <c r="M845" s="13"/>
    </row>
    <row r="846" spans="1:14" x14ac:dyDescent="0.25">
      <c r="A846" s="15">
        <v>45148</v>
      </c>
      <c r="B846" s="16">
        <v>0.44170138888875954</v>
      </c>
      <c r="C846" s="17" t="s">
        <v>26</v>
      </c>
      <c r="D846" s="18" t="s">
        <v>743</v>
      </c>
      <c r="E846" s="17" t="s">
        <v>852</v>
      </c>
      <c r="F846" s="17" t="s">
        <v>854</v>
      </c>
      <c r="G846" s="17">
        <v>579973.39</v>
      </c>
      <c r="H846" s="17">
        <v>4590985.18</v>
      </c>
      <c r="I846" s="17"/>
      <c r="J846" s="17"/>
      <c r="K846" s="17"/>
      <c r="L846" s="17"/>
      <c r="M846" s="17"/>
      <c r="N846">
        <f>SQRT(((G846-G845)^2)+((H846-H845)^2))</f>
        <v>3247.6927410861135</v>
      </c>
    </row>
    <row r="847" spans="1:13" x14ac:dyDescent="0.25">
      <c r="A847" s="11">
        <v>45148</v>
      </c>
      <c r="B847" s="12">
        <v>0.4421875000007276</v>
      </c>
      <c r="C847" s="13" t="s">
        <v>24</v>
      </c>
      <c r="D847" s="14" t="s">
        <v>743</v>
      </c>
      <c r="E847" s="13" t="s">
        <v>855</v>
      </c>
      <c r="F847" s="13" t="s">
        <v>856</v>
      </c>
      <c r="G847" s="13">
        <v>579933.87</v>
      </c>
      <c r="H847" s="13">
        <v>4590973.4</v>
      </c>
      <c r="I847" s="13"/>
      <c r="J847" s="13"/>
      <c r="K847" s="13"/>
      <c r="L847" s="13"/>
      <c r="M847" s="13"/>
    </row>
    <row r="848" spans="1:14" x14ac:dyDescent="0.25">
      <c r="A848" s="15">
        <v>45148</v>
      </c>
      <c r="B848" s="16">
        <v>0.46131944444277906</v>
      </c>
      <c r="C848" s="17" t="s">
        <v>26</v>
      </c>
      <c r="D848" s="18" t="s">
        <v>743</v>
      </c>
      <c r="E848" s="17" t="s">
        <v>855</v>
      </c>
      <c r="F848" s="17" t="s">
        <v>857</v>
      </c>
      <c r="G848" s="17">
        <v>581837.77</v>
      </c>
      <c r="H848" s="17">
        <v>4593512.76</v>
      </c>
      <c r="I848" s="17"/>
      <c r="J848" s="17"/>
      <c r="K848" s="17"/>
      <c r="L848" s="17"/>
      <c r="M848" s="17"/>
      <c r="N848">
        <f>SQRT(((G848-G847)^2)+((H848-H847)^2))</f>
        <v>3173.8280387565205</v>
      </c>
    </row>
    <row r="849" spans="1:13" x14ac:dyDescent="0.25">
      <c r="A849" s="11">
        <v>45148</v>
      </c>
      <c r="B849" s="12">
        <v>0.46182870370466844</v>
      </c>
      <c r="C849" s="13" t="s">
        <v>24</v>
      </c>
      <c r="D849" s="14" t="s">
        <v>743</v>
      </c>
      <c r="E849" s="13" t="s">
        <v>858</v>
      </c>
      <c r="F849" s="13" t="s">
        <v>859</v>
      </c>
      <c r="G849" s="13">
        <v>581817.47</v>
      </c>
      <c r="H849" s="13">
        <v>4593555.76</v>
      </c>
      <c r="I849" s="13"/>
      <c r="J849" s="13"/>
      <c r="K849" s="13"/>
      <c r="L849" s="13"/>
      <c r="M849" s="13"/>
    </row>
    <row r="850" spans="1:14" x14ac:dyDescent="0.25">
      <c r="A850" s="15">
        <v>45148</v>
      </c>
      <c r="B850" s="16">
        <v>0.4804398148153268</v>
      </c>
      <c r="C850" s="17" t="s">
        <v>26</v>
      </c>
      <c r="D850" s="18" t="s">
        <v>743</v>
      </c>
      <c r="E850" s="17" t="s">
        <v>858</v>
      </c>
      <c r="F850" s="17" t="s">
        <v>860</v>
      </c>
      <c r="G850" s="17">
        <v>579918.43</v>
      </c>
      <c r="H850" s="17">
        <v>4591040.89</v>
      </c>
      <c r="I850" s="17"/>
      <c r="J850" s="17"/>
      <c r="K850" s="17"/>
      <c r="L850" s="17"/>
      <c r="M850" s="17"/>
      <c r="N850">
        <f>SQRT(((G850-G849)^2)+((H850-H849)^2))</f>
        <v>3151.3368652843606</v>
      </c>
    </row>
    <row r="851" spans="1:13" x14ac:dyDescent="0.25">
      <c r="A851" s="11">
        <v>45148</v>
      </c>
      <c r="B851" s="12">
        <v>0.48086805555431056</v>
      </c>
      <c r="C851" s="13" t="s">
        <v>24</v>
      </c>
      <c r="D851" s="14" t="s">
        <v>743</v>
      </c>
      <c r="E851" s="13" t="s">
        <v>861</v>
      </c>
      <c r="F851" s="13" t="s">
        <v>862</v>
      </c>
      <c r="G851" s="13">
        <v>579886.04</v>
      </c>
      <c r="H851" s="13">
        <v>4591036.73</v>
      </c>
      <c r="I851" s="13"/>
      <c r="J851" s="13"/>
      <c r="K851" s="13"/>
      <c r="L851" s="13"/>
      <c r="M851" s="13"/>
    </row>
    <row r="852" spans="1:14" x14ac:dyDescent="0.25">
      <c r="A852" s="15">
        <v>45148</v>
      </c>
      <c r="B852" s="16">
        <v>0.499895833334449</v>
      </c>
      <c r="C852" s="17" t="s">
        <v>26</v>
      </c>
      <c r="D852" s="18" t="s">
        <v>743</v>
      </c>
      <c r="E852" s="17" t="s">
        <v>861</v>
      </c>
      <c r="F852" s="17" t="s">
        <v>863</v>
      </c>
      <c r="G852" s="17">
        <v>581724.28</v>
      </c>
      <c r="H852" s="17">
        <v>4593502.31</v>
      </c>
      <c r="I852" s="17"/>
      <c r="J852" s="17"/>
      <c r="K852" s="17"/>
      <c r="L852" s="17"/>
      <c r="M852" s="17"/>
      <c r="N852">
        <f>SQRT(((G852-G851)^2)+((H852-H851)^2))</f>
        <v>3075.4204645862233</v>
      </c>
    </row>
    <row r="853" spans="1:13" x14ac:dyDescent="0.25">
      <c r="A853" s="11">
        <v>45148</v>
      </c>
      <c r="B853" s="12">
        <v>0.5005555555544561</v>
      </c>
      <c r="C853" s="13" t="s">
        <v>24</v>
      </c>
      <c r="D853" s="14" t="s">
        <v>743</v>
      </c>
      <c r="E853" s="13" t="s">
        <v>864</v>
      </c>
      <c r="F853" s="13" t="s">
        <v>865</v>
      </c>
      <c r="G853" s="13">
        <v>581690.41</v>
      </c>
      <c r="H853" s="13">
        <v>4593527.9</v>
      </c>
      <c r="I853" s="13"/>
      <c r="J853" s="13"/>
      <c r="K853" s="13"/>
      <c r="L853" s="13"/>
      <c r="M853" s="13"/>
    </row>
    <row r="854" spans="1:14" x14ac:dyDescent="0.25">
      <c r="A854" s="15">
        <v>45148</v>
      </c>
      <c r="B854" s="16">
        <v>0.5181944444448163</v>
      </c>
      <c r="C854" s="17" t="s">
        <v>26</v>
      </c>
      <c r="D854" s="18" t="s">
        <v>743</v>
      </c>
      <c r="E854" s="17" t="s">
        <v>864</v>
      </c>
      <c r="F854" s="17" t="s">
        <v>866</v>
      </c>
      <c r="G854" s="17">
        <v>579867.45</v>
      </c>
      <c r="H854" s="17">
        <v>4591117.78</v>
      </c>
      <c r="I854" s="17"/>
      <c r="J854" s="17"/>
      <c r="K854" s="17"/>
      <c r="L854" s="17"/>
      <c r="M854" s="17"/>
      <c r="N854">
        <f>SQRT(((G854-G853)^2)+((H854-H853)^2))</f>
        <v>3021.8970161143525</v>
      </c>
    </row>
    <row r="855" spans="1:13" x14ac:dyDescent="0.25">
      <c r="A855" s="11">
        <v>45148</v>
      </c>
      <c r="B855" s="12">
        <v>0.518449074075761</v>
      </c>
      <c r="C855" s="13" t="s">
        <v>24</v>
      </c>
      <c r="D855" s="14" t="s">
        <v>743</v>
      </c>
      <c r="E855" s="13" t="s">
        <v>867</v>
      </c>
      <c r="F855" s="13" t="s">
        <v>868</v>
      </c>
      <c r="G855" s="13">
        <v>579849.73</v>
      </c>
      <c r="H855" s="13">
        <v>4591122.95</v>
      </c>
      <c r="I855" s="13"/>
      <c r="J855" s="13"/>
      <c r="K855" s="13"/>
      <c r="L855" s="13"/>
      <c r="M855" s="13"/>
    </row>
    <row r="856" spans="1:14" x14ac:dyDescent="0.25">
      <c r="A856" s="15">
        <v>45148</v>
      </c>
      <c r="B856" s="16">
        <v>0.5395601851851097</v>
      </c>
      <c r="C856" s="17" t="s">
        <v>26</v>
      </c>
      <c r="D856" s="18" t="s">
        <v>743</v>
      </c>
      <c r="E856" s="17" t="s">
        <v>867</v>
      </c>
      <c r="F856" s="17" t="s">
        <v>869</v>
      </c>
      <c r="G856" s="17">
        <v>581719.23</v>
      </c>
      <c r="H856" s="17">
        <v>4593632.33</v>
      </c>
      <c r="I856" s="17"/>
      <c r="J856" s="17"/>
      <c r="K856" s="17"/>
      <c r="L856" s="17"/>
      <c r="M856" s="17"/>
      <c r="N856">
        <f>SQRT(((G856-G855)^2)+((H856-H855)^2))</f>
        <v>3129.2200680679903</v>
      </c>
    </row>
    <row r="857" spans="1:13" x14ac:dyDescent="0.25">
      <c r="A857" s="11">
        <v>45148</v>
      </c>
      <c r="B857" s="12">
        <v>0.5406481481477385</v>
      </c>
      <c r="C857" s="13" t="s">
        <v>24</v>
      </c>
      <c r="D857" s="14" t="s">
        <v>743</v>
      </c>
      <c r="E857" s="13" t="s">
        <v>870</v>
      </c>
      <c r="F857" s="13" t="s">
        <v>871</v>
      </c>
      <c r="G857" s="13">
        <v>581675.67</v>
      </c>
      <c r="H857" s="13">
        <v>4593647.56</v>
      </c>
      <c r="I857" s="13"/>
      <c r="J857" s="13"/>
      <c r="K857" s="13"/>
      <c r="L857" s="13"/>
      <c r="M857" s="13"/>
    </row>
    <row r="858" spans="1:14" x14ac:dyDescent="0.25">
      <c r="A858" s="15">
        <v>45148</v>
      </c>
      <c r="B858" s="16">
        <v>0.5588657407424762</v>
      </c>
      <c r="C858" s="17" t="s">
        <v>26</v>
      </c>
      <c r="D858" s="18" t="s">
        <v>743</v>
      </c>
      <c r="E858" s="17" t="s">
        <v>870</v>
      </c>
      <c r="F858" s="17" t="s">
        <v>872</v>
      </c>
      <c r="G858" s="17">
        <v>579815.64</v>
      </c>
      <c r="H858" s="17">
        <v>4591167.12</v>
      </c>
      <c r="I858" s="17"/>
      <c r="J858" s="17"/>
      <c r="K858" s="17"/>
      <c r="L858" s="17"/>
      <c r="M858" s="17"/>
      <c r="N858">
        <f>SQRT(((G858-G857)^2)+((H858-H857)^2))</f>
        <v>3100.3700092888134</v>
      </c>
    </row>
    <row r="859" spans="1:13" x14ac:dyDescent="0.25">
      <c r="A859" s="11">
        <v>45148</v>
      </c>
      <c r="B859" s="12">
        <v>0.5596296296280343</v>
      </c>
      <c r="C859" s="13" t="s">
        <v>24</v>
      </c>
      <c r="D859" s="14" t="s">
        <v>743</v>
      </c>
      <c r="E859" s="13" t="s">
        <v>873</v>
      </c>
      <c r="F859" s="13" t="s">
        <v>874</v>
      </c>
      <c r="G859" s="13">
        <v>579793.54</v>
      </c>
      <c r="H859" s="13">
        <v>4591187.37</v>
      </c>
      <c r="I859" s="13"/>
      <c r="J859" s="13"/>
      <c r="K859" s="13"/>
      <c r="L859" s="13"/>
      <c r="M859" s="13"/>
    </row>
    <row r="860" spans="1:14" x14ac:dyDescent="0.25">
      <c r="A860" s="15">
        <v>45148</v>
      </c>
      <c r="B860" s="16">
        <v>0.5766203703715291</v>
      </c>
      <c r="C860" s="17" t="s">
        <v>26</v>
      </c>
      <c r="D860" s="18" t="s">
        <v>743</v>
      </c>
      <c r="E860" s="17" t="s">
        <v>873</v>
      </c>
      <c r="F860" s="17" t="s">
        <v>875</v>
      </c>
      <c r="G860" s="17">
        <v>581601.09</v>
      </c>
      <c r="H860" s="17">
        <v>4593611.73</v>
      </c>
      <c r="I860" s="17"/>
      <c r="J860" s="17"/>
      <c r="K860" s="17"/>
      <c r="L860" s="17"/>
      <c r="M860" s="17"/>
      <c r="N860">
        <f>SQRT(((G860-G859)^2)+((H860-H859)^2))</f>
        <v>3024.0301605806403</v>
      </c>
    </row>
    <row r="861" spans="1:13" x14ac:dyDescent="0.25">
      <c r="A861" s="11">
        <v>45148</v>
      </c>
      <c r="B861" s="12">
        <v>0.5776273148148903</v>
      </c>
      <c r="C861" s="13" t="s">
        <v>24</v>
      </c>
      <c r="D861" s="14" t="s">
        <v>743</v>
      </c>
      <c r="E861" s="13" t="s">
        <v>876</v>
      </c>
      <c r="F861" s="13" t="s">
        <v>877</v>
      </c>
      <c r="G861" s="13">
        <v>581583.86</v>
      </c>
      <c r="H861" s="13">
        <v>4593668.37</v>
      </c>
      <c r="I861" s="13"/>
      <c r="J861" s="13"/>
      <c r="K861" s="13"/>
      <c r="L861" s="13"/>
      <c r="M861" s="13"/>
    </row>
    <row r="862" spans="1:14" x14ac:dyDescent="0.25">
      <c r="A862" s="15">
        <v>45148</v>
      </c>
      <c r="B862" s="16">
        <v>0.5928124999991269</v>
      </c>
      <c r="C862" s="17" t="s">
        <v>26</v>
      </c>
      <c r="D862" s="18" t="s">
        <v>743</v>
      </c>
      <c r="E862" s="17" t="s">
        <v>876</v>
      </c>
      <c r="F862" s="17" t="s">
        <v>878</v>
      </c>
      <c r="G862" s="17">
        <v>579745.26</v>
      </c>
      <c r="H862" s="17">
        <v>4591210.27</v>
      </c>
      <c r="I862" s="17"/>
      <c r="J862" s="17"/>
      <c r="K862" s="17"/>
      <c r="L862" s="17"/>
      <c r="M862" s="17"/>
      <c r="N862">
        <f>SQRT(((G862-G861)^2)+((H862-H861)^2))</f>
        <v>3069.642580171617</v>
      </c>
    </row>
    <row r="863" spans="1:13" x14ac:dyDescent="0.25">
      <c r="A863" s="2">
        <v>45148</v>
      </c>
      <c r="B863" s="3">
        <v>0.5979629629619012</v>
      </c>
      <c r="C863" s="4" t="s">
        <v>57</v>
      </c>
      <c r="D863" s="5" t="s">
        <v>743</v>
      </c>
      <c r="E863" s="4" t="s">
        <v>876</v>
      </c>
      <c r="F863" s="4" t="s">
        <v>878</v>
      </c>
      <c r="G863" s="4">
        <v>579917.25</v>
      </c>
      <c r="H863" s="4">
        <v>4591789.71</v>
      </c>
      <c r="I863" s="4"/>
      <c r="J863" s="4"/>
      <c r="K863" s="4"/>
      <c r="L863" s="4"/>
      <c r="M863" s="4"/>
    </row>
    <row r="864" spans="1:13" x14ac:dyDescent="0.25">
      <c r="A864" s="7">
        <v>45148</v>
      </c>
      <c r="B864" s="8">
        <v>0.5979861111118225</v>
      </c>
      <c r="C864" s="9" t="s">
        <v>176</v>
      </c>
      <c r="D864" s="10" t="s">
        <v>743</v>
      </c>
      <c r="E864" s="9" t="s">
        <v>876</v>
      </c>
      <c r="F864" s="9" t="s">
        <v>878</v>
      </c>
      <c r="G864" s="9">
        <v>579917.71</v>
      </c>
      <c r="H864" s="9">
        <v>4591788.9</v>
      </c>
      <c r="I864" s="9"/>
      <c r="J864" s="9"/>
      <c r="K864" s="9"/>
      <c r="L864" s="9"/>
      <c r="M864" s="9"/>
    </row>
    <row r="865" spans="1:13" x14ac:dyDescent="0.25">
      <c r="A865" s="7">
        <v>45148</v>
      </c>
      <c r="B865" s="8">
        <v>0.6018518518503697</v>
      </c>
      <c r="C865" s="9" t="s">
        <v>879</v>
      </c>
      <c r="D865" s="10" t="s">
        <v>743</v>
      </c>
      <c r="E865" s="9" t="s">
        <v>876</v>
      </c>
      <c r="F865" s="9" t="s">
        <v>878</v>
      </c>
      <c r="G865" s="9"/>
      <c r="H865" s="9"/>
      <c r="I865" s="9"/>
      <c r="J865" s="9"/>
      <c r="K865" s="9"/>
      <c r="L865" s="9"/>
      <c r="M865" s="9"/>
    </row>
    <row r="866" spans="1:13" x14ac:dyDescent="0.25">
      <c r="A866" s="2">
        <v>45148</v>
      </c>
      <c r="B866" s="3">
        <v>0.601875000000291</v>
      </c>
      <c r="C866" s="4" t="s">
        <v>880</v>
      </c>
      <c r="D866" s="5" t="s">
        <v>820</v>
      </c>
      <c r="E866" s="4" t="s">
        <v>876</v>
      </c>
      <c r="F866" s="4" t="s">
        <v>878</v>
      </c>
      <c r="G866" s="4"/>
      <c r="H866" s="4"/>
      <c r="I866" s="4"/>
      <c r="J866" s="4"/>
      <c r="K866" s="4"/>
      <c r="L866" s="4"/>
      <c r="M866" s="4"/>
    </row>
    <row r="867" spans="1:4" x14ac:dyDescent="0.25">
      <c r="A867" s="2">
        <v>45148</v>
      </c>
      <c r="B867" s="20">
        <v>0.6388888888905058</v>
      </c>
      <c r="C867" t="s">
        <v>881</v>
      </c>
      <c r="D867" s="30" t="s">
        <v>820</v>
      </c>
    </row>
    <row r="869" spans="1:4" x14ac:dyDescent="0.25">
      <c r="A869" s="1">
        <v>45179</v>
      </c>
      <c r="B869" s="3">
        <v>0.21180555555474712</v>
      </c>
      <c r="C869" s="4" t="s">
        <v>110</v>
      </c>
      <c r="D869" s="30" t="s">
        <v>820</v>
      </c>
    </row>
    <row r="870" spans="1:4" x14ac:dyDescent="0.25">
      <c r="A870" s="1">
        <v>45179</v>
      </c>
      <c r="B870" s="3">
        <v>0.21736111111022183</v>
      </c>
      <c r="C870" s="4" t="s">
        <v>822</v>
      </c>
      <c r="D870" s="30" t="s">
        <v>820</v>
      </c>
    </row>
    <row r="871" spans="1:4" x14ac:dyDescent="0.25">
      <c r="A871" s="1">
        <v>45179</v>
      </c>
      <c r="B871" s="3">
        <v>0.26458333333357587</v>
      </c>
      <c r="C871" s="4" t="s">
        <v>668</v>
      </c>
      <c r="D871" s="30" t="s">
        <v>820</v>
      </c>
    </row>
    <row r="872" spans="1:13" x14ac:dyDescent="0.25">
      <c r="A872" s="7">
        <v>45179</v>
      </c>
      <c r="B872" s="8">
        <v>0.26964120370394085</v>
      </c>
      <c r="C872" s="9" t="s">
        <v>882</v>
      </c>
      <c r="D872" s="10" t="s">
        <v>743</v>
      </c>
      <c r="E872" s="9" t="s">
        <v>883</v>
      </c>
      <c r="F872" s="9" t="s">
        <v>884</v>
      </c>
      <c r="G872" s="9">
        <v>582062.11</v>
      </c>
      <c r="H872" s="9">
        <v>4593805.04</v>
      </c>
      <c r="I872" s="9"/>
      <c r="J872" s="9"/>
      <c r="K872" s="9"/>
      <c r="L872" s="9"/>
      <c r="M872" s="9"/>
    </row>
    <row r="873" spans="1:13" x14ac:dyDescent="0.25">
      <c r="A873" s="7">
        <v>45179</v>
      </c>
      <c r="B873" s="8">
        <v>0.27243055555663886</v>
      </c>
      <c r="C873" s="9" t="s">
        <v>135</v>
      </c>
      <c r="D873" s="10" t="s">
        <v>743</v>
      </c>
      <c r="E873" s="9" t="s">
        <v>883</v>
      </c>
      <c r="F873" s="9" t="s">
        <v>884</v>
      </c>
      <c r="G873" s="9">
        <v>582062.8</v>
      </c>
      <c r="H873" s="9">
        <v>4593804.67</v>
      </c>
      <c r="I873" s="9"/>
      <c r="J873" s="9"/>
      <c r="K873" s="9"/>
      <c r="L873" s="9"/>
      <c r="M873" s="9"/>
    </row>
    <row r="874" spans="1:13" x14ac:dyDescent="0.25">
      <c r="A874" s="2">
        <v>45179</v>
      </c>
      <c r="B874" s="3">
        <v>0.27850694444350665</v>
      </c>
      <c r="C874" s="4" t="s">
        <v>885</v>
      </c>
      <c r="D874" s="5" t="s">
        <v>743</v>
      </c>
      <c r="E874" s="4" t="s">
        <v>883</v>
      </c>
      <c r="F874" s="4" t="s">
        <v>884</v>
      </c>
      <c r="G874" s="4">
        <v>582129.39</v>
      </c>
      <c r="H874" s="4">
        <v>4593816.3</v>
      </c>
      <c r="I874" s="4"/>
      <c r="J874" s="4"/>
      <c r="K874" s="4"/>
      <c r="L874" s="4"/>
      <c r="M874" s="4"/>
    </row>
    <row r="875" spans="1:13" x14ac:dyDescent="0.25">
      <c r="A875" s="11">
        <v>45179</v>
      </c>
      <c r="B875" s="12">
        <v>0.2914930555562023</v>
      </c>
      <c r="C875" s="13" t="s">
        <v>24</v>
      </c>
      <c r="D875" s="14" t="s">
        <v>743</v>
      </c>
      <c r="E875" s="13" t="s">
        <v>883</v>
      </c>
      <c r="F875" s="13" t="s">
        <v>884</v>
      </c>
      <c r="G875" s="13">
        <v>581589.36</v>
      </c>
      <c r="H875" s="13">
        <v>4593734.91</v>
      </c>
      <c r="I875" s="13"/>
      <c r="J875" s="13"/>
      <c r="K875" s="13"/>
      <c r="L875" s="13"/>
      <c r="M875" s="13"/>
    </row>
    <row r="876" spans="1:14" x14ac:dyDescent="0.25">
      <c r="A876" s="15">
        <v>45179</v>
      </c>
      <c r="B876" s="16">
        <v>0.307337962964084</v>
      </c>
      <c r="C876" s="17" t="s">
        <v>26</v>
      </c>
      <c r="D876" s="18" t="s">
        <v>743</v>
      </c>
      <c r="E876" s="17" t="s">
        <v>883</v>
      </c>
      <c r="F876" s="17" t="s">
        <v>886</v>
      </c>
      <c r="G876" s="17">
        <v>579724.74</v>
      </c>
      <c r="H876" s="17">
        <v>4591258.9</v>
      </c>
      <c r="I876" s="17"/>
      <c r="J876" s="17"/>
      <c r="K876" s="17"/>
      <c r="L876" s="17"/>
      <c r="M876" s="17"/>
      <c r="N876">
        <f>SQRT(((G876-G875)^2)+((H876-H875)^2))</f>
        <v>3099.5859827562253</v>
      </c>
    </row>
    <row r="877" spans="1:13" x14ac:dyDescent="0.25">
      <c r="A877" s="11">
        <v>45179</v>
      </c>
      <c r="B877" s="12">
        <v>0.30771990740686306</v>
      </c>
      <c r="C877" s="13" t="s">
        <v>24</v>
      </c>
      <c r="D877" s="14" t="s">
        <v>743</v>
      </c>
      <c r="E877" s="13" t="s">
        <v>887</v>
      </c>
      <c r="F877" s="13" t="s">
        <v>888</v>
      </c>
      <c r="G877" s="13">
        <v>579681.58</v>
      </c>
      <c r="H877" s="13">
        <v>4591260.48</v>
      </c>
      <c r="I877" s="13"/>
      <c r="J877" s="13"/>
      <c r="K877" s="13"/>
      <c r="L877" s="13"/>
      <c r="M877" s="13"/>
    </row>
    <row r="878" spans="1:14" x14ac:dyDescent="0.25">
      <c r="A878" s="15">
        <v>45179</v>
      </c>
      <c r="B878" s="16">
        <v>0.3234490740724141</v>
      </c>
      <c r="C878" s="17" t="s">
        <v>26</v>
      </c>
      <c r="D878" s="18" t="s">
        <v>743</v>
      </c>
      <c r="E878" s="17" t="s">
        <v>887</v>
      </c>
      <c r="F878" s="17" t="s">
        <v>889</v>
      </c>
      <c r="G878" s="17">
        <v>581510.65</v>
      </c>
      <c r="H878" s="17">
        <v>4593681.36</v>
      </c>
      <c r="I878" s="17"/>
      <c r="J878" s="17"/>
      <c r="K878" s="17"/>
      <c r="L878" s="17"/>
      <c r="M878" s="17"/>
      <c r="N878">
        <f>SQRT(((G878-G877)^2)+((H878-H877)^2))</f>
        <v>3034.1649657359926</v>
      </c>
    </row>
    <row r="879" spans="1:13" x14ac:dyDescent="0.25">
      <c r="A879" s="11">
        <v>45179</v>
      </c>
      <c r="B879" s="12">
        <v>0.3244907407424762</v>
      </c>
      <c r="C879" s="13" t="s">
        <v>24</v>
      </c>
      <c r="D879" s="14" t="s">
        <v>743</v>
      </c>
      <c r="E879" s="13" t="s">
        <v>890</v>
      </c>
      <c r="F879" s="13" t="s">
        <v>891</v>
      </c>
      <c r="G879" s="13">
        <v>581470.84</v>
      </c>
      <c r="H879" s="13">
        <v>4593758.1</v>
      </c>
      <c r="I879" s="13"/>
      <c r="J879" s="13"/>
      <c r="K879" s="13"/>
      <c r="L879" s="13"/>
      <c r="M879" s="13"/>
    </row>
    <row r="880" spans="1:14" x14ac:dyDescent="0.25">
      <c r="A880" s="15">
        <v>45179</v>
      </c>
      <c r="B880" s="16">
        <v>0.3399305555540195</v>
      </c>
      <c r="C880" s="17" t="s">
        <v>26</v>
      </c>
      <c r="D880" s="18" t="s">
        <v>743</v>
      </c>
      <c r="E880" s="17" t="s">
        <v>890</v>
      </c>
      <c r="F880" s="17" t="s">
        <v>892</v>
      </c>
      <c r="G880" s="17">
        <v>579690.72</v>
      </c>
      <c r="H880" s="17">
        <v>4591340.87</v>
      </c>
      <c r="I880" s="17"/>
      <c r="J880" s="17"/>
      <c r="K880" s="17"/>
      <c r="L880" s="17"/>
      <c r="M880" s="17"/>
      <c r="N880">
        <f>SQRT(((G880-G879)^2)+((H880-H879)^2))</f>
        <v>3001.970700606127</v>
      </c>
    </row>
    <row r="881" spans="1:14" x14ac:dyDescent="0.25">
      <c r="A881" s="11">
        <v>45179</v>
      </c>
      <c r="B881" s="12">
        <v>0.34089120370481396</v>
      </c>
      <c r="C881" s="13" t="s">
        <v>24</v>
      </c>
      <c r="D881" s="14" t="s">
        <v>743</v>
      </c>
      <c r="E881" s="13" t="s">
        <v>893</v>
      </c>
      <c r="F881" s="13" t="s">
        <v>894</v>
      </c>
      <c r="G881" s="13">
        <v>579681.44</v>
      </c>
      <c r="H881" s="13">
        <v>4591400.65</v>
      </c>
      <c r="I881" s="13"/>
      <c r="J881" s="13"/>
      <c r="K881" s="13"/>
      <c r="L881" s="13"/>
      <c r="M881" s="13"/>
      <c r="N881" s="13"/>
    </row>
    <row r="882" spans="1:14" x14ac:dyDescent="0.25">
      <c r="A882" s="15">
        <v>45179</v>
      </c>
      <c r="B882" s="16">
        <v>0.3560648148159089</v>
      </c>
      <c r="C882" s="17" t="s">
        <v>26</v>
      </c>
      <c r="D882" s="18" t="s">
        <v>743</v>
      </c>
      <c r="E882" s="17" t="s">
        <v>893</v>
      </c>
      <c r="F882" s="17" t="s">
        <v>895</v>
      </c>
      <c r="G882" s="17">
        <v>581496.9</v>
      </c>
      <c r="H882" s="17">
        <v>4593800.31</v>
      </c>
      <c r="I882" s="17"/>
      <c r="J882" s="17"/>
      <c r="K882" s="17"/>
      <c r="L882" s="17"/>
      <c r="M882" s="17"/>
      <c r="N882">
        <f>SQRT(((G882-G881)^2)+((H882-H881)^2))</f>
        <v>3009.03026358934</v>
      </c>
    </row>
    <row r="883" spans="1:14" x14ac:dyDescent="0.25">
      <c r="A883" s="11">
        <v>45179</v>
      </c>
      <c r="B883" s="12">
        <v>0.35732638889021473</v>
      </c>
      <c r="C883" s="13" t="s">
        <v>24</v>
      </c>
      <c r="D883" s="14" t="s">
        <v>743</v>
      </c>
      <c r="E883" s="13" t="s">
        <v>896</v>
      </c>
      <c r="F883" s="13" t="s">
        <v>897</v>
      </c>
      <c r="G883" s="13">
        <v>581418.23</v>
      </c>
      <c r="H883" s="13">
        <v>4593763.71</v>
      </c>
      <c r="I883" s="13"/>
      <c r="J883" s="13"/>
      <c r="K883" s="13"/>
      <c r="L883" s="13"/>
      <c r="M883" s="13"/>
      <c r="N883" s="13"/>
    </row>
    <row r="884" spans="1:14" x14ac:dyDescent="0.25">
      <c r="A884" s="15">
        <v>45179</v>
      </c>
      <c r="B884" s="16">
        <v>0.3721990740741603</v>
      </c>
      <c r="C884" s="17" t="s">
        <v>26</v>
      </c>
      <c r="D884" s="18" t="s">
        <v>743</v>
      </c>
      <c r="E884" s="17" t="s">
        <v>896</v>
      </c>
      <c r="F884" s="17" t="s">
        <v>898</v>
      </c>
      <c r="G884" s="17">
        <v>579627.58</v>
      </c>
      <c r="H884" s="17">
        <v>4591387.74</v>
      </c>
      <c r="I884" s="17"/>
      <c r="J884" s="17"/>
      <c r="K884" s="17"/>
      <c r="L884" s="17"/>
      <c r="M884" s="17"/>
      <c r="N884">
        <f>SQRT(((G884-G883)^2)+((H884-H883)^2))</f>
        <v>2975.1740895952366</v>
      </c>
    </row>
    <row r="885" spans="1:14" x14ac:dyDescent="0.25">
      <c r="A885" s="11">
        <v>45179</v>
      </c>
      <c r="B885" s="12">
        <v>0.37266203703620704</v>
      </c>
      <c r="C885" s="13" t="s">
        <v>24</v>
      </c>
      <c r="D885" s="14" t="s">
        <v>743</v>
      </c>
      <c r="E885" s="13" t="s">
        <v>899</v>
      </c>
      <c r="F885" s="13" t="s">
        <v>900</v>
      </c>
      <c r="G885" s="13">
        <v>579586.56</v>
      </c>
      <c r="H885" s="13">
        <v>4591400.71</v>
      </c>
      <c r="I885" s="13"/>
      <c r="J885" s="13"/>
      <c r="K885" s="13"/>
      <c r="L885" s="13"/>
      <c r="M885" s="13"/>
      <c r="N885" s="13"/>
    </row>
    <row r="886" spans="1:15" x14ac:dyDescent="0.25">
      <c r="A886" s="15">
        <v>45179</v>
      </c>
      <c r="B886" s="16">
        <v>0.38828703703620704</v>
      </c>
      <c r="C886" s="17" t="s">
        <v>26</v>
      </c>
      <c r="D886" s="18" t="s">
        <v>743</v>
      </c>
      <c r="E886" s="17" t="s">
        <v>901</v>
      </c>
      <c r="F886" s="17" t="s">
        <v>902</v>
      </c>
      <c r="G886" s="17">
        <v>581447.73</v>
      </c>
      <c r="H886" s="17">
        <v>4593866.8</v>
      </c>
      <c r="I886" s="17"/>
      <c r="J886" s="17"/>
      <c r="K886" s="17"/>
      <c r="L886" s="17"/>
      <c r="M886" s="17"/>
      <c r="N886">
        <f>SQRT(((G886-G885)^2)+((H886-H885)^2))</f>
        <v>3089.587942913907</v>
      </c>
      <c r="O886" s="17"/>
    </row>
    <row r="887" spans="1:15" x14ac:dyDescent="0.25">
      <c r="A887" s="11">
        <v>45179</v>
      </c>
      <c r="B887" s="12">
        <v>0.38901620370234014</v>
      </c>
      <c r="C887" s="13" t="s">
        <v>24</v>
      </c>
      <c r="D887" s="14" t="s">
        <v>743</v>
      </c>
      <c r="E887" s="13" t="s">
        <v>901</v>
      </c>
      <c r="F887" s="13" t="s">
        <v>902</v>
      </c>
      <c r="G887" s="13">
        <v>581378.52</v>
      </c>
      <c r="H887" s="13">
        <v>4593860.01</v>
      </c>
      <c r="I887" s="13"/>
      <c r="J887" s="13"/>
      <c r="K887" s="13"/>
      <c r="L887" s="13"/>
      <c r="M887" s="13"/>
      <c r="N887" s="13"/>
      <c r="O887" s="13"/>
    </row>
    <row r="888" spans="1:15" x14ac:dyDescent="0.25">
      <c r="A888" s="15">
        <v>45179</v>
      </c>
      <c r="B888" s="16">
        <v>0.40409722222102573</v>
      </c>
      <c r="C888" s="17" t="s">
        <v>26</v>
      </c>
      <c r="D888" s="18" t="s">
        <v>743</v>
      </c>
      <c r="E888" s="17" t="s">
        <v>901</v>
      </c>
      <c r="F888" s="17" t="s">
        <v>903</v>
      </c>
      <c r="G888" s="17">
        <v>579568.21</v>
      </c>
      <c r="H888" s="17">
        <v>4591440.83</v>
      </c>
      <c r="I888" s="17"/>
      <c r="J888" s="17"/>
      <c r="K888" s="17"/>
      <c r="L888" s="17"/>
      <c r="M888" s="17"/>
      <c r="N888">
        <f>SQRT(((G888-G887)^2)+((H888-H887)^2))</f>
        <v>3021.5317586447377</v>
      </c>
      <c r="O888" s="17"/>
    </row>
    <row r="889" spans="1:15" x14ac:dyDescent="0.25">
      <c r="A889" s="11">
        <v>45179</v>
      </c>
      <c r="B889" s="12">
        <v>0.4046874999985448</v>
      </c>
      <c r="C889" s="13" t="s">
        <v>24</v>
      </c>
      <c r="D889" s="14" t="s">
        <v>743</v>
      </c>
      <c r="E889" s="13" t="s">
        <v>904</v>
      </c>
      <c r="F889" s="13" t="s">
        <v>905</v>
      </c>
      <c r="G889" s="13">
        <v>579555.3</v>
      </c>
      <c r="H889" s="13">
        <v>4591469.98</v>
      </c>
      <c r="I889" s="13"/>
      <c r="J889" s="13"/>
      <c r="K889" s="13"/>
      <c r="L889" s="13"/>
      <c r="M889" s="13"/>
      <c r="N889" s="13"/>
      <c r="O889" s="13"/>
    </row>
    <row r="890" spans="1:15" x14ac:dyDescent="0.25">
      <c r="A890" s="15">
        <v>45179</v>
      </c>
      <c r="B890" s="16">
        <v>0.4198032407402934</v>
      </c>
      <c r="C890" s="17" t="s">
        <v>26</v>
      </c>
      <c r="D890" s="18" t="s">
        <v>743</v>
      </c>
      <c r="E890" s="17" t="s">
        <v>904</v>
      </c>
      <c r="F890" s="17" t="s">
        <v>906</v>
      </c>
      <c r="G890" s="17">
        <v>581339.44</v>
      </c>
      <c r="H890" s="17">
        <v>4593847.52</v>
      </c>
      <c r="I890" s="17"/>
      <c r="J890" s="17"/>
      <c r="K890" s="17"/>
      <c r="L890" s="17"/>
      <c r="M890" s="17"/>
      <c r="N890">
        <f>IF(C890="EOL",SQRT(((G890-G889)^2)+((H890-H889)^2)))</f>
        <v>2972.516104446767</v>
      </c>
      <c r="O890" s="17"/>
    </row>
    <row r="891" spans="1:15" x14ac:dyDescent="0.25">
      <c r="A891" s="11">
        <v>45179</v>
      </c>
      <c r="B891" s="12">
        <v>0.42054398148320615</v>
      </c>
      <c r="C891" s="13" t="s">
        <v>24</v>
      </c>
      <c r="D891" s="14" t="s">
        <v>743</v>
      </c>
      <c r="E891" s="13" t="s">
        <v>907</v>
      </c>
      <c r="F891" s="13" t="s">
        <v>908</v>
      </c>
      <c r="G891" s="13">
        <v>581311.26</v>
      </c>
      <c r="H891" s="13">
        <v>4593912.67</v>
      </c>
      <c r="I891" s="13"/>
      <c r="J891" s="13"/>
      <c r="K891" s="13"/>
      <c r="L891" s="13"/>
      <c r="M891" s="13"/>
      <c r="N891" s="13"/>
      <c r="O891" s="13"/>
    </row>
    <row r="892" spans="1:15" x14ac:dyDescent="0.25">
      <c r="A892" s="15">
        <v>45179</v>
      </c>
      <c r="B892" s="16">
        <v>0.43523148148233304</v>
      </c>
      <c r="C892" s="17" t="s">
        <v>26</v>
      </c>
      <c r="D892" s="18" t="s">
        <v>743</v>
      </c>
      <c r="E892" s="17" t="s">
        <v>907</v>
      </c>
      <c r="F892" s="17" t="s">
        <v>909</v>
      </c>
      <c r="G892" s="17">
        <v>579553.37</v>
      </c>
      <c r="H892" s="17">
        <v>4591555.29</v>
      </c>
      <c r="I892" s="17"/>
      <c r="J892" s="17"/>
      <c r="K892" s="17"/>
      <c r="L892" s="17"/>
      <c r="M892" s="17"/>
      <c r="N892">
        <f>IF(C892="EOL",SQRT(((G892-G891)^2)+((H892-H891)^2)))</f>
        <v>2940.649199836581</v>
      </c>
      <c r="O892" s="17"/>
    </row>
    <row r="893" spans="1:15" x14ac:dyDescent="0.25">
      <c r="A893" s="11">
        <v>45179</v>
      </c>
      <c r="B893" s="12">
        <v>0.4357986111099308</v>
      </c>
      <c r="C893" s="13" t="s">
        <v>24</v>
      </c>
      <c r="D893" s="14" t="s">
        <v>743</v>
      </c>
      <c r="E893" s="13" t="s">
        <v>910</v>
      </c>
      <c r="F893" s="13" t="s">
        <v>911</v>
      </c>
      <c r="G893" s="13">
        <v>579515.29</v>
      </c>
      <c r="H893" s="13">
        <v>4591570.91</v>
      </c>
      <c r="I893" s="13"/>
      <c r="J893" s="13"/>
      <c r="K893" s="13"/>
      <c r="L893" s="13"/>
      <c r="M893" s="13"/>
      <c r="N893" s="13"/>
      <c r="O893" s="13"/>
    </row>
    <row r="894" spans="1:15" x14ac:dyDescent="0.25">
      <c r="A894" s="15">
        <v>45179</v>
      </c>
      <c r="B894" s="16">
        <v>0.45172453703708015</v>
      </c>
      <c r="C894" s="17" t="s">
        <v>26</v>
      </c>
      <c r="D894" s="18" t="s">
        <v>743</v>
      </c>
      <c r="E894" s="17" t="s">
        <v>910</v>
      </c>
      <c r="F894" s="17" t="s">
        <v>912</v>
      </c>
      <c r="G894" s="17">
        <v>581270.55</v>
      </c>
      <c r="H894" s="17">
        <v>4593900.66</v>
      </c>
      <c r="I894" s="17"/>
      <c r="J894" s="17"/>
      <c r="K894" s="17"/>
      <c r="L894" s="17"/>
      <c r="M894" s="17"/>
      <c r="N894">
        <f>IF(C894="EOL",SQRT(((G894-G893)^2)+((H894-H893)^2)))</f>
        <v>2916.9629291610877</v>
      </c>
      <c r="O894" s="17"/>
    </row>
    <row r="895" spans="1:15" x14ac:dyDescent="0.25">
      <c r="A895" s="11">
        <v>45179</v>
      </c>
      <c r="B895" s="12">
        <v>0.4538194444430701</v>
      </c>
      <c r="C895" s="13" t="s">
        <v>24</v>
      </c>
      <c r="D895" s="14" t="s">
        <v>743</v>
      </c>
      <c r="E895" s="13" t="s">
        <v>913</v>
      </c>
      <c r="F895" s="13" t="s">
        <v>914</v>
      </c>
      <c r="G895" s="13">
        <v>581285.85</v>
      </c>
      <c r="H895" s="13">
        <v>4593979.06</v>
      </c>
      <c r="I895" s="13"/>
      <c r="J895" s="13"/>
      <c r="K895" s="13"/>
      <c r="L895" s="13"/>
      <c r="M895" s="13"/>
      <c r="N895" s="13"/>
      <c r="O895" s="13"/>
    </row>
    <row r="896" spans="1:15" x14ac:dyDescent="0.25">
      <c r="A896" s="15">
        <v>45179</v>
      </c>
      <c r="B896" s="16">
        <v>0.46964120370466844</v>
      </c>
      <c r="C896" s="17" t="s">
        <v>26</v>
      </c>
      <c r="D896" s="18" t="s">
        <v>743</v>
      </c>
      <c r="E896" s="17" t="s">
        <v>913</v>
      </c>
      <c r="F896" s="17" t="s">
        <v>915</v>
      </c>
      <c r="G896" s="17">
        <v>579455.65</v>
      </c>
      <c r="H896" s="17">
        <v>4591557.95</v>
      </c>
      <c r="I896" s="17"/>
      <c r="J896" s="17"/>
      <c r="K896" s="17"/>
      <c r="L896" s="17"/>
      <c r="M896" s="17"/>
      <c r="N896">
        <f>IF(C896="EOL",SQRT(((G896-G895)^2)+((H896-H895)^2)))</f>
        <v>3035.029764614664</v>
      </c>
      <c r="O896" s="17"/>
    </row>
    <row r="897" spans="1:15" x14ac:dyDescent="0.25">
      <c r="A897" s="11">
        <v>45179</v>
      </c>
      <c r="B897" s="12">
        <v>0.4700347222205892</v>
      </c>
      <c r="C897" s="13" t="s">
        <v>24</v>
      </c>
      <c r="D897" s="14" t="s">
        <v>743</v>
      </c>
      <c r="E897" s="13" t="s">
        <v>916</v>
      </c>
      <c r="F897" s="13" t="s">
        <v>917</v>
      </c>
      <c r="G897" s="13">
        <v>579416.07</v>
      </c>
      <c r="H897" s="13">
        <v>4591567.41</v>
      </c>
      <c r="I897" s="13"/>
      <c r="J897" s="13"/>
      <c r="K897" s="13"/>
      <c r="L897" s="13"/>
      <c r="M897" s="13"/>
      <c r="N897" s="13"/>
      <c r="O897" s="13"/>
    </row>
    <row r="898" spans="1:15" x14ac:dyDescent="0.25">
      <c r="A898" s="15">
        <v>45179</v>
      </c>
      <c r="B898" s="16">
        <v>0.48674768518685596</v>
      </c>
      <c r="C898" s="17" t="s">
        <v>26</v>
      </c>
      <c r="D898" s="18" t="s">
        <v>743</v>
      </c>
      <c r="E898" s="17" t="s">
        <v>916</v>
      </c>
      <c r="F898" s="17" t="s">
        <v>918</v>
      </c>
      <c r="G898" s="17">
        <v>581254.98</v>
      </c>
      <c r="H898" s="17">
        <v>4594009.14</v>
      </c>
      <c r="I898" s="17"/>
      <c r="J898" s="17"/>
      <c r="K898" s="17"/>
      <c r="L898" s="17"/>
      <c r="M898" s="17"/>
      <c r="N898">
        <f>IF(C898="EOL",SQRT(((G898-G897)^2)+((H898-H897)^2)))</f>
        <v>3056.7360666236386</v>
      </c>
      <c r="O898" s="17"/>
    </row>
    <row r="899" spans="1:15" x14ac:dyDescent="0.25">
      <c r="A899" s="11">
        <v>45179</v>
      </c>
      <c r="B899" s="12">
        <v>0.48741898148000473</v>
      </c>
      <c r="C899" s="13" t="s">
        <v>24</v>
      </c>
      <c r="D899" s="14" t="s">
        <v>743</v>
      </c>
      <c r="E899" s="13" t="s">
        <v>919</v>
      </c>
      <c r="F899" s="13" t="s">
        <v>920</v>
      </c>
      <c r="G899" s="13">
        <v>581212.98</v>
      </c>
      <c r="H899" s="13">
        <v>4594029.3</v>
      </c>
      <c r="I899" s="13"/>
      <c r="J899" s="13"/>
      <c r="K899" s="13"/>
      <c r="L899" s="13"/>
      <c r="M899" s="13"/>
      <c r="N899" s="13"/>
      <c r="O899" s="13"/>
    </row>
    <row r="900" spans="1:15" x14ac:dyDescent="0.25">
      <c r="A900" s="15">
        <v>45179</v>
      </c>
      <c r="B900" s="16">
        <v>0.4970138888893416</v>
      </c>
      <c r="C900" s="17" t="s">
        <v>26</v>
      </c>
      <c r="D900" s="18" t="s">
        <v>743</v>
      </c>
      <c r="E900" s="17" t="s">
        <v>919</v>
      </c>
      <c r="F900" s="17" t="s">
        <v>921</v>
      </c>
      <c r="G900" s="17">
        <v>580199.6</v>
      </c>
      <c r="H900" s="17">
        <v>4592686.83</v>
      </c>
      <c r="I900" s="17"/>
      <c r="J900" s="17"/>
      <c r="K900" s="17"/>
      <c r="L900" s="17"/>
      <c r="M900" s="17"/>
      <c r="N900">
        <f>IF(C900="EOL",SQRT(((G900-G899)^2)+((H900-H899)^2)))</f>
        <v>1682.0121061690695</v>
      </c>
      <c r="O900" s="17"/>
    </row>
    <row r="901" spans="1:15" x14ac:dyDescent="0.25">
      <c r="A901" s="11">
        <v>45179</v>
      </c>
      <c r="B901" s="12">
        <v>0.5115856481497758</v>
      </c>
      <c r="C901" s="13" t="s">
        <v>24</v>
      </c>
      <c r="D901" s="14" t="s">
        <v>743</v>
      </c>
      <c r="E901" s="13" t="s">
        <v>919</v>
      </c>
      <c r="F901" s="13" t="s">
        <v>921</v>
      </c>
      <c r="G901" s="13">
        <v>580199.6</v>
      </c>
      <c r="H901" s="13">
        <v>4592686.83</v>
      </c>
      <c r="I901" s="13"/>
      <c r="J901" s="13"/>
      <c r="K901" s="13"/>
      <c r="L901" s="13"/>
      <c r="M901" s="13"/>
      <c r="N901" s="13"/>
      <c r="O901" s="13"/>
    </row>
    <row r="902" spans="1:15" x14ac:dyDescent="0.25">
      <c r="A902" s="15">
        <v>45179</v>
      </c>
      <c r="B902" s="16">
        <v>0.5186342592605797</v>
      </c>
      <c r="C902" s="17" t="s">
        <v>26</v>
      </c>
      <c r="D902" s="18" t="s">
        <v>743</v>
      </c>
      <c r="E902" s="17" t="s">
        <v>919</v>
      </c>
      <c r="F902" s="17" t="s">
        <v>921</v>
      </c>
      <c r="G902" s="17">
        <v>579403.73</v>
      </c>
      <c r="H902" s="17">
        <v>4591614.98</v>
      </c>
      <c r="I902" s="17"/>
      <c r="J902" s="17"/>
      <c r="K902" s="17"/>
      <c r="L902" s="17"/>
      <c r="M902" s="17"/>
      <c r="N902">
        <f>IF(C902="EOL",SQRT(((G902-G901)^2)+((H902-H901)^2)))</f>
        <v>1335.017407901183</v>
      </c>
      <c r="O902" s="17"/>
    </row>
    <row r="903" spans="1:15" x14ac:dyDescent="0.25">
      <c r="A903" s="11">
        <v>45179</v>
      </c>
      <c r="B903" s="12">
        <v>0.5190740740727051</v>
      </c>
      <c r="C903" s="13" t="s">
        <v>24</v>
      </c>
      <c r="D903" s="14" t="s">
        <v>743</v>
      </c>
      <c r="E903" s="13" t="s">
        <v>922</v>
      </c>
      <c r="F903" s="13" t="s">
        <v>923</v>
      </c>
      <c r="G903" s="13">
        <v>579362.71</v>
      </c>
      <c r="H903" s="13">
        <v>4591625.42</v>
      </c>
      <c r="I903" s="13"/>
      <c r="J903" s="13"/>
      <c r="K903" s="13"/>
      <c r="L903" s="13"/>
      <c r="M903" s="13"/>
      <c r="N903" s="13"/>
      <c r="O903" s="13"/>
    </row>
    <row r="904" spans="1:15" x14ac:dyDescent="0.25">
      <c r="A904" s="15">
        <v>45179</v>
      </c>
      <c r="B904" s="16">
        <v>0.5298379629639385</v>
      </c>
      <c r="C904" s="17" t="s">
        <v>26</v>
      </c>
      <c r="D904" s="18" t="s">
        <v>743</v>
      </c>
      <c r="E904" s="17" t="s">
        <v>922</v>
      </c>
      <c r="F904" s="17" t="s">
        <v>924</v>
      </c>
      <c r="G904" s="17">
        <v>580408.74</v>
      </c>
      <c r="H904" s="17">
        <v>4593026.34</v>
      </c>
      <c r="I904" s="17"/>
      <c r="J904" s="17"/>
      <c r="K904" s="17"/>
      <c r="L904" s="17"/>
      <c r="M904" s="17"/>
      <c r="N904">
        <f>IF(C904="EOL",SQRT(((G904-G903)^2)+((H904-H903)^2)))</f>
        <v>1748.3579745863974</v>
      </c>
      <c r="O904" s="17"/>
    </row>
    <row r="905" spans="1:15" x14ac:dyDescent="0.25">
      <c r="A905" s="11">
        <v>45179</v>
      </c>
      <c r="B905" s="12">
        <v>0.5390509259268583</v>
      </c>
      <c r="C905" s="13" t="s">
        <v>24</v>
      </c>
      <c r="D905" s="14" t="s">
        <v>743</v>
      </c>
      <c r="E905" s="13" t="s">
        <v>922</v>
      </c>
      <c r="F905" s="13" t="s">
        <v>924</v>
      </c>
      <c r="G905" s="13">
        <v>580408.74</v>
      </c>
      <c r="H905" s="13">
        <v>4593026.34</v>
      </c>
      <c r="I905" s="13"/>
      <c r="J905" s="13"/>
      <c r="K905" s="13"/>
      <c r="L905" s="13"/>
      <c r="M905" s="13"/>
      <c r="N905" s="13"/>
      <c r="O905" s="13"/>
    </row>
    <row r="906" spans="1:15" x14ac:dyDescent="0.25">
      <c r="A906" s="15">
        <v>45179</v>
      </c>
      <c r="B906" s="16">
        <v>0.5411574074059899</v>
      </c>
      <c r="C906" s="17" t="s">
        <v>26</v>
      </c>
      <c r="D906" s="18" t="s">
        <v>743</v>
      </c>
      <c r="E906" s="17" t="s">
        <v>922</v>
      </c>
      <c r="F906" s="17" t="s">
        <v>925</v>
      </c>
      <c r="G906" s="17">
        <v>580566.68</v>
      </c>
      <c r="H906" s="17">
        <v>4593276.45</v>
      </c>
      <c r="I906" s="17"/>
      <c r="J906" s="17"/>
      <c r="K906" s="17"/>
      <c r="L906" s="17"/>
      <c r="M906" s="17"/>
      <c r="N906" s="17"/>
      <c r="O906" s="17"/>
    </row>
    <row r="907" spans="1:15" x14ac:dyDescent="0.25">
      <c r="A907" s="11">
        <v>45179</v>
      </c>
      <c r="B907" s="12">
        <v>0.5448958333327028</v>
      </c>
      <c r="C907" s="13" t="s">
        <v>24</v>
      </c>
      <c r="D907" s="14" t="s">
        <v>743</v>
      </c>
      <c r="E907" s="13" t="s">
        <v>922</v>
      </c>
      <c r="F907" s="13" t="s">
        <v>925</v>
      </c>
      <c r="G907" s="13">
        <v>580412.02</v>
      </c>
      <c r="H907" s="13">
        <v>4593022.75</v>
      </c>
      <c r="I907" s="13"/>
      <c r="J907" s="13"/>
      <c r="K907" s="13"/>
      <c r="L907" s="13"/>
      <c r="M907" s="13"/>
      <c r="N907" s="13"/>
      <c r="O907" s="13"/>
    </row>
    <row r="908" spans="1:15" x14ac:dyDescent="0.25">
      <c r="A908" s="15">
        <v>45179</v>
      </c>
      <c r="B908" s="16">
        <v>0.551863425924239</v>
      </c>
      <c r="C908" s="17" t="s">
        <v>26</v>
      </c>
      <c r="D908" s="18" t="s">
        <v>743</v>
      </c>
      <c r="E908" s="17" t="s">
        <v>922</v>
      </c>
      <c r="F908" s="17" t="s">
        <v>926</v>
      </c>
      <c r="G908" s="17">
        <v>581133.73</v>
      </c>
      <c r="H908" s="17">
        <v>4593989.23</v>
      </c>
      <c r="I908" s="17"/>
      <c r="J908" s="17"/>
      <c r="K908" s="17"/>
      <c r="L908" s="17"/>
      <c r="M908" s="17"/>
      <c r="N908">
        <f>IF(C908="EOL",SQRT(((G908-G907)^2)+((H908-H907)^2)))</f>
        <v>1206.2126323749103</v>
      </c>
      <c r="O908" s="17"/>
    </row>
    <row r="909" spans="1:15" x14ac:dyDescent="0.25">
      <c r="A909" s="11">
        <v>45179</v>
      </c>
      <c r="B909" s="12">
        <v>0.5528935185175214</v>
      </c>
      <c r="C909" s="13" t="s">
        <v>24</v>
      </c>
      <c r="D909" s="14" t="s">
        <v>743</v>
      </c>
      <c r="E909" s="13" t="s">
        <v>927</v>
      </c>
      <c r="F909" s="13" t="s">
        <v>928</v>
      </c>
      <c r="G909" s="13">
        <v>581067.08</v>
      </c>
      <c r="H909" s="13">
        <v>4594006.06</v>
      </c>
      <c r="I909" s="13"/>
      <c r="J909" s="13"/>
      <c r="K909" s="13"/>
      <c r="L909" s="13"/>
      <c r="M909" s="13"/>
      <c r="N909" s="13"/>
      <c r="O909" s="13"/>
    </row>
    <row r="910" spans="1:15" x14ac:dyDescent="0.25">
      <c r="A910" s="15">
        <v>45179</v>
      </c>
      <c r="B910" s="16">
        <v>0.5688078703715291</v>
      </c>
      <c r="C910" s="17" t="s">
        <v>26</v>
      </c>
      <c r="D910" s="18" t="s">
        <v>743</v>
      </c>
      <c r="E910" s="17" t="s">
        <v>927</v>
      </c>
      <c r="F910" s="17" t="s">
        <v>929</v>
      </c>
      <c r="G910" s="17">
        <v>579353.54</v>
      </c>
      <c r="H910" s="17">
        <v>4591691.25</v>
      </c>
      <c r="I910" s="17"/>
      <c r="J910" s="17"/>
      <c r="K910" s="17"/>
      <c r="L910" s="17"/>
      <c r="M910" s="17"/>
      <c r="N910">
        <f>IF(C910="EOL",SQRT(((G910-G909)^2)+((H910-H909)^2)))</f>
        <v>2880.028588000097</v>
      </c>
      <c r="O910" s="17"/>
    </row>
    <row r="911" spans="1:15" x14ac:dyDescent="0.25">
      <c r="A911" s="11">
        <v>45179</v>
      </c>
      <c r="B911" s="12">
        <v>0.5692824074067175</v>
      </c>
      <c r="C911" s="13" t="s">
        <v>24</v>
      </c>
      <c r="D911" s="14" t="s">
        <v>743</v>
      </c>
      <c r="E911" s="13" t="s">
        <v>930</v>
      </c>
      <c r="F911" s="13" t="s">
        <v>931</v>
      </c>
      <c r="G911" s="13">
        <v>579307.83</v>
      </c>
      <c r="H911" s="13">
        <v>4591683.86</v>
      </c>
      <c r="I911" s="13"/>
      <c r="J911" s="13"/>
      <c r="K911" s="13"/>
      <c r="L911" s="13"/>
      <c r="M911" s="13"/>
      <c r="N911" s="13"/>
      <c r="O911" s="13"/>
    </row>
    <row r="912" spans="1:15" x14ac:dyDescent="0.25">
      <c r="A912" s="15">
        <v>45179</v>
      </c>
      <c r="B912" s="16">
        <v>0.5864699074081727</v>
      </c>
      <c r="C912" s="17" t="s">
        <v>26</v>
      </c>
      <c r="D912" s="18" t="s">
        <v>743</v>
      </c>
      <c r="E912" s="17" t="s">
        <v>930</v>
      </c>
      <c r="F912" s="17" t="s">
        <v>932</v>
      </c>
      <c r="G912" s="17">
        <v>581130.88</v>
      </c>
      <c r="H912" s="17">
        <v>4594110.25</v>
      </c>
      <c r="I912" s="17"/>
      <c r="J912" s="17"/>
      <c r="K912" s="17"/>
      <c r="L912" s="17"/>
      <c r="M912" s="17"/>
      <c r="N912">
        <f>IF(C912="EOL",SQRT(((G912-G911)^2)+((H912-H911)^2)))</f>
        <v>3034.9431188407048</v>
      </c>
      <c r="O912" s="17"/>
    </row>
    <row r="913" spans="1:15" x14ac:dyDescent="0.25">
      <c r="A913" s="2">
        <v>45179</v>
      </c>
      <c r="B913" s="3">
        <v>0.5904050925928459</v>
      </c>
      <c r="C913" s="4" t="s">
        <v>885</v>
      </c>
      <c r="D913" s="5" t="s">
        <v>743</v>
      </c>
      <c r="E913" s="4" t="s">
        <v>930</v>
      </c>
      <c r="F913" s="4" t="s">
        <v>932</v>
      </c>
      <c r="G913" s="4"/>
      <c r="H913" s="4"/>
      <c r="I913" s="4"/>
      <c r="J913" s="4"/>
      <c r="K913" s="4"/>
      <c r="L913" s="4"/>
      <c r="M913" s="4"/>
      <c r="N913" s="4"/>
      <c r="O913" s="4"/>
    </row>
    <row r="914" spans="1:15" x14ac:dyDescent="0.25">
      <c r="A914" s="7">
        <v>45179</v>
      </c>
      <c r="B914" s="8">
        <v>0.5904282407391293</v>
      </c>
      <c r="C914" s="9" t="s">
        <v>176</v>
      </c>
      <c r="D914" s="10" t="s">
        <v>743</v>
      </c>
      <c r="E914" s="9" t="s">
        <v>930</v>
      </c>
      <c r="F914" s="9" t="s">
        <v>932</v>
      </c>
      <c r="G914" s="9"/>
      <c r="H914" s="9"/>
      <c r="I914" s="9"/>
      <c r="J914" s="9"/>
      <c r="K914" s="9"/>
      <c r="L914" s="9"/>
      <c r="M914" s="9"/>
      <c r="N914" s="9"/>
      <c r="O914" s="9"/>
    </row>
    <row r="915" spans="1:15" x14ac:dyDescent="0.25">
      <c r="A915" s="7">
        <v>45179</v>
      </c>
      <c r="B915" s="8">
        <v>0.591307870370656</v>
      </c>
      <c r="C915" s="9" t="s">
        <v>753</v>
      </c>
      <c r="D915" s="10" t="s">
        <v>743</v>
      </c>
      <c r="E915" s="9" t="s">
        <v>930</v>
      </c>
      <c r="F915" s="9" t="s">
        <v>932</v>
      </c>
      <c r="G915" s="9"/>
      <c r="H915" s="9"/>
      <c r="I915" s="9"/>
      <c r="J915" s="9"/>
      <c r="K915" s="9"/>
      <c r="L915" s="9"/>
      <c r="M915" s="9"/>
      <c r="N915" s="9"/>
      <c r="O915" s="9"/>
    </row>
    <row r="916" spans="1:15" x14ac:dyDescent="0.25">
      <c r="A916" s="2">
        <v>45179</v>
      </c>
      <c r="B916" s="3">
        <v>0.5924768518525525</v>
      </c>
      <c r="C916" s="4" t="s">
        <v>819</v>
      </c>
      <c r="D916" s="5" t="s">
        <v>820</v>
      </c>
      <c r="E916" s="4" t="s">
        <v>930</v>
      </c>
      <c r="F916" s="4" t="s">
        <v>932</v>
      </c>
      <c r="G916" s="4"/>
      <c r="H916" s="4"/>
      <c r="I916" s="4"/>
      <c r="J916" s="4"/>
      <c r="K916" s="4"/>
      <c r="L916" s="4"/>
      <c r="M916" s="4"/>
      <c r="N916" s="4"/>
      <c r="O916" s="4"/>
    </row>
    <row r="917" spans="1:15" x14ac:dyDescent="0.25">
      <c r="A917" s="2">
        <v>45179</v>
      </c>
      <c r="B917" s="3">
        <v>0.6399305555569299</v>
      </c>
      <c r="C917" s="4" t="s">
        <v>933</v>
      </c>
      <c r="D917" s="5" t="s">
        <v>820</v>
      </c>
      <c r="E917" s="4"/>
      <c r="F917" s="4" t="s">
        <v>932</v>
      </c>
      <c r="G917" s="4"/>
      <c r="H917" s="4"/>
      <c r="I917" s="4"/>
      <c r="J917" s="4"/>
      <c r="K917" s="4"/>
      <c r="L917" s="4"/>
      <c r="M917" s="4"/>
      <c r="N917" s="4"/>
      <c r="O917" s="4"/>
    </row>
    <row r="918" spans="1:15" x14ac:dyDescent="0.25">
      <c r="A918" s="2">
        <v>45209</v>
      </c>
      <c r="B918" s="3">
        <v>0.21111111111167702</v>
      </c>
      <c r="C918" s="4" t="s">
        <v>110</v>
      </c>
      <c r="D918" s="5" t="s">
        <v>820</v>
      </c>
      <c r="E918" s="4" t="s">
        <v>930</v>
      </c>
      <c r="F918" s="4" t="s">
        <v>932</v>
      </c>
      <c r="G918" s="4">
        <v>581199.15</v>
      </c>
      <c r="H918" s="4">
        <v>4594183.49</v>
      </c>
      <c r="I918" s="4"/>
      <c r="J918" s="4"/>
      <c r="K918" s="4"/>
      <c r="L918" s="4"/>
      <c r="M918" s="4"/>
      <c r="N918" s="4"/>
      <c r="O918" s="4"/>
    </row>
    <row r="919" spans="1:15" x14ac:dyDescent="0.25">
      <c r="A919" s="2">
        <v>45209</v>
      </c>
      <c r="B919" s="3">
        <v>0.2125000000014552</v>
      </c>
      <c r="C919" s="4" t="s">
        <v>934</v>
      </c>
      <c r="D919" s="5" t="s">
        <v>820</v>
      </c>
      <c r="E919" s="4" t="s">
        <v>930</v>
      </c>
      <c r="F919" s="4" t="s">
        <v>932</v>
      </c>
      <c r="G919" s="4">
        <v>581199.15</v>
      </c>
      <c r="H919" s="4">
        <v>4594183.49</v>
      </c>
      <c r="I919" s="4"/>
      <c r="J919" s="4"/>
      <c r="K919" s="4"/>
      <c r="L919" s="4"/>
      <c r="M919" s="4"/>
      <c r="N919" s="4"/>
      <c r="O919" s="4"/>
    </row>
    <row r="920" spans="1:15" x14ac:dyDescent="0.25">
      <c r="A920" s="2">
        <v>45209</v>
      </c>
      <c r="B920" s="3">
        <v>0.2695254629616102</v>
      </c>
      <c r="C920" s="4" t="s">
        <v>935</v>
      </c>
      <c r="D920" s="5" t="s">
        <v>820</v>
      </c>
      <c r="E920" s="4" t="s">
        <v>930</v>
      </c>
      <c r="F920" s="4" t="s">
        <v>932</v>
      </c>
      <c r="G920" s="4">
        <v>581215.53</v>
      </c>
      <c r="H920" s="4">
        <v>4594189.53</v>
      </c>
      <c r="I920" s="4"/>
      <c r="J920" s="4"/>
      <c r="K920" s="4"/>
      <c r="L920" s="4"/>
      <c r="M920" s="4"/>
      <c r="N920" s="4"/>
      <c r="O920" s="4"/>
    </row>
    <row r="921" spans="1:15" x14ac:dyDescent="0.25">
      <c r="A921" s="7">
        <v>45209</v>
      </c>
      <c r="B921" s="8">
        <v>0.2708680555551837</v>
      </c>
      <c r="C921" s="9" t="s">
        <v>823</v>
      </c>
      <c r="D921" s="10" t="s">
        <v>743</v>
      </c>
      <c r="E921" s="9" t="s">
        <v>930</v>
      </c>
      <c r="F921" s="9" t="s">
        <v>932</v>
      </c>
      <c r="G921" s="9">
        <v>581223.68</v>
      </c>
      <c r="H921" s="9">
        <v>4594193.97</v>
      </c>
      <c r="I921" s="9"/>
      <c r="J921" s="9"/>
      <c r="K921" s="9"/>
      <c r="L921" s="9"/>
      <c r="M921" s="9"/>
      <c r="N921" s="9"/>
      <c r="O921" s="9"/>
    </row>
    <row r="922" spans="1:15" x14ac:dyDescent="0.25">
      <c r="A922" s="7">
        <v>45209</v>
      </c>
      <c r="B922" s="8">
        <v>0.27504629629765986</v>
      </c>
      <c r="C922" s="9" t="s">
        <v>135</v>
      </c>
      <c r="D922" s="10" t="s">
        <v>743</v>
      </c>
      <c r="E922" s="9" t="s">
        <v>930</v>
      </c>
      <c r="F922" s="9" t="s">
        <v>932</v>
      </c>
      <c r="G922" s="9">
        <v>581223.82</v>
      </c>
      <c r="H922" s="9">
        <v>4594194.07</v>
      </c>
      <c r="I922" s="9"/>
      <c r="J922" s="9"/>
      <c r="K922" s="9"/>
      <c r="L922" s="9"/>
      <c r="M922" s="9"/>
      <c r="N922" s="9"/>
      <c r="O922" s="9"/>
    </row>
    <row r="923" spans="1:15" x14ac:dyDescent="0.25">
      <c r="A923" s="2">
        <v>45209</v>
      </c>
      <c r="B923" s="3">
        <v>0.2763888888875954</v>
      </c>
      <c r="C923" s="4" t="s">
        <v>885</v>
      </c>
      <c r="D923" s="5" t="s">
        <v>743</v>
      </c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r="924" spans="1:15" x14ac:dyDescent="0.25">
      <c r="A924" s="11">
        <v>45209</v>
      </c>
      <c r="B924" s="12">
        <v>0.27839120370481396</v>
      </c>
      <c r="C924" s="13" t="s">
        <v>24</v>
      </c>
      <c r="D924" s="14" t="s">
        <v>743</v>
      </c>
      <c r="E924" s="13" t="s">
        <v>936</v>
      </c>
      <c r="F924" s="13" t="s">
        <v>937</v>
      </c>
      <c r="G924" s="13">
        <v>581172.19</v>
      </c>
      <c r="H924" s="13">
        <v>4594230.72</v>
      </c>
      <c r="I924" s="13"/>
      <c r="J924" s="13"/>
      <c r="K924" s="13"/>
      <c r="L924" s="13"/>
      <c r="M924" s="13"/>
      <c r="N924" s="13"/>
      <c r="O924" s="13"/>
    </row>
    <row r="925" spans="1:15" x14ac:dyDescent="0.25">
      <c r="A925" s="15">
        <v>45209</v>
      </c>
      <c r="B925" s="16">
        <v>0.2960763888877409</v>
      </c>
      <c r="C925" s="17" t="s">
        <v>26</v>
      </c>
      <c r="D925" s="18" t="s">
        <v>743</v>
      </c>
      <c r="E925" s="17" t="s">
        <v>936</v>
      </c>
      <c r="F925" s="17" t="s">
        <v>938</v>
      </c>
      <c r="G925" s="17">
        <v>579279.81</v>
      </c>
      <c r="H925" s="17">
        <v>4591729.63</v>
      </c>
      <c r="I925" s="17"/>
      <c r="J925" s="17"/>
      <c r="K925" s="17"/>
      <c r="L925" s="17"/>
      <c r="M925" s="17"/>
      <c r="N925">
        <f>IF(C925="EOL",SQRT(((G925-G924)^2)+((H925-H924)^2)))</f>
        <v>3136.327988667453</v>
      </c>
      <c r="O925" s="17"/>
    </row>
    <row r="926" spans="1:15" x14ac:dyDescent="0.25">
      <c r="A926" s="11">
        <v>45209</v>
      </c>
      <c r="B926" s="12">
        <v>0.29638888888803194</v>
      </c>
      <c r="C926" s="13" t="s">
        <v>24</v>
      </c>
      <c r="D926" s="14" t="s">
        <v>743</v>
      </c>
      <c r="E926" s="13" t="s">
        <v>939</v>
      </c>
      <c r="F926" s="13" t="s">
        <v>940</v>
      </c>
      <c r="G926" s="13">
        <v>579257.62</v>
      </c>
      <c r="H926" s="13">
        <v>4591741.23</v>
      </c>
      <c r="I926" s="13"/>
      <c r="J926" s="13"/>
      <c r="K926" s="13"/>
      <c r="L926" s="13"/>
      <c r="M926" s="13"/>
      <c r="N926" s="13"/>
      <c r="O926" s="13"/>
    </row>
    <row r="927" spans="1:15" x14ac:dyDescent="0.25">
      <c r="A927" s="15">
        <v>45209</v>
      </c>
      <c r="B927" s="16">
        <v>0.3130787037043774</v>
      </c>
      <c r="C927" s="17" t="s">
        <v>26</v>
      </c>
      <c r="D927" s="18" t="s">
        <v>743</v>
      </c>
      <c r="E927" s="17" t="s">
        <v>939</v>
      </c>
      <c r="F927" s="17" t="s">
        <v>941</v>
      </c>
      <c r="G927" s="17">
        <v>581042.46</v>
      </c>
      <c r="H927" s="17">
        <v>4594129.62</v>
      </c>
      <c r="I927" s="17"/>
      <c r="J927" s="17"/>
      <c r="K927" s="17"/>
      <c r="L927" s="17"/>
      <c r="M927" s="17"/>
      <c r="N927">
        <f>IF(C927="EOL",SQRT(((G927-G926)^2)+((H927-H926)^2)))</f>
        <v>2981.6204684195272</v>
      </c>
      <c r="O927" s="17"/>
    </row>
    <row r="928" spans="1:15" x14ac:dyDescent="0.25">
      <c r="A928" s="11">
        <v>45209</v>
      </c>
      <c r="B928" s="12">
        <v>0.3139930555553292</v>
      </c>
      <c r="C928" s="13" t="s">
        <v>24</v>
      </c>
      <c r="D928" s="14" t="s">
        <v>743</v>
      </c>
      <c r="E928" s="13" t="s">
        <v>942</v>
      </c>
      <c r="F928" s="13" t="s">
        <v>943</v>
      </c>
      <c r="G928" s="13">
        <v>580994.29</v>
      </c>
      <c r="H928" s="13">
        <v>4594119.62</v>
      </c>
      <c r="I928" s="13"/>
      <c r="J928" s="13"/>
      <c r="K928" s="13"/>
      <c r="L928" s="13"/>
      <c r="M928" s="13"/>
      <c r="N928" s="13"/>
      <c r="O928" s="13"/>
    </row>
    <row r="929" spans="1:15" x14ac:dyDescent="0.25">
      <c r="A929" s="15">
        <v>45209</v>
      </c>
      <c r="B929" s="16">
        <v>0.3294097222205892</v>
      </c>
      <c r="C929" s="17" t="s">
        <v>26</v>
      </c>
      <c r="D929" s="18" t="s">
        <v>743</v>
      </c>
      <c r="E929" s="17" t="s">
        <v>942</v>
      </c>
      <c r="F929" s="17" t="s">
        <v>944</v>
      </c>
      <c r="G929" s="17">
        <v>579258.94</v>
      </c>
      <c r="H929" s="17">
        <v>4591826.88</v>
      </c>
      <c r="I929" s="17"/>
      <c r="J929" s="17"/>
      <c r="K929" s="17"/>
      <c r="L929" s="17"/>
      <c r="M929" s="17"/>
      <c r="N929">
        <f>IF(C929="EOL",SQRT(((G929-G928)^2)+((H929-H928)^2)))</f>
        <v>2875.4297644180683</v>
      </c>
      <c r="O929" s="17"/>
    </row>
    <row r="930" spans="1:15" x14ac:dyDescent="0.25">
      <c r="A930" s="11">
        <v>45209</v>
      </c>
      <c r="B930" s="12">
        <v>0.3299074074056989</v>
      </c>
      <c r="C930" s="13" t="s">
        <v>24</v>
      </c>
      <c r="D930" s="14" t="s">
        <v>743</v>
      </c>
      <c r="E930" s="13" t="s">
        <v>945</v>
      </c>
      <c r="F930" s="13" t="s">
        <v>946</v>
      </c>
      <c r="G930" s="13">
        <v>579210.8</v>
      </c>
      <c r="H930" s="13">
        <v>4591833.87</v>
      </c>
      <c r="I930" s="13"/>
      <c r="J930" s="13"/>
      <c r="K930" s="13"/>
      <c r="L930" s="13"/>
      <c r="M930" s="13"/>
      <c r="N930" s="13"/>
      <c r="O930" s="13"/>
    </row>
    <row r="931" spans="1:15" x14ac:dyDescent="0.25">
      <c r="A931" s="15">
        <v>45209</v>
      </c>
      <c r="B931" s="16">
        <v>0.3457754629635019</v>
      </c>
      <c r="C931" s="17" t="s">
        <v>26</v>
      </c>
      <c r="D931" s="18" t="s">
        <v>743</v>
      </c>
      <c r="E931" s="17" t="s">
        <v>945</v>
      </c>
      <c r="F931" s="17" t="s">
        <v>947</v>
      </c>
      <c r="G931" s="17">
        <v>580982.32</v>
      </c>
      <c r="H931" s="17">
        <v>4594173.34</v>
      </c>
      <c r="I931" s="17"/>
      <c r="J931" s="17"/>
      <c r="K931" s="17"/>
      <c r="L931" s="17"/>
      <c r="M931" s="17"/>
      <c r="N931">
        <f>IF(C931="EOL",SQRT(((G931-G930)^2)+((H931-H930)^2)))</f>
        <v>2934.519209563712</v>
      </c>
      <c r="O931" s="17"/>
    </row>
    <row r="932" spans="1:15" x14ac:dyDescent="0.25">
      <c r="A932" s="11">
        <v>45209</v>
      </c>
      <c r="B932" s="12">
        <v>0.3467592592605797</v>
      </c>
      <c r="C932" s="13" t="s">
        <v>24</v>
      </c>
      <c r="D932" s="14" t="s">
        <v>743</v>
      </c>
      <c r="E932" s="13" t="s">
        <v>948</v>
      </c>
      <c r="F932" s="13" t="s">
        <v>949</v>
      </c>
      <c r="G932" s="13">
        <v>580913.63</v>
      </c>
      <c r="H932" s="13">
        <v>4594170.98</v>
      </c>
      <c r="I932" s="13"/>
      <c r="J932" s="13"/>
      <c r="K932" s="13"/>
      <c r="L932" s="13"/>
      <c r="M932" s="13"/>
      <c r="N932" s="13"/>
      <c r="O932" s="13"/>
    </row>
    <row r="933" spans="1:15" x14ac:dyDescent="0.25">
      <c r="A933" s="15">
        <v>45209</v>
      </c>
      <c r="B933" s="16">
        <v>0.3621759259258397</v>
      </c>
      <c r="C933" s="17" t="s">
        <v>26</v>
      </c>
      <c r="D933" s="18" t="s">
        <v>743</v>
      </c>
      <c r="E933" s="17" t="s">
        <v>948</v>
      </c>
      <c r="F933" s="17" t="s">
        <v>950</v>
      </c>
      <c r="G933" s="17">
        <v>579180.2</v>
      </c>
      <c r="H933" s="17">
        <v>4591864.25</v>
      </c>
      <c r="I933" s="17"/>
      <c r="J933" s="17"/>
      <c r="K933" s="17"/>
      <c r="L933" s="17"/>
      <c r="M933" s="17"/>
      <c r="N933">
        <f>IF(C933="EOL",SQRT(((G933-G932)^2)+((H933-H932)^2)))</f>
        <v>2885.443268858745</v>
      </c>
      <c r="O933" s="17"/>
    </row>
    <row r="934" spans="1:15" x14ac:dyDescent="0.25">
      <c r="A934" s="11">
        <v>45209</v>
      </c>
      <c r="B934" s="12">
        <v>0.3631944444459805</v>
      </c>
      <c r="C934" s="13" t="s">
        <v>24</v>
      </c>
      <c r="D934" s="14" t="s">
        <v>743</v>
      </c>
      <c r="E934" s="13" t="s">
        <v>951</v>
      </c>
      <c r="F934" s="13" t="s">
        <v>952</v>
      </c>
      <c r="G934" s="13">
        <v>579133.82</v>
      </c>
      <c r="H934" s="13">
        <v>4591880.93</v>
      </c>
      <c r="I934" s="13"/>
      <c r="J934" s="13"/>
      <c r="K934" s="13"/>
      <c r="L934" s="13"/>
      <c r="M934" s="13"/>
      <c r="N934" s="13"/>
      <c r="O934" s="13"/>
    </row>
    <row r="935" spans="1:15" x14ac:dyDescent="0.25">
      <c r="A935" s="15">
        <v>45209</v>
      </c>
      <c r="B935" s="16">
        <v>0.3794675925928459</v>
      </c>
      <c r="C935" s="17" t="s">
        <v>26</v>
      </c>
      <c r="D935" s="18" t="s">
        <v>743</v>
      </c>
      <c r="E935" s="17" t="s">
        <v>951</v>
      </c>
      <c r="F935" s="17" t="s">
        <v>953</v>
      </c>
      <c r="G935" s="17">
        <v>580922.1</v>
      </c>
      <c r="H935" s="17">
        <v>4594227.93</v>
      </c>
      <c r="I935" s="17"/>
      <c r="J935" s="17"/>
      <c r="K935" s="17"/>
      <c r="L935" s="17"/>
      <c r="M935" s="17"/>
      <c r="N935">
        <f>IF(C935="EOL",SQRT(((G935-G934)^2)+((H935-H934)^2)))</f>
        <v>2950.6532087658316</v>
      </c>
      <c r="O935" s="17"/>
    </row>
    <row r="936" spans="1:15" x14ac:dyDescent="0.25">
      <c r="A936" s="11">
        <v>45209</v>
      </c>
      <c r="B936" s="12">
        <v>0.3802199074089003</v>
      </c>
      <c r="C936" s="13" t="s">
        <v>24</v>
      </c>
      <c r="D936" s="14" t="s">
        <v>743</v>
      </c>
      <c r="E936" s="13" t="s">
        <v>954</v>
      </c>
      <c r="F936" s="13" t="s">
        <v>955</v>
      </c>
      <c r="G936" s="13">
        <v>580864.1</v>
      </c>
      <c r="H936" s="13">
        <v>4594245.21</v>
      </c>
      <c r="I936" s="13"/>
      <c r="J936" s="13"/>
      <c r="K936" s="13"/>
      <c r="L936" s="13"/>
      <c r="M936" s="13"/>
      <c r="N936" s="13"/>
      <c r="O936" s="13"/>
    </row>
    <row r="937" spans="1:15" x14ac:dyDescent="0.25">
      <c r="A937" s="15">
        <v>45209</v>
      </c>
      <c r="B937" s="16">
        <v>0.39543981481619994</v>
      </c>
      <c r="C937" s="17" t="s">
        <v>26</v>
      </c>
      <c r="D937" s="18" t="s">
        <v>743</v>
      </c>
      <c r="E937" s="17" t="s">
        <v>954</v>
      </c>
      <c r="F937" s="17" t="s">
        <v>956</v>
      </c>
      <c r="G937" s="17">
        <v>579165.2</v>
      </c>
      <c r="H937" s="17">
        <v>4591972.23</v>
      </c>
      <c r="I937" s="17"/>
      <c r="J937" s="17"/>
      <c r="K937" s="17"/>
      <c r="L937" s="17"/>
      <c r="M937" s="17"/>
      <c r="N937">
        <f>IF(C937="EOL",SQRT(((G937-G936)^2)+((H937-H936)^2)))</f>
        <v>2837.7278393809856</v>
      </c>
      <c r="O937" s="17"/>
    </row>
    <row r="938" spans="1:15" x14ac:dyDescent="0.25">
      <c r="A938" s="11">
        <v>45209</v>
      </c>
      <c r="B938" s="12">
        <v>0.39606481481314404</v>
      </c>
      <c r="C938" s="13" t="s">
        <v>24</v>
      </c>
      <c r="D938" s="14" t="s">
        <v>743</v>
      </c>
      <c r="E938" s="13" t="s">
        <v>957</v>
      </c>
      <c r="F938" s="13" t="s">
        <v>958</v>
      </c>
      <c r="G938" s="13">
        <v>579126.43</v>
      </c>
      <c r="H938" s="13">
        <v>4591988.98</v>
      </c>
      <c r="I938" s="13"/>
      <c r="J938" s="13"/>
      <c r="K938" s="13"/>
      <c r="L938" s="13"/>
      <c r="M938" s="13"/>
      <c r="N938" s="13"/>
      <c r="O938" s="13"/>
    </row>
    <row r="939" spans="1:15" x14ac:dyDescent="0.25">
      <c r="A939" s="15">
        <v>45209</v>
      </c>
      <c r="B939" s="16">
        <v>0.4121064814826241</v>
      </c>
      <c r="C939" s="17" t="s">
        <v>26</v>
      </c>
      <c r="D939" s="18" t="s">
        <v>743</v>
      </c>
      <c r="E939" s="17" t="s">
        <v>957</v>
      </c>
      <c r="F939" s="17" t="s">
        <v>959</v>
      </c>
      <c r="G939" s="17">
        <v>580852.38</v>
      </c>
      <c r="H939" s="17">
        <v>4594265.81</v>
      </c>
      <c r="I939" s="17"/>
      <c r="J939" s="17"/>
      <c r="K939" s="17"/>
      <c r="L939" s="17"/>
      <c r="M939" s="17"/>
      <c r="N939">
        <f>IF(C939="EOL",SQRT(((G939-G938)^2)+((H939-H938)^2)))</f>
        <v>2857.0716216776814</v>
      </c>
      <c r="O939" s="17"/>
    </row>
    <row r="940" spans="1:15" x14ac:dyDescent="0.25">
      <c r="A940" s="11">
        <v>45209</v>
      </c>
      <c r="B940" s="12">
        <v>0.4135879629611736</v>
      </c>
      <c r="C940" s="13" t="s">
        <v>24</v>
      </c>
      <c r="D940" s="14" t="s">
        <v>743</v>
      </c>
      <c r="E940" s="13" t="s">
        <v>960</v>
      </c>
      <c r="F940" s="13" t="s">
        <v>961</v>
      </c>
      <c r="G940" s="13">
        <v>580762.6</v>
      </c>
      <c r="H940" s="13">
        <v>4594228.37</v>
      </c>
      <c r="I940" s="13"/>
      <c r="J940" s="13"/>
      <c r="K940" s="13"/>
      <c r="L940" s="13"/>
      <c r="M940" s="13"/>
      <c r="N940" s="13"/>
      <c r="O940" s="13"/>
    </row>
    <row r="941" spans="1:15" x14ac:dyDescent="0.25">
      <c r="A941" s="15">
        <v>45209</v>
      </c>
      <c r="B941" s="16">
        <v>0.42792824074058444</v>
      </c>
      <c r="C941" s="17" t="s">
        <v>26</v>
      </c>
      <c r="D941" s="18" t="s">
        <v>743</v>
      </c>
      <c r="E941" s="17" t="s">
        <v>960</v>
      </c>
      <c r="F941" s="17" t="s">
        <v>962</v>
      </c>
      <c r="G941" s="17">
        <v>579110.84</v>
      </c>
      <c r="H941" s="17">
        <v>4592029.8</v>
      </c>
      <c r="I941" s="17"/>
      <c r="J941" s="17"/>
      <c r="K941" s="17"/>
      <c r="L941" s="17"/>
      <c r="M941" s="17"/>
      <c r="N941">
        <f>IF(C941="EOL",SQRT(((G941-G940)^2)+((H941-H940)^2)))</f>
        <v>2749.912933621961</v>
      </c>
      <c r="O941" s="17"/>
    </row>
    <row r="942" spans="1:15" x14ac:dyDescent="0.25">
      <c r="A942" s="11">
        <v>45209</v>
      </c>
      <c r="B942" s="12">
        <v>0.4284837962950405</v>
      </c>
      <c r="C942" s="13" t="s">
        <v>24</v>
      </c>
      <c r="D942" s="14" t="s">
        <v>743</v>
      </c>
      <c r="E942" s="13" t="s">
        <v>963</v>
      </c>
      <c r="F942" s="13" t="s">
        <v>964</v>
      </c>
      <c r="G942" s="13">
        <v>579066.98</v>
      </c>
      <c r="H942" s="13">
        <v>4592051.28</v>
      </c>
      <c r="I942" s="13"/>
      <c r="J942" s="13"/>
      <c r="K942" s="13"/>
      <c r="L942" s="13"/>
      <c r="M942" s="13"/>
      <c r="N942" s="13"/>
      <c r="O942" s="13"/>
    </row>
    <row r="943" spans="1:15" x14ac:dyDescent="0.25">
      <c r="A943" s="15">
        <v>45209</v>
      </c>
      <c r="B943" s="16">
        <v>0.44537037036934635</v>
      </c>
      <c r="C943" s="17" t="s">
        <v>26</v>
      </c>
      <c r="D943" s="18" t="s">
        <v>743</v>
      </c>
      <c r="E943" s="17" t="s">
        <v>963</v>
      </c>
      <c r="F943" s="17" t="s">
        <v>965</v>
      </c>
      <c r="G943" s="17">
        <v>580788.45</v>
      </c>
      <c r="H943" s="17">
        <v>4594314.17</v>
      </c>
      <c r="I943" s="17"/>
      <c r="J943" s="17"/>
      <c r="K943" s="17"/>
      <c r="L943" s="17"/>
      <c r="M943" s="17"/>
      <c r="N943">
        <f>IF(C943="EOL",SQRT(((G943-G942)^2)+((H943-H942)^2)))</f>
        <v>2843.2604722392894</v>
      </c>
      <c r="O943" s="17"/>
    </row>
    <row r="944" spans="1:15" x14ac:dyDescent="0.25">
      <c r="A944" s="11">
        <v>45209</v>
      </c>
      <c r="B944" s="12">
        <v>0.44631944444336114</v>
      </c>
      <c r="C944" s="13" t="s">
        <v>24</v>
      </c>
      <c r="D944" s="14" t="s">
        <v>743</v>
      </c>
      <c r="E944" s="13" t="s">
        <v>966</v>
      </c>
      <c r="F944" s="13" t="s">
        <v>967</v>
      </c>
      <c r="G944" s="13">
        <v>580716.14</v>
      </c>
      <c r="H944" s="13">
        <v>4594350.23</v>
      </c>
      <c r="I944" s="13"/>
      <c r="J944" s="13"/>
      <c r="K944" s="13"/>
      <c r="L944" s="13"/>
      <c r="M944" s="13"/>
      <c r="N944" s="13"/>
      <c r="O944" s="13"/>
    </row>
    <row r="945" spans="1:15" x14ac:dyDescent="0.25">
      <c r="A945" s="15">
        <v>45209</v>
      </c>
      <c r="B945" s="16">
        <v>0.46103009259240935</v>
      </c>
      <c r="C945" s="17" t="s">
        <v>26</v>
      </c>
      <c r="D945" s="18" t="s">
        <v>743</v>
      </c>
      <c r="E945" s="17" t="s">
        <v>966</v>
      </c>
      <c r="F945" s="17" t="s">
        <v>968</v>
      </c>
      <c r="G945" s="17">
        <v>579052.67</v>
      </c>
      <c r="H945" s="17">
        <v>4592109.86</v>
      </c>
      <c r="I945" s="17"/>
      <c r="J945" s="17"/>
      <c r="K945" s="17"/>
      <c r="L945" s="17"/>
      <c r="M945" s="17"/>
      <c r="N945">
        <f>IF(C945="EOL",SQRT(((G945-G944)^2)+((H945-H944)^2)))</f>
        <v>2790.4103959454437</v>
      </c>
      <c r="O945" s="17"/>
    </row>
    <row r="946" spans="1:15" x14ac:dyDescent="0.25">
      <c r="A946" s="11">
        <v>45209</v>
      </c>
      <c r="B946" s="12">
        <v>0.4612962962964957</v>
      </c>
      <c r="C946" s="13" t="s">
        <v>24</v>
      </c>
      <c r="D946" s="14" t="s">
        <v>743</v>
      </c>
      <c r="E946" s="13" t="s">
        <v>969</v>
      </c>
      <c r="F946" s="13" t="s">
        <v>970</v>
      </c>
      <c r="G946" s="13">
        <v>579038.23</v>
      </c>
      <c r="H946" s="13">
        <v>4592129.19</v>
      </c>
      <c r="I946" s="13"/>
      <c r="J946" s="13"/>
      <c r="K946" s="13"/>
      <c r="L946" s="13"/>
      <c r="M946" s="13"/>
      <c r="N946" s="13"/>
      <c r="O946" s="13"/>
    </row>
    <row r="947" spans="1:15" x14ac:dyDescent="0.25">
      <c r="A947" s="15">
        <v>45209</v>
      </c>
      <c r="B947" s="16">
        <v>0.4774421296278888</v>
      </c>
      <c r="C947" s="17" t="s">
        <v>26</v>
      </c>
      <c r="D947" s="18" t="s">
        <v>743</v>
      </c>
      <c r="E947" s="17" t="s">
        <v>969</v>
      </c>
      <c r="F947" s="17" t="s">
        <v>971</v>
      </c>
      <c r="G947" s="17">
        <v>580706.94</v>
      </c>
      <c r="H947" s="17">
        <v>4594343.44</v>
      </c>
      <c r="I947" s="17"/>
      <c r="J947" s="17"/>
      <c r="K947" s="17"/>
      <c r="L947" s="17"/>
      <c r="M947" s="17"/>
      <c r="N947">
        <f>IF(C947="EOL",SQRT(((G947-G946)^2)+((H947-H946)^2)))</f>
        <v>2772.6334280968113</v>
      </c>
      <c r="O947" s="17"/>
    </row>
    <row r="948" spans="1:15" x14ac:dyDescent="0.25">
      <c r="A948" s="11">
        <v>45209</v>
      </c>
      <c r="B948" s="12">
        <v>0.4779745370360615</v>
      </c>
      <c r="C948" s="13" t="s">
        <v>24</v>
      </c>
      <c r="D948" s="14" t="s">
        <v>743</v>
      </c>
      <c r="E948" s="13" t="s">
        <v>972</v>
      </c>
      <c r="F948" s="13" t="s">
        <v>973</v>
      </c>
      <c r="G948" s="13">
        <v>580672.91</v>
      </c>
      <c r="H948" s="13">
        <v>4594374.62</v>
      </c>
      <c r="I948" s="13"/>
      <c r="J948" s="13"/>
      <c r="K948" s="13"/>
      <c r="L948" s="13"/>
      <c r="M948" s="13"/>
      <c r="N948" s="13"/>
      <c r="O948" s="13"/>
    </row>
    <row r="949" spans="1:15" x14ac:dyDescent="0.25">
      <c r="A949" s="15">
        <v>45209</v>
      </c>
      <c r="B949" s="16">
        <v>0.4925115740734327</v>
      </c>
      <c r="C949" s="17" t="s">
        <v>26</v>
      </c>
      <c r="D949" s="18" t="s">
        <v>743</v>
      </c>
      <c r="E949" s="17" t="s">
        <v>972</v>
      </c>
      <c r="F949" s="17" t="s">
        <v>974</v>
      </c>
      <c r="G949" s="17">
        <v>579001.33</v>
      </c>
      <c r="H949" s="17">
        <v>4592147.23</v>
      </c>
      <c r="I949" s="17"/>
      <c r="J949" s="17"/>
      <c r="K949" s="17"/>
      <c r="L949" s="17"/>
      <c r="M949" s="17"/>
      <c r="N949">
        <f>IF(C949="EOL",SQRT(((G949-G948)^2)+((H949-H948)^2)))</f>
        <v>2784.8601236864224</v>
      </c>
      <c r="O949" s="17"/>
    </row>
    <row r="950" spans="1:15" x14ac:dyDescent="0.25">
      <c r="A950" s="11">
        <v>45209</v>
      </c>
      <c r="B950" s="12">
        <v>0.49321759259328246</v>
      </c>
      <c r="C950" s="13" t="s">
        <v>24</v>
      </c>
      <c r="D950" s="14" t="s">
        <v>743</v>
      </c>
      <c r="E950" s="13" t="s">
        <v>975</v>
      </c>
      <c r="F950" s="13" t="s">
        <v>976</v>
      </c>
      <c r="G950" s="13">
        <v>578949.79</v>
      </c>
      <c r="H950" s="13">
        <v>4592130.13</v>
      </c>
      <c r="I950" s="13"/>
      <c r="J950" s="13"/>
      <c r="K950" s="13"/>
      <c r="L950" s="13"/>
      <c r="M950" s="13"/>
      <c r="N950" s="13"/>
      <c r="O950" s="13"/>
    </row>
    <row r="951" spans="1:15" x14ac:dyDescent="0.25">
      <c r="A951" s="15">
        <v>45209</v>
      </c>
      <c r="B951" s="16">
        <v>0.5103124999986903</v>
      </c>
      <c r="C951" s="17" t="s">
        <v>26</v>
      </c>
      <c r="D951" s="18" t="s">
        <v>743</v>
      </c>
      <c r="E951" s="17" t="s">
        <v>975</v>
      </c>
      <c r="F951" s="17" t="s">
        <v>977</v>
      </c>
      <c r="G951" s="17">
        <v>580662.26</v>
      </c>
      <c r="H951" s="17">
        <v>4594418.1</v>
      </c>
      <c r="I951" s="17"/>
      <c r="J951" s="17"/>
      <c r="K951" s="17"/>
      <c r="L951" s="17"/>
      <c r="M951" s="17"/>
      <c r="N951">
        <f>IF(C951="EOL",SQRT(((G951-G950)^2)+((H951-H950)^2)))</f>
        <v>2857.859377540944</v>
      </c>
      <c r="O951" s="17"/>
    </row>
    <row r="952" spans="1:15" x14ac:dyDescent="0.25">
      <c r="A952" s="11">
        <v>45209</v>
      </c>
      <c r="B952" s="12">
        <v>0.5110185185185401</v>
      </c>
      <c r="C952" s="13" t="s">
        <v>24</v>
      </c>
      <c r="D952" s="14" t="s">
        <v>743</v>
      </c>
      <c r="E952" s="13" t="s">
        <v>978</v>
      </c>
      <c r="F952" s="13" t="s">
        <v>979</v>
      </c>
      <c r="G952" s="13">
        <v>580624.74</v>
      </c>
      <c r="H952" s="13">
        <v>4594452.41</v>
      </c>
      <c r="I952" s="13"/>
      <c r="J952" s="13"/>
      <c r="K952" s="13"/>
      <c r="L952" s="13"/>
      <c r="M952" s="13"/>
      <c r="N952" s="13"/>
      <c r="O952" s="13"/>
    </row>
    <row r="953" spans="1:15" x14ac:dyDescent="0.25">
      <c r="A953" s="15">
        <v>45209</v>
      </c>
      <c r="B953" s="16">
        <v>0.5257638888906513</v>
      </c>
      <c r="C953" s="17" t="s">
        <v>26</v>
      </c>
      <c r="D953" s="18" t="s">
        <v>743</v>
      </c>
      <c r="E953" s="17" t="s">
        <v>978</v>
      </c>
      <c r="F953" s="17" t="s">
        <v>980</v>
      </c>
      <c r="G953" s="17">
        <v>578939.75</v>
      </c>
      <c r="H953" s="17">
        <v>4592197.39</v>
      </c>
      <c r="I953" s="17"/>
      <c r="J953" s="17"/>
      <c r="K953" s="17"/>
      <c r="L953" s="17"/>
      <c r="M953" s="17"/>
      <c r="N953">
        <f>IF(C953="EOL",SQRT(((G953-G952)^2)+((H953-H952)^2)))</f>
        <v>2815.014476073285</v>
      </c>
      <c r="O953" s="17"/>
    </row>
    <row r="954" spans="1:15" x14ac:dyDescent="0.25">
      <c r="A954" s="11">
        <v>45209</v>
      </c>
      <c r="B954" s="12">
        <v>0.5262731481489027</v>
      </c>
      <c r="C954" s="13" t="s">
        <v>24</v>
      </c>
      <c r="D954" s="14" t="s">
        <v>743</v>
      </c>
      <c r="E954" s="13" t="s">
        <v>981</v>
      </c>
      <c r="F954" s="13" t="s">
        <v>982</v>
      </c>
      <c r="G954" s="13">
        <v>578898.82</v>
      </c>
      <c r="H954" s="13">
        <v>4592213.58</v>
      </c>
      <c r="I954" s="13"/>
      <c r="J954" s="13"/>
      <c r="K954" s="13"/>
      <c r="L954" s="13"/>
      <c r="M954" s="13"/>
      <c r="N954" s="13"/>
      <c r="O954" s="13"/>
    </row>
    <row r="955" spans="1:15" x14ac:dyDescent="0.25">
      <c r="A955" s="15">
        <v>45209</v>
      </c>
      <c r="B955" s="16">
        <v>0.5436689814814599</v>
      </c>
      <c r="C955" s="17" t="s">
        <v>26</v>
      </c>
      <c r="D955" s="18" t="s">
        <v>743</v>
      </c>
      <c r="E955" s="17" t="s">
        <v>981</v>
      </c>
      <c r="F955" s="17" t="s">
        <v>983</v>
      </c>
      <c r="G955" s="17">
        <v>580606.6</v>
      </c>
      <c r="H955" s="17">
        <v>4594485.84</v>
      </c>
      <c r="I955" s="17"/>
      <c r="J955" s="17"/>
      <c r="K955" s="17"/>
      <c r="L955" s="17"/>
      <c r="M955" s="17"/>
      <c r="N955">
        <f>IF(C955="EOL",SQRT(((G955-G954)^2)+((H955-H954)^2)))</f>
        <v>2842.477446876066</v>
      </c>
      <c r="O955" s="17"/>
    </row>
    <row r="956" spans="1:15" x14ac:dyDescent="0.25">
      <c r="A956" s="11">
        <v>45209</v>
      </c>
      <c r="B956" s="12">
        <v>0.5446759259248211</v>
      </c>
      <c r="C956" s="13" t="s">
        <v>24</v>
      </c>
      <c r="D956" s="14" t="s">
        <v>743</v>
      </c>
      <c r="E956" s="13" t="s">
        <v>984</v>
      </c>
      <c r="F956" s="13" t="s">
        <v>985</v>
      </c>
      <c r="G956" s="13">
        <v>580555.51</v>
      </c>
      <c r="H956" s="13">
        <v>4594496.91</v>
      </c>
      <c r="I956" s="13"/>
      <c r="J956" s="13"/>
      <c r="K956" s="13"/>
      <c r="L956" s="13"/>
      <c r="M956" s="13"/>
      <c r="N956" s="13"/>
      <c r="O956" s="13"/>
    </row>
    <row r="957" spans="1:15" x14ac:dyDescent="0.25">
      <c r="A957" s="15">
        <v>45209</v>
      </c>
      <c r="B957" s="16">
        <v>0.5594560185199953</v>
      </c>
      <c r="C957" s="17" t="s">
        <v>26</v>
      </c>
      <c r="D957" s="18" t="s">
        <v>743</v>
      </c>
      <c r="E957" s="17" t="s">
        <v>984</v>
      </c>
      <c r="F957" s="17" t="s">
        <v>986</v>
      </c>
      <c r="G957" s="17">
        <v>578904.67</v>
      </c>
      <c r="H957" s="17">
        <v>4592285.34</v>
      </c>
      <c r="I957" s="17"/>
      <c r="J957" s="17"/>
      <c r="K957" s="17"/>
      <c r="L957" s="17"/>
      <c r="M957" s="17"/>
      <c r="N957">
        <f>IF(C957="EOL",SQRT(((G957-G956)^2)+((H957-H956)^2)))</f>
        <v>2759.767122512552</v>
      </c>
      <c r="O957" s="17"/>
    </row>
    <row r="958" spans="1:15" x14ac:dyDescent="0.25">
      <c r="A958" s="11">
        <v>45209</v>
      </c>
      <c r="B958" s="12">
        <v>0.5599421296283253</v>
      </c>
      <c r="C958" s="13" t="s">
        <v>24</v>
      </c>
      <c r="D958" s="14" t="s">
        <v>743</v>
      </c>
      <c r="E958" s="13" t="s">
        <v>987</v>
      </c>
      <c r="F958" s="13" t="s">
        <v>988</v>
      </c>
      <c r="G958" s="13">
        <v>578874.5</v>
      </c>
      <c r="H958" s="13">
        <v>4592305.45</v>
      </c>
      <c r="I958" s="13"/>
      <c r="J958" s="13"/>
      <c r="K958" s="13"/>
      <c r="L958" s="13"/>
      <c r="M958" s="13"/>
      <c r="N958" s="13"/>
      <c r="O958" s="13"/>
    </row>
    <row r="959" spans="1:15" x14ac:dyDescent="0.25">
      <c r="A959" s="15">
        <v>45209</v>
      </c>
      <c r="B959" s="16">
        <v>0.5768518518525525</v>
      </c>
      <c r="C959" s="17" t="s">
        <v>26</v>
      </c>
      <c r="D959" s="18" t="s">
        <v>743</v>
      </c>
      <c r="E959" s="17" t="s">
        <v>987</v>
      </c>
      <c r="F959" s="17" t="s">
        <v>989</v>
      </c>
      <c r="G959" s="17">
        <v>580551.42</v>
      </c>
      <c r="H959" s="17">
        <v>4594540.87</v>
      </c>
      <c r="I959" s="17"/>
      <c r="J959" s="17"/>
      <c r="K959" s="17"/>
      <c r="L959" s="17"/>
      <c r="M959" s="17"/>
      <c r="N959">
        <f>IF(C959="EOL",SQRT(((G959-G958)^2)+((H959-H958)^2)))</f>
        <v>2794.4880144312315</v>
      </c>
      <c r="O959" s="17"/>
    </row>
    <row r="960" spans="1:15" x14ac:dyDescent="0.25">
      <c r="A960" s="11">
        <v>45209</v>
      </c>
      <c r="B960" s="12">
        <v>0.5774189814801503</v>
      </c>
      <c r="C960" s="13" t="s">
        <v>24</v>
      </c>
      <c r="D960" s="14" t="s">
        <v>743</v>
      </c>
      <c r="E960" s="13" t="s">
        <v>990</v>
      </c>
      <c r="F960" s="13" t="s">
        <v>991</v>
      </c>
      <c r="G960" s="13">
        <v>580516.58</v>
      </c>
      <c r="H960" s="13">
        <v>4594580.67</v>
      </c>
      <c r="I960" s="13"/>
      <c r="J960" s="13"/>
      <c r="K960" s="13"/>
      <c r="L960" s="13"/>
      <c r="M960" s="13"/>
      <c r="N960" s="13"/>
      <c r="O960" s="13"/>
    </row>
    <row r="961" spans="1:15" x14ac:dyDescent="0.25">
      <c r="A961" s="15">
        <v>45209</v>
      </c>
      <c r="B961" s="16">
        <v>0.5924421296294895</v>
      </c>
      <c r="C961" s="17" t="s">
        <v>26</v>
      </c>
      <c r="D961" s="18" t="s">
        <v>743</v>
      </c>
      <c r="E961" s="17" t="s">
        <v>990</v>
      </c>
      <c r="F961" s="17" t="s">
        <v>992</v>
      </c>
      <c r="G961" s="17">
        <v>578862.72</v>
      </c>
      <c r="H961" s="17">
        <v>4592365.67</v>
      </c>
      <c r="I961" s="17"/>
      <c r="J961" s="17"/>
      <c r="K961" s="17"/>
      <c r="L961" s="17"/>
      <c r="M961" s="17"/>
      <c r="N961">
        <f>IF(C961="EOL",SQRT(((G961-G960)^2)+((H961-H960)^2)))</f>
        <v>2764.3223219443776</v>
      </c>
      <c r="O961" s="17"/>
    </row>
    <row r="962" spans="1:15" x14ac:dyDescent="0.25">
      <c r="A962" s="11">
        <v>45209</v>
      </c>
      <c r="B962" s="12">
        <v>0.5929282407414576</v>
      </c>
      <c r="C962" s="13" t="s">
        <v>24</v>
      </c>
      <c r="D962" s="14" t="s">
        <v>743</v>
      </c>
      <c r="E962" s="13" t="s">
        <v>993</v>
      </c>
      <c r="F962" s="13" t="s">
        <v>994</v>
      </c>
      <c r="G962" s="13">
        <v>578822.2</v>
      </c>
      <c r="H962" s="13">
        <v>4592366.66</v>
      </c>
      <c r="I962" s="13"/>
      <c r="J962" s="13"/>
      <c r="K962" s="13"/>
      <c r="L962" s="13"/>
      <c r="M962" s="13"/>
      <c r="N962" s="13"/>
      <c r="O962" s="13"/>
    </row>
    <row r="963" spans="1:15" x14ac:dyDescent="0.25">
      <c r="A963" s="15">
        <v>45209</v>
      </c>
      <c r="B963" s="16">
        <v>0.6094212962962047</v>
      </c>
      <c r="C963" s="17" t="s">
        <v>26</v>
      </c>
      <c r="D963" s="18" t="s">
        <v>743</v>
      </c>
      <c r="E963" s="17" t="s">
        <v>993</v>
      </c>
      <c r="F963" s="17" t="s">
        <v>995</v>
      </c>
      <c r="G963" s="17">
        <v>580485.43</v>
      </c>
      <c r="H963" s="17">
        <v>4594589.03</v>
      </c>
      <c r="I963" s="17"/>
      <c r="J963" s="17"/>
      <c r="K963" s="17"/>
      <c r="L963" s="17"/>
      <c r="M963" s="17"/>
      <c r="N963">
        <f>IF(C963="EOL",SQRT(((G963-G962)^2)+((H963-H962)^2)))</f>
        <v>2775.8354507788863</v>
      </c>
      <c r="O963" s="17"/>
    </row>
    <row r="964" spans="1:15" x14ac:dyDescent="0.25">
      <c r="A964" s="2">
        <v>45209</v>
      </c>
      <c r="B964" s="3">
        <v>0.6098958333350311</v>
      </c>
      <c r="C964" s="4" t="s">
        <v>885</v>
      </c>
      <c r="D964" s="5" t="s">
        <v>743</v>
      </c>
      <c r="E964" s="4" t="s">
        <v>993</v>
      </c>
      <c r="F964" s="4" t="s">
        <v>995</v>
      </c>
      <c r="G964" s="4">
        <v>580477.83</v>
      </c>
      <c r="H964" s="4">
        <v>4594657.09</v>
      </c>
      <c r="I964" s="4"/>
      <c r="J964" s="4"/>
      <c r="K964" s="4"/>
      <c r="L964" s="4"/>
      <c r="M964" s="4"/>
      <c r="N964" s="4"/>
      <c r="O964" s="4"/>
    </row>
    <row r="965" spans="1:15" x14ac:dyDescent="0.25">
      <c r="A965" s="7">
        <v>45209</v>
      </c>
      <c r="B965" s="8">
        <v>0.6127083333340124</v>
      </c>
      <c r="C965" s="9" t="s">
        <v>176</v>
      </c>
      <c r="D965" s="10" t="s">
        <v>743</v>
      </c>
      <c r="E965" s="9" t="s">
        <v>993</v>
      </c>
      <c r="F965" s="9" t="s">
        <v>995</v>
      </c>
      <c r="G965" s="9">
        <v>580379.64</v>
      </c>
      <c r="H965" s="9">
        <v>4594609.49</v>
      </c>
      <c r="I965" s="9"/>
      <c r="J965" s="9"/>
      <c r="K965" s="9"/>
      <c r="L965" s="9"/>
      <c r="M965" s="9"/>
      <c r="N965" s="9"/>
      <c r="O965" s="9"/>
    </row>
    <row r="966" spans="1:15" x14ac:dyDescent="0.25">
      <c r="A966" s="7">
        <v>45209</v>
      </c>
      <c r="B966" s="8">
        <v>0.6149884259248211</v>
      </c>
      <c r="C966" s="9" t="s">
        <v>753</v>
      </c>
      <c r="D966" s="10" t="s">
        <v>743</v>
      </c>
      <c r="E966" s="9" t="s">
        <v>993</v>
      </c>
      <c r="F966" s="9" t="s">
        <v>995</v>
      </c>
      <c r="G966" s="9"/>
      <c r="H966" s="9"/>
      <c r="I966" s="9"/>
      <c r="J966" s="9"/>
      <c r="K966" s="9"/>
      <c r="L966" s="9"/>
      <c r="M966" s="9"/>
      <c r="N966" s="9"/>
      <c r="O966" s="9"/>
    </row>
    <row r="967" spans="1:15" x14ac:dyDescent="0.25">
      <c r="A967" s="2">
        <v>45209</v>
      </c>
      <c r="B967" s="3">
        <v>0.6159374999988358</v>
      </c>
      <c r="C967" s="4" t="s">
        <v>819</v>
      </c>
      <c r="D967" s="5" t="s">
        <v>820</v>
      </c>
      <c r="E967" s="4" t="s">
        <v>993</v>
      </c>
      <c r="F967" s="4" t="s">
        <v>995</v>
      </c>
      <c r="G967" s="4"/>
      <c r="H967" s="4"/>
      <c r="I967" s="4"/>
      <c r="J967" s="4"/>
      <c r="K967" s="4"/>
      <c r="L967" s="4"/>
      <c r="M967" s="4"/>
      <c r="N967" s="4"/>
      <c r="O967" s="4"/>
    </row>
    <row r="968" spans="1:15" x14ac:dyDescent="0.25">
      <c r="A968" s="2">
        <v>45209</v>
      </c>
      <c r="B968" s="3">
        <v>0.6579629629632109</v>
      </c>
      <c r="C968" s="4" t="s">
        <v>996</v>
      </c>
      <c r="D968" s="5"/>
      <c r="E968" s="4" t="s">
        <v>993</v>
      </c>
      <c r="F968" s="4" t="s">
        <v>995</v>
      </c>
      <c r="G968" s="4"/>
      <c r="H968" s="4"/>
      <c r="I968" s="4"/>
      <c r="J968" s="4"/>
      <c r="K968" s="4"/>
      <c r="L968" s="4"/>
      <c r="M968" s="4"/>
      <c r="N968" s="4"/>
      <c r="O968" s="4"/>
    </row>
    <row r="969" spans="1:4" x14ac:dyDescent="0.25">
      <c r="A969" s="1">
        <v>45240</v>
      </c>
      <c r="B969" s="20">
        <v>0.1875</v>
      </c>
      <c r="C969" s="4" t="s">
        <v>110</v>
      </c>
      <c r="D969" s="30" t="s">
        <v>820</v>
      </c>
    </row>
    <row r="970" spans="1:15" x14ac:dyDescent="0.25">
      <c r="A970" s="2">
        <v>45240</v>
      </c>
      <c r="B970" s="3">
        <v>0.24732638888963265</v>
      </c>
      <c r="C970" s="4" t="s">
        <v>997</v>
      </c>
      <c r="D970" s="5" t="s">
        <v>820</v>
      </c>
      <c r="E970" s="4" t="s">
        <v>993</v>
      </c>
      <c r="F970" s="4" t="s">
        <v>995</v>
      </c>
      <c r="G970" s="4"/>
      <c r="H970" s="4"/>
      <c r="I970" s="4"/>
      <c r="J970" s="4"/>
      <c r="K970" s="4"/>
      <c r="L970" s="4"/>
      <c r="M970" s="4"/>
      <c r="N970" s="4"/>
      <c r="O970" s="4"/>
    </row>
    <row r="971" spans="1:15" x14ac:dyDescent="0.25">
      <c r="A971" s="2">
        <v>45240</v>
      </c>
      <c r="B971" s="3">
        <v>0.24748842592453002</v>
      </c>
      <c r="C971" s="4" t="s">
        <v>501</v>
      </c>
      <c r="D971" s="5" t="s">
        <v>820</v>
      </c>
      <c r="E971" s="4" t="s">
        <v>993</v>
      </c>
      <c r="F971" s="4" t="s">
        <v>995</v>
      </c>
      <c r="G971" s="4">
        <v>580802.32</v>
      </c>
      <c r="H971" s="4">
        <v>4594820.91</v>
      </c>
      <c r="I971" s="4"/>
      <c r="J971" s="4"/>
      <c r="K971" s="4"/>
      <c r="L971" s="4"/>
      <c r="M971" s="4"/>
      <c r="N971" s="4"/>
      <c r="O971" s="4"/>
    </row>
    <row r="972" spans="1:15" x14ac:dyDescent="0.25">
      <c r="A972" s="2">
        <v>45240</v>
      </c>
      <c r="B972" s="3">
        <v>0.24822916666744277</v>
      </c>
      <c r="C972" s="4" t="s">
        <v>885</v>
      </c>
      <c r="D972" s="5" t="s">
        <v>743</v>
      </c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r="973" spans="1:15" x14ac:dyDescent="0.25">
      <c r="A973" s="7">
        <v>45240</v>
      </c>
      <c r="B973" s="8">
        <v>0.24737268518583733</v>
      </c>
      <c r="C973" s="9" t="s">
        <v>998</v>
      </c>
      <c r="D973" s="10" t="s">
        <v>743</v>
      </c>
      <c r="E973" s="9" t="s">
        <v>993</v>
      </c>
      <c r="F973" s="9" t="s">
        <v>995</v>
      </c>
      <c r="G973" s="9">
        <v>580800.65</v>
      </c>
      <c r="H973" s="9">
        <v>4594820.77</v>
      </c>
      <c r="I973" s="9"/>
      <c r="J973" s="9"/>
      <c r="K973" s="9"/>
      <c r="L973" s="9"/>
      <c r="M973" s="9"/>
      <c r="N973" s="9"/>
      <c r="O973" s="9"/>
    </row>
    <row r="974" spans="1:15" x14ac:dyDescent="0.25">
      <c r="A974" s="7">
        <v>45240</v>
      </c>
      <c r="B974" s="8">
        <v>0.24739583333212067</v>
      </c>
      <c r="C974" s="9" t="s">
        <v>135</v>
      </c>
      <c r="D974" s="10" t="s">
        <v>743</v>
      </c>
      <c r="E974" s="9" t="s">
        <v>993</v>
      </c>
      <c r="F974" s="9" t="s">
        <v>995</v>
      </c>
      <c r="G974" s="9">
        <v>580801</v>
      </c>
      <c r="H974" s="9">
        <v>4594820.78</v>
      </c>
      <c r="I974" s="9"/>
      <c r="J974" s="9"/>
      <c r="K974" s="9"/>
      <c r="L974" s="9"/>
      <c r="M974" s="9"/>
      <c r="N974" s="9"/>
      <c r="O974" s="9"/>
    </row>
    <row r="975" spans="1:15" x14ac:dyDescent="0.25">
      <c r="A975" s="11">
        <v>45240</v>
      </c>
      <c r="B975" s="12">
        <v>0.2519212962979509</v>
      </c>
      <c r="C975" s="13" t="s">
        <v>24</v>
      </c>
      <c r="D975" s="14" t="s">
        <v>743</v>
      </c>
      <c r="E975" s="13" t="s">
        <v>999</v>
      </c>
      <c r="F975" s="13" t="s">
        <v>1000</v>
      </c>
      <c r="G975" s="13">
        <v>580550.44</v>
      </c>
      <c r="H975" s="13">
        <v>4594729</v>
      </c>
      <c r="I975" s="13"/>
      <c r="J975" s="13"/>
      <c r="K975" s="13"/>
      <c r="L975" s="13"/>
      <c r="M975" s="13"/>
      <c r="N975" s="13"/>
      <c r="O975" s="13"/>
    </row>
    <row r="976" spans="1:15" x14ac:dyDescent="0.25">
      <c r="A976" s="15">
        <v>45240</v>
      </c>
      <c r="B976" s="16">
        <v>0.268101851852407</v>
      </c>
      <c r="C976" s="17" t="s">
        <v>26</v>
      </c>
      <c r="D976" s="18" t="s">
        <v>743</v>
      </c>
      <c r="E976" s="17" t="s">
        <v>999</v>
      </c>
      <c r="F976" s="17" t="s">
        <v>1001</v>
      </c>
      <c r="G976" s="17">
        <v>578809.05</v>
      </c>
      <c r="H976" s="17">
        <v>4592431.66</v>
      </c>
      <c r="I976" s="17"/>
      <c r="J976" s="17"/>
      <c r="K976" s="17"/>
      <c r="L976" s="17"/>
      <c r="M976" s="17"/>
      <c r="N976">
        <f>IF(C976="EOL",SQRT(((G976-G975)^2)+((H976-H975)^2)))</f>
        <v>2882.743520970771</v>
      </c>
      <c r="O976" s="17"/>
    </row>
    <row r="977" spans="1:15" x14ac:dyDescent="0.25">
      <c r="A977" s="11">
        <v>45240</v>
      </c>
      <c r="B977" s="12">
        <v>0.2686342592605797</v>
      </c>
      <c r="C977" s="13" t="s">
        <v>24</v>
      </c>
      <c r="D977" s="14" t="s">
        <v>743</v>
      </c>
      <c r="E977" s="13" t="s">
        <v>1002</v>
      </c>
      <c r="F977" s="13" t="s">
        <v>1003</v>
      </c>
      <c r="G977" s="13">
        <v>578775.96</v>
      </c>
      <c r="H977" s="13">
        <v>4592459.72</v>
      </c>
      <c r="I977" s="13"/>
      <c r="J977" s="13"/>
      <c r="K977" s="13"/>
      <c r="L977" s="13"/>
      <c r="M977" s="13"/>
      <c r="N977" s="13"/>
      <c r="O977" s="13"/>
    </row>
    <row r="978" spans="1:15" x14ac:dyDescent="0.25">
      <c r="A978" s="15">
        <v>45240</v>
      </c>
      <c r="B978" s="16">
        <v>0.28406249999898137</v>
      </c>
      <c r="C978" s="17" t="s">
        <v>26</v>
      </c>
      <c r="D978" s="18" t="s">
        <v>743</v>
      </c>
      <c r="E978" s="17" t="s">
        <v>1002</v>
      </c>
      <c r="F978" s="17" t="s">
        <v>1004</v>
      </c>
      <c r="G978" s="17">
        <v>580450.13</v>
      </c>
      <c r="H978" s="17">
        <v>4594660.11</v>
      </c>
      <c r="I978" s="17"/>
      <c r="J978" s="17"/>
      <c r="K978" s="17"/>
      <c r="L978" s="17"/>
      <c r="M978" s="17"/>
      <c r="N978">
        <f>IF(C978="EOL",SQRT(((G978-G977)^2)+((H978-H977)^2)))</f>
        <v>2764.8799867268676</v>
      </c>
      <c r="O978" s="17"/>
    </row>
    <row r="979" spans="1:15" x14ac:dyDescent="0.25">
      <c r="A979" s="11">
        <v>45240</v>
      </c>
      <c r="B979" s="12">
        <v>0.2851620370383898</v>
      </c>
      <c r="C979" s="13" t="s">
        <v>24</v>
      </c>
      <c r="D979" s="14" t="s">
        <v>743</v>
      </c>
      <c r="E979" s="13" t="s">
        <v>1005</v>
      </c>
      <c r="F979" s="13" t="s">
        <v>1006</v>
      </c>
      <c r="G979" s="13">
        <v>580378.95</v>
      </c>
      <c r="H979" s="13">
        <v>4594649.5</v>
      </c>
      <c r="I979" s="13"/>
      <c r="J979" s="13"/>
      <c r="K979" s="13"/>
      <c r="L979" s="13"/>
      <c r="M979" s="13"/>
      <c r="N979" s="13"/>
      <c r="O979" s="13"/>
    </row>
    <row r="980" spans="1:15" x14ac:dyDescent="0.25">
      <c r="A980" s="15">
        <v>45240</v>
      </c>
      <c r="B980" s="16">
        <v>0.3004745370380988</v>
      </c>
      <c r="C980" s="17" t="s">
        <v>26</v>
      </c>
      <c r="D980" s="18" t="s">
        <v>743</v>
      </c>
      <c r="E980" s="17" t="s">
        <v>1005</v>
      </c>
      <c r="F980" s="17" t="s">
        <v>1007</v>
      </c>
      <c r="G980" s="17">
        <v>578737.57</v>
      </c>
      <c r="H980" s="17">
        <v>4592477.44</v>
      </c>
      <c r="I980" s="17"/>
      <c r="J980" s="17"/>
      <c r="K980" s="17"/>
      <c r="L980" s="17"/>
      <c r="M980" s="17"/>
      <c r="N980">
        <f>IF(C980="EOL",SQRT(((G980-G979)^2)+((H980-H979)^2)))</f>
        <v>2722.493883923017</v>
      </c>
      <c r="O980" s="17"/>
    </row>
    <row r="981" spans="1:15" x14ac:dyDescent="0.25">
      <c r="A981" s="11">
        <v>45240</v>
      </c>
      <c r="B981" s="12">
        <v>0.30100694444263354</v>
      </c>
      <c r="C981" s="13" t="s">
        <v>24</v>
      </c>
      <c r="D981" s="14" t="s">
        <v>743</v>
      </c>
      <c r="E981" s="13" t="s">
        <v>1008</v>
      </c>
      <c r="F981" s="13" t="s">
        <v>1009</v>
      </c>
      <c r="G981" s="13">
        <v>578697.67</v>
      </c>
      <c r="H981" s="13">
        <v>4592488.97</v>
      </c>
      <c r="I981" s="13"/>
      <c r="J981" s="13"/>
      <c r="K981" s="13"/>
      <c r="L981" s="13"/>
      <c r="M981" s="13"/>
      <c r="N981" s="13"/>
      <c r="O981" s="13"/>
    </row>
    <row r="982" spans="1:15" x14ac:dyDescent="0.25">
      <c r="A982" s="15">
        <v>45240</v>
      </c>
      <c r="B982" s="16">
        <v>0.3163425925922638</v>
      </c>
      <c r="C982" s="17" t="s">
        <v>26</v>
      </c>
      <c r="D982" s="18" t="s">
        <v>743</v>
      </c>
      <c r="E982" s="17" t="s">
        <v>1008</v>
      </c>
      <c r="F982" s="17" t="s">
        <v>1010</v>
      </c>
      <c r="G982" s="17">
        <v>580363.4</v>
      </c>
      <c r="H982" s="17">
        <v>4594679.52</v>
      </c>
      <c r="I982" s="17"/>
      <c r="J982" s="17"/>
      <c r="K982" s="17"/>
      <c r="L982" s="17"/>
      <c r="M982" s="17"/>
      <c r="N982">
        <f>IF(C982="EOL",SQRT(((G982-G981)^2)+((H982-H981)^2)))</f>
        <v>2751.9385413557334</v>
      </c>
      <c r="O982" s="17"/>
    </row>
    <row r="983" spans="1:15" x14ac:dyDescent="0.25">
      <c r="A983" s="11">
        <v>45240</v>
      </c>
      <c r="B983" s="12">
        <v>0.31716435185080627</v>
      </c>
      <c r="C983" s="13" t="s">
        <v>24</v>
      </c>
      <c r="D983" s="14" t="s">
        <v>743</v>
      </c>
      <c r="E983" s="13" t="s">
        <v>1011</v>
      </c>
      <c r="F983" s="13" t="s">
        <v>1012</v>
      </c>
      <c r="G983" s="13">
        <v>580313.28</v>
      </c>
      <c r="H983" s="13">
        <v>4594705.37</v>
      </c>
      <c r="I983" s="13"/>
      <c r="J983" s="13"/>
      <c r="K983" s="13"/>
      <c r="L983" s="13"/>
      <c r="M983" s="13"/>
      <c r="N983" s="13"/>
      <c r="O983" s="13"/>
    </row>
    <row r="984" spans="1:15" x14ac:dyDescent="0.25">
      <c r="A984" s="15">
        <v>45240</v>
      </c>
      <c r="B984" s="16">
        <v>0.33282407407386927</v>
      </c>
      <c r="C984" s="17" t="s">
        <v>26</v>
      </c>
      <c r="D984" s="18" t="s">
        <v>743</v>
      </c>
      <c r="E984" s="17" t="s">
        <v>1011</v>
      </c>
      <c r="F984" s="17" t="s">
        <v>1013</v>
      </c>
      <c r="G984" s="17">
        <v>578642.4</v>
      </c>
      <c r="H984" s="17">
        <v>4592475.66</v>
      </c>
      <c r="I984" s="17"/>
      <c r="J984" s="17"/>
      <c r="K984" s="17"/>
      <c r="L984" s="17"/>
      <c r="M984" s="17"/>
      <c r="N984">
        <f>IF(C984="EOL",SQRT(((G984-G983)^2)+((H984-H983)^2)))</f>
        <v>2786.2962259063283</v>
      </c>
      <c r="O984" s="17"/>
    </row>
    <row r="985" spans="1:15" x14ac:dyDescent="0.25">
      <c r="A985" s="11">
        <v>45240</v>
      </c>
      <c r="B985" s="12">
        <v>0.3334375000013097</v>
      </c>
      <c r="C985" s="13" t="s">
        <v>24</v>
      </c>
      <c r="D985" s="14" t="s">
        <v>743</v>
      </c>
      <c r="E985" s="13" t="s">
        <v>1014</v>
      </c>
      <c r="F985" s="13" t="s">
        <v>1015</v>
      </c>
      <c r="G985" s="13">
        <v>578612.51</v>
      </c>
      <c r="H985" s="13">
        <v>4592487.67</v>
      </c>
      <c r="I985" s="13"/>
      <c r="J985" s="13"/>
      <c r="K985" s="13"/>
      <c r="L985" s="13"/>
      <c r="M985" s="13"/>
      <c r="N985" s="13"/>
      <c r="O985" s="13"/>
    </row>
    <row r="986" spans="1:15" x14ac:dyDescent="0.25">
      <c r="A986" s="15">
        <v>45240</v>
      </c>
      <c r="B986" s="16">
        <v>0.3488310185202863</v>
      </c>
      <c r="C986" s="17" t="s">
        <v>26</v>
      </c>
      <c r="D986" s="18" t="s">
        <v>743</v>
      </c>
      <c r="E986" s="17" t="s">
        <v>1014</v>
      </c>
      <c r="F986" s="17" t="s">
        <v>1016</v>
      </c>
      <c r="G986" s="17">
        <v>580301.33</v>
      </c>
      <c r="H986" s="17">
        <v>4594742.63</v>
      </c>
      <c r="I986" s="17"/>
      <c r="J986" s="17"/>
      <c r="K986" s="17"/>
      <c r="L986" s="17"/>
      <c r="M986" s="17"/>
      <c r="N986">
        <f>IF(C986="EOL",SQRT(((G986-G985)^2)+((H986-H985)^2)))</f>
        <v>2817.2606542525773</v>
      </c>
      <c r="O986" s="17"/>
    </row>
    <row r="987" spans="1:15" x14ac:dyDescent="0.25">
      <c r="A987" s="11">
        <v>45240</v>
      </c>
      <c r="B987" s="12">
        <v>0.3500694444446708</v>
      </c>
      <c r="C987" s="13" t="s">
        <v>24</v>
      </c>
      <c r="D987" s="14" t="s">
        <v>743</v>
      </c>
      <c r="E987" s="13" t="s">
        <v>1017</v>
      </c>
      <c r="F987" s="13" t="s">
        <v>1018</v>
      </c>
      <c r="G987" s="13">
        <v>580215.43</v>
      </c>
      <c r="H987" s="13">
        <v>4594702.34</v>
      </c>
      <c r="I987" s="13"/>
      <c r="J987" s="13"/>
      <c r="K987" s="13"/>
      <c r="L987" s="13"/>
      <c r="M987" s="13"/>
      <c r="N987" s="13"/>
      <c r="O987" s="13"/>
    </row>
    <row r="988" spans="1:15" x14ac:dyDescent="0.25">
      <c r="A988" s="15">
        <v>45240</v>
      </c>
      <c r="B988" s="16">
        <v>0.36434027777795563</v>
      </c>
      <c r="C988" s="17" t="s">
        <v>26</v>
      </c>
      <c r="D988" s="18" t="s">
        <v>743</v>
      </c>
      <c r="E988" s="17" t="s">
        <v>1017</v>
      </c>
      <c r="F988" s="17" t="s">
        <v>1019</v>
      </c>
      <c r="G988" s="17">
        <v>578630.46</v>
      </c>
      <c r="H988" s="17">
        <v>4592587.96</v>
      </c>
      <c r="I988" s="17"/>
      <c r="J988" s="17"/>
      <c r="K988" s="17"/>
      <c r="L988" s="17"/>
      <c r="M988" s="17"/>
      <c r="N988">
        <f>IF(C988="EOL",SQRT(((G988-G987)^2)+((H988-H987)^2)))</f>
        <v>2642.4860804363393</v>
      </c>
      <c r="O988" s="17"/>
    </row>
    <row r="989" spans="1:15" x14ac:dyDescent="0.25">
      <c r="A989" s="11">
        <v>45240</v>
      </c>
      <c r="B989" s="12">
        <v>0.3652662037020491</v>
      </c>
      <c r="C989" s="13" t="s">
        <v>24</v>
      </c>
      <c r="D989" s="14" t="s">
        <v>743</v>
      </c>
      <c r="E989" s="13" t="s">
        <v>1020</v>
      </c>
      <c r="F989" s="13" t="s">
        <v>1021</v>
      </c>
      <c r="G989" s="13">
        <v>578620.75</v>
      </c>
      <c r="H989" s="13">
        <v>4592648.06</v>
      </c>
      <c r="I989" s="13"/>
      <c r="J989" s="13"/>
      <c r="K989" s="13"/>
      <c r="L989" s="13"/>
      <c r="M989" s="13"/>
      <c r="N989" s="13"/>
      <c r="O989" s="13"/>
    </row>
    <row r="990" spans="1:15" x14ac:dyDescent="0.25">
      <c r="A990" s="15">
        <v>45240</v>
      </c>
      <c r="B990" s="16">
        <v>0.38049768518612836</v>
      </c>
      <c r="C990" s="17" t="s">
        <v>26</v>
      </c>
      <c r="D990" s="18" t="s">
        <v>743</v>
      </c>
      <c r="E990" s="17" t="s">
        <v>1020</v>
      </c>
      <c r="F990" s="17" t="s">
        <v>1022</v>
      </c>
      <c r="G990" s="17">
        <v>580264.56</v>
      </c>
      <c r="H990" s="17">
        <v>4594831.7</v>
      </c>
      <c r="I990" s="17"/>
      <c r="J990" s="17"/>
      <c r="K990" s="17"/>
      <c r="L990" s="17"/>
      <c r="M990" s="17"/>
      <c r="N990">
        <f>IF(C990="EOL",SQRT(((G990-G989)^2)+((H990-H989)^2)))</f>
        <v>2733.20232798503</v>
      </c>
      <c r="O990" s="17"/>
    </row>
    <row r="991" spans="1:15" x14ac:dyDescent="0.25">
      <c r="A991" s="11">
        <v>45240</v>
      </c>
      <c r="B991" s="12">
        <v>0.39275462962905294</v>
      </c>
      <c r="C991" s="13" t="s">
        <v>24</v>
      </c>
      <c r="D991" s="14" t="s">
        <v>743</v>
      </c>
      <c r="E991" s="13" t="s">
        <v>1023</v>
      </c>
      <c r="F991" s="13" t="s">
        <v>1024</v>
      </c>
      <c r="G991" s="13">
        <v>580318.2</v>
      </c>
      <c r="H991" s="13">
        <v>4594974.37</v>
      </c>
      <c r="I991" s="13"/>
      <c r="J991" s="13"/>
      <c r="K991" s="13"/>
      <c r="L991" s="13"/>
      <c r="M991" s="13"/>
      <c r="N991" s="13"/>
      <c r="O991" s="13"/>
    </row>
    <row r="992" spans="1:15" x14ac:dyDescent="0.25">
      <c r="A992" s="15">
        <v>45240</v>
      </c>
      <c r="B992" s="16">
        <v>0.4092592592605797</v>
      </c>
      <c r="C992" s="17" t="s">
        <v>26</v>
      </c>
      <c r="D992" s="18" t="s">
        <v>743</v>
      </c>
      <c r="E992" s="17" t="s">
        <v>1023</v>
      </c>
      <c r="F992" s="17" t="s">
        <v>1025</v>
      </c>
      <c r="G992" s="17">
        <v>578602.77</v>
      </c>
      <c r="H992" s="17">
        <v>4592693.15</v>
      </c>
      <c r="I992" s="17"/>
      <c r="J992" s="17"/>
      <c r="K992" s="17"/>
      <c r="L992" s="17"/>
      <c r="M992" s="17"/>
      <c r="N992">
        <f>IF(C992="EOL",SQRT(((G992-G991)^2)+((H992-H991)^2)))</f>
        <v>2854.2362854708763</v>
      </c>
      <c r="O992" s="17"/>
    </row>
    <row r="993" spans="1:15" x14ac:dyDescent="0.25">
      <c r="A993" s="11">
        <v>45240</v>
      </c>
      <c r="B993" s="12">
        <v>0.40982638888817746</v>
      </c>
      <c r="C993" s="13" t="s">
        <v>24</v>
      </c>
      <c r="D993" s="14" t="s">
        <v>743</v>
      </c>
      <c r="E993" s="13" t="s">
        <v>1026</v>
      </c>
      <c r="F993" s="13" t="s">
        <v>1027</v>
      </c>
      <c r="G993" s="13">
        <v>578554.65</v>
      </c>
      <c r="H993" s="13">
        <v>4592707.92</v>
      </c>
      <c r="I993" s="13"/>
      <c r="J993" s="13"/>
      <c r="K993" s="13"/>
      <c r="L993" s="13"/>
      <c r="M993" s="13"/>
      <c r="N993" s="13"/>
      <c r="O993" s="13"/>
    </row>
    <row r="994" spans="1:15" x14ac:dyDescent="0.25">
      <c r="A994" s="15">
        <v>45240</v>
      </c>
      <c r="B994" s="16">
        <v>0.42621527777737356</v>
      </c>
      <c r="C994" s="17" t="s">
        <v>26</v>
      </c>
      <c r="D994" s="18" t="s">
        <v>743</v>
      </c>
      <c r="E994" s="17" t="s">
        <v>1026</v>
      </c>
      <c r="F994" s="17" t="s">
        <v>1028</v>
      </c>
      <c r="G994" s="17">
        <v>580179.42</v>
      </c>
      <c r="H994" s="17">
        <v>4594850.73</v>
      </c>
      <c r="I994" s="17"/>
      <c r="J994" s="17"/>
      <c r="K994" s="17"/>
      <c r="L994" s="17"/>
      <c r="M994" s="17"/>
      <c r="N994">
        <f>IF(C994="EOL",SQRT(((G994-G993)^2)+((H994-H993)^2)))</f>
        <v>2689.1471229745493</v>
      </c>
      <c r="O994" s="17"/>
    </row>
    <row r="995" spans="1:15" x14ac:dyDescent="0.25">
      <c r="A995" s="11">
        <v>45240</v>
      </c>
      <c r="B995" s="12">
        <v>0.4272916666668607</v>
      </c>
      <c r="C995" s="13" t="s">
        <v>24</v>
      </c>
      <c r="D995" s="14" t="s">
        <v>743</v>
      </c>
      <c r="E995" s="13" t="s">
        <v>1029</v>
      </c>
      <c r="F995" s="13" t="s">
        <v>1030</v>
      </c>
      <c r="G995" s="13">
        <v>580149.74</v>
      </c>
      <c r="H995" s="13">
        <v>4594914.05</v>
      </c>
      <c r="I995" s="13"/>
      <c r="J995" s="13"/>
      <c r="K995" s="13"/>
      <c r="L995" s="13"/>
      <c r="M995" s="13"/>
      <c r="N995" s="13"/>
      <c r="O995" s="13"/>
    </row>
    <row r="996" spans="1:15" x14ac:dyDescent="0.25">
      <c r="A996" s="15">
        <v>45240</v>
      </c>
      <c r="B996" s="16">
        <v>0.44296296296306537</v>
      </c>
      <c r="C996" s="17" t="s">
        <v>26</v>
      </c>
      <c r="D996" s="18" t="s">
        <v>743</v>
      </c>
      <c r="E996" s="17" t="s">
        <v>1029</v>
      </c>
      <c r="F996" s="17" t="s">
        <v>1031</v>
      </c>
      <c r="G996" s="17">
        <v>578513.77</v>
      </c>
      <c r="H996" s="17">
        <v>4592707.05</v>
      </c>
      <c r="I996" s="17"/>
      <c r="J996" s="17"/>
      <c r="K996" s="17"/>
      <c r="L996" s="17"/>
      <c r="M996" s="17"/>
      <c r="N996">
        <f>IF(C996="EOL",SQRT(((G996-G995)^2)+((H996-H995)^2)))</f>
        <v>2747.2252985330324</v>
      </c>
      <c r="O996" s="17"/>
    </row>
    <row r="997" spans="1:15" x14ac:dyDescent="0.25">
      <c r="A997" s="11">
        <v>45240</v>
      </c>
      <c r="B997" s="12">
        <v>0.44373842592540313</v>
      </c>
      <c r="C997" s="13" t="s">
        <v>24</v>
      </c>
      <c r="D997" s="14" t="s">
        <v>743</v>
      </c>
      <c r="E997" s="13" t="s">
        <v>1032</v>
      </c>
      <c r="F997" s="13" t="s">
        <v>1033</v>
      </c>
      <c r="G997" s="13">
        <v>578498.27</v>
      </c>
      <c r="H997" s="13">
        <v>4592738.74</v>
      </c>
      <c r="I997" s="13"/>
      <c r="J997" s="13"/>
      <c r="K997" s="13"/>
      <c r="L997" s="13"/>
      <c r="M997" s="13"/>
      <c r="N997" s="13"/>
      <c r="O997" s="13"/>
    </row>
    <row r="998" spans="1:15" x14ac:dyDescent="0.25">
      <c r="A998" s="15">
        <v>45240</v>
      </c>
      <c r="B998" s="16">
        <v>0.461111111111677</v>
      </c>
      <c r="C998" s="17" t="s">
        <v>26</v>
      </c>
      <c r="D998" s="18" t="s">
        <v>743</v>
      </c>
      <c r="E998" s="17" t="s">
        <v>1032</v>
      </c>
      <c r="F998" s="17" t="s">
        <v>1034</v>
      </c>
      <c r="G998" s="17">
        <v>580133.35</v>
      </c>
      <c r="H998" s="17">
        <v>4594923.26</v>
      </c>
      <c r="I998" s="17"/>
      <c r="J998" s="17"/>
      <c r="K998" s="17"/>
      <c r="L998" s="17"/>
      <c r="M998" s="17"/>
      <c r="N998">
        <f>IF(C998="EOL",SQRT(((G998-G997)^2)+((H998-H997)^2)))</f>
        <v>2728.6652848595977</v>
      </c>
      <c r="O998" s="17"/>
    </row>
    <row r="999" spans="1:15" x14ac:dyDescent="0.25">
      <c r="A999" s="11">
        <v>45240</v>
      </c>
      <c r="B999" s="12">
        <v>0.46167824073927477</v>
      </c>
      <c r="C999" s="13" t="s">
        <v>24</v>
      </c>
      <c r="D999" s="14" t="s">
        <v>743</v>
      </c>
      <c r="E999" s="13" t="s">
        <v>1035</v>
      </c>
      <c r="F999" s="13" t="s">
        <v>1036</v>
      </c>
      <c r="G999" s="13">
        <v>580096.34</v>
      </c>
      <c r="H999" s="13">
        <v>4594950.23</v>
      </c>
      <c r="I999" s="13"/>
      <c r="J999" s="13"/>
      <c r="K999" s="13"/>
      <c r="L999" s="13"/>
      <c r="M999" s="13"/>
      <c r="N999" s="13"/>
      <c r="O999" s="13"/>
    </row>
    <row r="1000" spans="1:15" x14ac:dyDescent="0.25">
      <c r="A1000" s="15">
        <v>45240</v>
      </c>
      <c r="B1000" s="16">
        <v>0.47730324073927477</v>
      </c>
      <c r="C1000" s="17" t="s">
        <v>26</v>
      </c>
      <c r="D1000" s="18" t="s">
        <v>743</v>
      </c>
      <c r="E1000" s="17" t="s">
        <v>1035</v>
      </c>
      <c r="F1000" s="17" t="s">
        <v>1037</v>
      </c>
      <c r="G1000" s="17">
        <v>578468.26</v>
      </c>
      <c r="H1000" s="17">
        <v>4592775.69</v>
      </c>
      <c r="I1000" s="17"/>
      <c r="J1000" s="17"/>
      <c r="K1000" s="17"/>
      <c r="L1000" s="17"/>
      <c r="M1000" s="17"/>
      <c r="N1000">
        <f>IF(C1000="EOL",SQRT(((G1000-G999)^2)+((H1000-H999)^2)))</f>
        <v>2716.4809401135185</v>
      </c>
      <c r="O1000" s="17"/>
    </row>
    <row r="1001" spans="1:15" x14ac:dyDescent="0.25">
      <c r="A1001" s="11">
        <v>45240</v>
      </c>
      <c r="B1001" s="12">
        <v>0.47770833333197515</v>
      </c>
      <c r="C1001" s="13" t="s">
        <v>24</v>
      </c>
      <c r="D1001" s="14" t="s">
        <v>743</v>
      </c>
      <c r="E1001" s="13" t="s">
        <v>1038</v>
      </c>
      <c r="F1001" s="13" t="s">
        <v>1039</v>
      </c>
      <c r="G1001" s="13">
        <v>578454.89</v>
      </c>
      <c r="H1001" s="13">
        <v>4592804.27</v>
      </c>
      <c r="I1001" s="13"/>
      <c r="J1001" s="13"/>
      <c r="K1001" s="13"/>
      <c r="L1001" s="13"/>
      <c r="M1001" s="13"/>
      <c r="N1001" s="13"/>
      <c r="O1001" s="13"/>
    </row>
    <row r="1002" spans="1:15" x14ac:dyDescent="0.25">
      <c r="A1002" s="15">
        <v>45240</v>
      </c>
      <c r="B1002" s="16">
        <v>0.49518518518380006</v>
      </c>
      <c r="C1002" s="17" t="s">
        <v>26</v>
      </c>
      <c r="D1002" s="18" t="s">
        <v>743</v>
      </c>
      <c r="E1002" s="17" t="s">
        <v>1038</v>
      </c>
      <c r="F1002" s="17" t="s">
        <v>1040</v>
      </c>
      <c r="G1002" s="17">
        <v>580065.24</v>
      </c>
      <c r="H1002" s="17">
        <v>4594949.76</v>
      </c>
      <c r="I1002" s="17"/>
      <c r="J1002" s="17"/>
      <c r="K1002" s="17"/>
      <c r="L1002" s="17"/>
      <c r="M1002" s="17"/>
      <c r="N1002">
        <f>IF(C1002="EOL",SQRT(((G1002-G1001)^2)+((H1002-H1001)^2)))</f>
        <v>2682.6021812040794</v>
      </c>
      <c r="O1002" s="17"/>
    </row>
    <row r="1003" spans="1:15" x14ac:dyDescent="0.25">
      <c r="A1003" s="11">
        <v>45240</v>
      </c>
      <c r="B1003" s="12">
        <v>0.4957175925919728</v>
      </c>
      <c r="C1003" s="13" t="s">
        <v>24</v>
      </c>
      <c r="D1003" s="14" t="s">
        <v>743</v>
      </c>
      <c r="E1003" s="13" t="s">
        <v>1041</v>
      </c>
      <c r="F1003" s="13" t="s">
        <v>1042</v>
      </c>
      <c r="G1003" s="13">
        <v>580030.37</v>
      </c>
      <c r="H1003" s="13">
        <v>4594985.98</v>
      </c>
      <c r="I1003" s="13"/>
      <c r="J1003" s="13"/>
      <c r="K1003" s="13"/>
      <c r="L1003" s="13"/>
      <c r="M1003" s="13"/>
      <c r="N1003" s="13"/>
      <c r="O1003" s="13"/>
    </row>
    <row r="1004" spans="1:15" x14ac:dyDescent="0.25">
      <c r="A1004" s="15">
        <v>45240</v>
      </c>
      <c r="B1004" s="16">
        <v>0.5111342592608707</v>
      </c>
      <c r="C1004" s="17" t="s">
        <v>26</v>
      </c>
      <c r="D1004" s="18" t="s">
        <v>743</v>
      </c>
      <c r="E1004" s="17" t="s">
        <v>1041</v>
      </c>
      <c r="F1004" s="17" t="s">
        <v>1043</v>
      </c>
      <c r="G1004" s="17">
        <v>578417.12</v>
      </c>
      <c r="H1004" s="17">
        <v>4592843.99</v>
      </c>
      <c r="I1004" s="17"/>
      <c r="J1004" s="17"/>
      <c r="K1004" s="17"/>
      <c r="L1004" s="17"/>
      <c r="M1004" s="17"/>
      <c r="N1004">
        <f>IF(C1004="EOL",SQRT(((G1004-G1003)^2)+((H1004-H1003)^2)))</f>
        <v>2681.54744925406</v>
      </c>
      <c r="O1004" s="17"/>
    </row>
    <row r="1005" spans="1:15" x14ac:dyDescent="0.25">
      <c r="A1005" s="11">
        <v>45240</v>
      </c>
      <c r="B1005" s="12">
        <v>0.5117824074077362</v>
      </c>
      <c r="C1005" s="13" t="s">
        <v>24</v>
      </c>
      <c r="D1005" s="14" t="s">
        <v>743</v>
      </c>
      <c r="E1005" s="13" t="s">
        <v>1044</v>
      </c>
      <c r="F1005" s="13" t="s">
        <v>1045</v>
      </c>
      <c r="G1005" s="13">
        <v>578386.62</v>
      </c>
      <c r="H1005" s="13">
        <v>4592860.96</v>
      </c>
      <c r="I1005" s="13"/>
      <c r="J1005" s="13"/>
      <c r="K1005" s="13"/>
      <c r="L1005" s="13"/>
      <c r="M1005" s="13"/>
      <c r="N1005" s="13"/>
      <c r="O1005" s="13"/>
    </row>
    <row r="1006" spans="1:15" x14ac:dyDescent="0.25">
      <c r="A1006" s="15">
        <v>45240</v>
      </c>
      <c r="B1006" s="16">
        <v>0.5292939814826241</v>
      </c>
      <c r="C1006" s="17" t="s">
        <v>26</v>
      </c>
      <c r="D1006" s="18" t="s">
        <v>743</v>
      </c>
      <c r="E1006" s="17" t="s">
        <v>1044</v>
      </c>
      <c r="F1006" s="17" t="s">
        <v>1046</v>
      </c>
      <c r="G1006" s="17">
        <v>579980.85</v>
      </c>
      <c r="H1006" s="17">
        <v>4594976.46</v>
      </c>
      <c r="I1006" s="17"/>
      <c r="J1006" s="17"/>
      <c r="K1006" s="17"/>
      <c r="L1006" s="17"/>
      <c r="M1006" s="17"/>
      <c r="N1006">
        <f>IF(C1006="EOL",SQRT(((G1006-G1005)^2)+((H1006-H1005)^2)))</f>
        <v>2648.944986763587</v>
      </c>
      <c r="O1006" s="17"/>
    </row>
    <row r="1007" spans="1:15" x14ac:dyDescent="0.25">
      <c r="A1007" s="2">
        <v>45240</v>
      </c>
      <c r="B1007" s="3">
        <v>0.5326504629629198</v>
      </c>
      <c r="C1007" s="4" t="s">
        <v>885</v>
      </c>
      <c r="D1007" s="5" t="s">
        <v>743</v>
      </c>
      <c r="E1007" s="4" t="s">
        <v>1044</v>
      </c>
      <c r="F1007" s="4" t="s">
        <v>1046</v>
      </c>
      <c r="G1007" s="4">
        <v>579841.33</v>
      </c>
      <c r="H1007" s="4">
        <v>4595020.15</v>
      </c>
      <c r="I1007" s="4"/>
      <c r="J1007" s="4"/>
      <c r="K1007" s="4"/>
      <c r="L1007" s="4"/>
      <c r="M1007" s="4"/>
      <c r="N1007" s="4"/>
      <c r="O1007" s="4"/>
    </row>
    <row r="1008" spans="1:15" x14ac:dyDescent="0.25">
      <c r="A1008" s="7">
        <v>45240</v>
      </c>
      <c r="B1008" s="8">
        <v>0.5330555555556202</v>
      </c>
      <c r="C1008" s="9" t="s">
        <v>176</v>
      </c>
      <c r="D1008" s="10" t="s">
        <v>743</v>
      </c>
      <c r="E1008" s="9" t="s">
        <v>1044</v>
      </c>
      <c r="F1008" s="9" t="s">
        <v>1046</v>
      </c>
      <c r="G1008" s="9">
        <v>579827.55</v>
      </c>
      <c r="H1008" s="9">
        <v>4595010.79</v>
      </c>
      <c r="I1008" s="9"/>
      <c r="J1008" s="9"/>
      <c r="K1008" s="9"/>
      <c r="L1008" s="9"/>
      <c r="M1008" s="9"/>
      <c r="N1008" s="9"/>
      <c r="O1008" s="9"/>
    </row>
    <row r="1009" spans="1:15" x14ac:dyDescent="0.25">
      <c r="A1009" s="7">
        <v>45240</v>
      </c>
      <c r="B1009" s="8">
        <v>0.5356944444429246</v>
      </c>
      <c r="C1009" s="9" t="s">
        <v>1047</v>
      </c>
      <c r="D1009" s="10" t="s">
        <v>743</v>
      </c>
      <c r="E1009" s="9" t="s">
        <v>1044</v>
      </c>
      <c r="F1009" s="9" t="s">
        <v>1046</v>
      </c>
      <c r="G1009" s="9"/>
      <c r="H1009" s="9"/>
      <c r="I1009" s="9"/>
      <c r="J1009" s="9"/>
      <c r="K1009" s="9"/>
      <c r="L1009" s="9"/>
      <c r="M1009" s="9"/>
      <c r="N1009" s="9"/>
      <c r="O1009" s="9"/>
    </row>
    <row r="1010" spans="1:15" x14ac:dyDescent="0.25">
      <c r="A1010" s="2">
        <v>45240</v>
      </c>
      <c r="B1010" s="3">
        <v>0.5374537037023401</v>
      </c>
      <c r="C1010" s="4" t="s">
        <v>353</v>
      </c>
      <c r="D1010" s="5" t="s">
        <v>820</v>
      </c>
      <c r="E1010" s="4" t="s">
        <v>1044</v>
      </c>
      <c r="F1010" s="4" t="s">
        <v>1046</v>
      </c>
      <c r="G1010" s="4"/>
      <c r="H1010" s="4"/>
      <c r="I1010" s="4"/>
      <c r="J1010" s="4"/>
      <c r="K1010" s="4"/>
      <c r="L1010" s="4"/>
      <c r="M1010" s="4"/>
      <c r="N1010" s="4"/>
      <c r="O1010" s="4"/>
    </row>
    <row r="1011" spans="1:4" x14ac:dyDescent="0.25">
      <c r="A1011" s="2">
        <v>45240</v>
      </c>
      <c r="B1011" s="20">
        <v>0.5812499999992724</v>
      </c>
      <c r="C1011" s="4" t="s">
        <v>996</v>
      </c>
      <c r="D1011" s="30" t="s">
        <v>820</v>
      </c>
    </row>
    <row r="1012" spans="1:4" x14ac:dyDescent="0.25">
      <c r="A1012" s="1">
        <v>45270</v>
      </c>
      <c r="B1012" s="20">
        <v>0.20833333333212067</v>
      </c>
      <c r="C1012" s="19" t="s">
        <v>110</v>
      </c>
      <c r="D1012" s="30" t="s">
        <v>820</v>
      </c>
    </row>
    <row r="1013" spans="1:4" x14ac:dyDescent="0.25">
      <c r="A1013" s="1">
        <v>45270</v>
      </c>
      <c r="B1013" s="20">
        <v>0.22777777777810115</v>
      </c>
      <c r="C1013" s="19" t="s">
        <v>997</v>
      </c>
      <c r="D1013" s="30" t="s">
        <v>820</v>
      </c>
    </row>
    <row r="1014" spans="1:15" x14ac:dyDescent="0.25">
      <c r="A1014" s="2">
        <v>45270</v>
      </c>
      <c r="B1014" s="3">
        <v>0.2715046296289074</v>
      </c>
      <c r="C1014" s="4" t="s">
        <v>540</v>
      </c>
      <c r="D1014" s="5" t="s">
        <v>820</v>
      </c>
      <c r="E1014" s="4" t="s">
        <v>1048</v>
      </c>
      <c r="F1014" s="4" t="s">
        <v>1049</v>
      </c>
      <c r="G1014" s="4">
        <v>580145.94</v>
      </c>
      <c r="H1014" s="4">
        <v>4595040.06</v>
      </c>
      <c r="I1014" s="4"/>
      <c r="J1014" s="4"/>
      <c r="K1014" s="4"/>
      <c r="L1014" s="4"/>
      <c r="M1014" s="4"/>
      <c r="N1014" s="4"/>
      <c r="O1014" s="4"/>
    </row>
    <row r="1015" spans="1:15" x14ac:dyDescent="0.25">
      <c r="A1015" s="2">
        <v>45270</v>
      </c>
      <c r="B1015" s="3">
        <v>0.27290509259182727</v>
      </c>
      <c r="C1015" s="4" t="s">
        <v>885</v>
      </c>
      <c r="D1015" s="5" t="s">
        <v>743</v>
      </c>
      <c r="E1015" s="4" t="s">
        <v>1048</v>
      </c>
      <c r="F1015" s="4" t="s">
        <v>1049</v>
      </c>
      <c r="G1015" s="4">
        <v>580146.23</v>
      </c>
      <c r="H1015" s="4">
        <v>4595040.32</v>
      </c>
      <c r="I1015" s="4"/>
      <c r="J1015" s="4"/>
      <c r="K1015" s="4"/>
      <c r="L1015" s="4"/>
      <c r="M1015" s="4"/>
      <c r="N1015" s="4"/>
      <c r="O1015" s="4"/>
    </row>
    <row r="1016" spans="1:15" x14ac:dyDescent="0.25">
      <c r="A1016" s="7">
        <v>45270</v>
      </c>
      <c r="B1016" s="8">
        <v>0.28057870370321325</v>
      </c>
      <c r="C1016" s="9" t="s">
        <v>823</v>
      </c>
      <c r="D1016" s="10" t="s">
        <v>743</v>
      </c>
      <c r="E1016" s="9" t="s">
        <v>1048</v>
      </c>
      <c r="F1016" s="9" t="s">
        <v>1049</v>
      </c>
      <c r="G1016" s="9">
        <v>580146.35</v>
      </c>
      <c r="H1016" s="9">
        <v>4595040.47</v>
      </c>
      <c r="I1016" s="9"/>
      <c r="J1016" s="9"/>
      <c r="K1016" s="9"/>
      <c r="L1016" s="9"/>
      <c r="M1016" s="9"/>
      <c r="N1016" s="9"/>
      <c r="O1016" s="9"/>
    </row>
    <row r="1017" spans="1:15" x14ac:dyDescent="0.25">
      <c r="A1017" s="7">
        <v>45270</v>
      </c>
      <c r="B1017" s="8">
        <v>0.2806018518531346</v>
      </c>
      <c r="C1017" s="9" t="s">
        <v>135</v>
      </c>
      <c r="D1017" s="10" t="s">
        <v>743</v>
      </c>
      <c r="E1017" s="9" t="s">
        <v>1048</v>
      </c>
      <c r="F1017" s="9" t="s">
        <v>1049</v>
      </c>
      <c r="G1017" s="9">
        <v>580146.5</v>
      </c>
      <c r="H1017" s="9">
        <v>4595040.67</v>
      </c>
      <c r="I1017" s="9"/>
      <c r="J1017" s="9"/>
      <c r="K1017" s="9"/>
      <c r="L1017" s="9"/>
      <c r="M1017" s="9"/>
      <c r="N1017" s="9"/>
      <c r="O1017" s="9"/>
    </row>
    <row r="1018" spans="1:15" x14ac:dyDescent="0.25">
      <c r="A1018" s="11">
        <v>45270</v>
      </c>
      <c r="B1018" s="12">
        <v>0.2852199074077362</v>
      </c>
      <c r="C1018" s="13" t="s">
        <v>24</v>
      </c>
      <c r="D1018" s="14" t="s">
        <v>743</v>
      </c>
      <c r="E1018" s="13" t="s">
        <v>1048</v>
      </c>
      <c r="F1018" s="13" t="s">
        <v>1049</v>
      </c>
      <c r="G1018" s="13">
        <v>579964.34</v>
      </c>
      <c r="H1018" s="13">
        <v>4595025.91</v>
      </c>
      <c r="I1018" s="13"/>
      <c r="J1018" s="13"/>
      <c r="K1018" s="13"/>
      <c r="L1018" s="13"/>
      <c r="M1018" s="13"/>
      <c r="N1018" s="13"/>
      <c r="O1018" s="13"/>
    </row>
    <row r="1019" spans="1:15" x14ac:dyDescent="0.25">
      <c r="A1019" s="15">
        <v>45270</v>
      </c>
      <c r="B1019" s="16">
        <v>0.29899305555591127</v>
      </c>
      <c r="C1019" s="17" t="s">
        <v>26</v>
      </c>
      <c r="D1019" s="18" t="s">
        <v>743</v>
      </c>
      <c r="E1019" s="17" t="s">
        <v>1048</v>
      </c>
      <c r="F1019" s="17" t="s">
        <v>1050</v>
      </c>
      <c r="G1019" s="17">
        <v>578386.85</v>
      </c>
      <c r="H1019" s="17">
        <v>4592926.88</v>
      </c>
      <c r="I1019" s="17"/>
      <c r="J1019" s="17"/>
      <c r="K1019" s="17"/>
      <c r="L1019" s="17"/>
      <c r="M1019" s="17"/>
      <c r="N1019">
        <f>IF(C1019="EOL",SQRT(((G1019-G1018)^2)+((H1019-H1018)^2)))</f>
        <v>2625.719261650237</v>
      </c>
      <c r="O1019" s="35">
        <f>B1019-B1018</f>
        <v>0.013773148148175096</v>
      </c>
    </row>
    <row r="1020" spans="1:15" x14ac:dyDescent="0.25">
      <c r="A1020" s="11">
        <v>45270</v>
      </c>
      <c r="B1020" s="12">
        <v>0.2995717592602887</v>
      </c>
      <c r="C1020" s="13" t="s">
        <v>24</v>
      </c>
      <c r="D1020" s="14" t="s">
        <v>743</v>
      </c>
      <c r="E1020" s="13" t="s">
        <v>1051</v>
      </c>
      <c r="F1020" s="13" t="s">
        <v>1052</v>
      </c>
      <c r="G1020" s="13">
        <v>578348.19</v>
      </c>
      <c r="H1020" s="13">
        <v>4592955.34</v>
      </c>
      <c r="I1020" s="13"/>
      <c r="J1020" s="13"/>
      <c r="K1020" s="13"/>
      <c r="L1020" s="13"/>
      <c r="M1020" s="13"/>
      <c r="N1020" s="13"/>
      <c r="O1020" s="13"/>
    </row>
    <row r="1021" spans="1:15" x14ac:dyDescent="0.25">
      <c r="A1021" s="15">
        <v>45270</v>
      </c>
      <c r="B1021" s="16">
        <v>0.314976851852407</v>
      </c>
      <c r="C1021" s="17" t="s">
        <v>26</v>
      </c>
      <c r="D1021" s="18" t="s">
        <v>743</v>
      </c>
      <c r="E1021" s="17" t="s">
        <v>1051</v>
      </c>
      <c r="F1021" s="17" t="s">
        <v>1053</v>
      </c>
      <c r="G1021" s="17">
        <v>580123.37</v>
      </c>
      <c r="H1021" s="17">
        <v>4595292.05</v>
      </c>
      <c r="I1021" s="17"/>
      <c r="J1021" s="17"/>
      <c r="K1021" s="17"/>
      <c r="L1021" s="17"/>
      <c r="M1021" s="17"/>
      <c r="N1021">
        <f>IF(C1021="EOL",SQRT(((G1021-G1020)^2)+((H1021-H1020)^2)))</f>
        <v>2934.531931415981</v>
      </c>
      <c r="O1021" s="35">
        <f>B1021-B1020</f>
        <v>0.015405092592118308</v>
      </c>
    </row>
    <row r="1022" spans="1:15" x14ac:dyDescent="0.25">
      <c r="A1022" s="11">
        <v>45270</v>
      </c>
      <c r="B1022" s="12">
        <v>0.3156597222223354</v>
      </c>
      <c r="C1022" s="13" t="s">
        <v>24</v>
      </c>
      <c r="D1022" s="14" t="s">
        <v>743</v>
      </c>
      <c r="E1022" s="13" t="s">
        <v>1054</v>
      </c>
      <c r="F1022" s="13" t="s">
        <v>1055</v>
      </c>
      <c r="G1022" s="13">
        <v>580086.48</v>
      </c>
      <c r="H1022" s="13">
        <v>4595335.93</v>
      </c>
      <c r="I1022" s="13"/>
      <c r="J1022" s="13"/>
      <c r="K1022" s="13"/>
      <c r="L1022" s="13"/>
      <c r="M1022" s="13"/>
      <c r="N1022" s="13"/>
      <c r="O1022" s="13"/>
    </row>
    <row r="1023" spans="1:15" x14ac:dyDescent="0.25">
      <c r="A1023" s="15">
        <v>45270</v>
      </c>
      <c r="B1023" s="16">
        <v>0.330914351852698</v>
      </c>
      <c r="C1023" s="17" t="s">
        <v>26</v>
      </c>
      <c r="D1023" s="18" t="s">
        <v>743</v>
      </c>
      <c r="E1023" s="17" t="s">
        <v>1054</v>
      </c>
      <c r="F1023" s="17" t="s">
        <v>1056</v>
      </c>
      <c r="G1023" s="17">
        <v>578323.24</v>
      </c>
      <c r="H1023" s="17">
        <v>4592991.17</v>
      </c>
      <c r="I1023" s="17"/>
      <c r="J1023" s="17"/>
      <c r="K1023" s="17"/>
      <c r="L1023" s="17"/>
      <c r="M1023" s="17"/>
      <c r="N1023">
        <f>IF(C1023="EOL",SQRT(((G1023-G1022)^2)+((H1023-H1022)^2)))</f>
        <v>2933.754378812057</v>
      </c>
      <c r="O1023" s="35">
        <f>B1023-B1022</f>
        <v>0.015254629630362615</v>
      </c>
    </row>
    <row r="1024" spans="1:15" x14ac:dyDescent="0.25">
      <c r="A1024" s="11">
        <v>45270</v>
      </c>
      <c r="B1024" s="12">
        <v>0.3343402777791198</v>
      </c>
      <c r="C1024" s="13" t="s">
        <v>24</v>
      </c>
      <c r="D1024" s="14" t="s">
        <v>743</v>
      </c>
      <c r="E1024" s="13" t="s">
        <v>1057</v>
      </c>
      <c r="F1024" s="13" t="s">
        <v>1058</v>
      </c>
      <c r="G1024" s="13">
        <v>578027.05</v>
      </c>
      <c r="H1024" s="13">
        <v>4593401.55</v>
      </c>
      <c r="I1024" s="13"/>
      <c r="J1024" s="13"/>
      <c r="K1024" s="13"/>
      <c r="L1024" s="13"/>
      <c r="M1024" s="13"/>
      <c r="N1024" s="13"/>
      <c r="O1024" s="13"/>
    </row>
    <row r="1025" spans="1:15" x14ac:dyDescent="0.25">
      <c r="A1025" s="15">
        <v>45270</v>
      </c>
      <c r="B1025" s="16">
        <v>0.3377199074056989</v>
      </c>
      <c r="C1025" s="17" t="s">
        <v>26</v>
      </c>
      <c r="D1025" s="18" t="s">
        <v>743</v>
      </c>
      <c r="E1025" s="17" t="s">
        <v>1057</v>
      </c>
      <c r="F1025" s="17" t="s">
        <v>1059</v>
      </c>
      <c r="G1025" s="17">
        <v>577774.3</v>
      </c>
      <c r="H1025" s="17">
        <v>4593908.21</v>
      </c>
      <c r="I1025" s="17"/>
      <c r="J1025" s="17"/>
      <c r="K1025" s="17"/>
      <c r="L1025" s="17"/>
      <c r="M1025" s="17"/>
      <c r="N1025">
        <f>IF(C1025="EOL",SQRT(((G1025-G1024)^2)+((H1025-H1024)^2)))</f>
        <v>566.2039545076941</v>
      </c>
      <c r="O1025" s="35">
        <f>B1025-B1024</f>
        <v>0.003379629630217096</v>
      </c>
    </row>
    <row r="1026" spans="1:15" x14ac:dyDescent="0.25">
      <c r="A1026" s="11">
        <v>45270</v>
      </c>
      <c r="B1026" s="12">
        <v>0.3379282407404389</v>
      </c>
      <c r="C1026" s="13" t="s">
        <v>24</v>
      </c>
      <c r="D1026" s="14" t="s">
        <v>743</v>
      </c>
      <c r="E1026" s="13" t="s">
        <v>1057</v>
      </c>
      <c r="F1026" s="13" t="s">
        <v>1060</v>
      </c>
      <c r="G1026" s="13">
        <v>577792.75</v>
      </c>
      <c r="H1026" s="13">
        <v>4593889.9</v>
      </c>
      <c r="I1026" s="13"/>
      <c r="J1026" s="13"/>
      <c r="K1026" s="13"/>
      <c r="L1026" s="13"/>
      <c r="M1026" s="13"/>
      <c r="N1026" s="13"/>
      <c r="O1026" s="13"/>
    </row>
    <row r="1027" spans="1:15" x14ac:dyDescent="0.25">
      <c r="A1027" s="15">
        <v>45270</v>
      </c>
      <c r="B1027" s="16">
        <v>0.35728009259401006</v>
      </c>
      <c r="C1027" s="17" t="s">
        <v>26</v>
      </c>
      <c r="D1027" s="18" t="s">
        <v>743</v>
      </c>
      <c r="E1027" s="17" t="s">
        <v>1057</v>
      </c>
      <c r="F1027" s="17" t="s">
        <v>1061</v>
      </c>
      <c r="G1027" s="17">
        <v>580197.47</v>
      </c>
      <c r="H1027" s="17">
        <v>4591026.98</v>
      </c>
      <c r="I1027" s="17"/>
      <c r="J1027" s="17"/>
      <c r="K1027" s="17"/>
      <c r="L1027" s="17"/>
      <c r="M1027" s="17"/>
      <c r="N1027">
        <f>IF(C1027="EOL",SQRT(((G1027-G1026)^2)+((H1027-H1026)^2)))</f>
        <v>3738.8486469499458</v>
      </c>
      <c r="O1027" s="35">
        <f>B1027-B1026</f>
        <v>0.019351851853571134</v>
      </c>
    </row>
    <row r="1028" spans="1:15" x14ac:dyDescent="0.25">
      <c r="A1028" s="11">
        <v>45270</v>
      </c>
      <c r="B1028" s="12">
        <v>0.3579976851870015</v>
      </c>
      <c r="C1028" s="13" t="s">
        <v>24</v>
      </c>
      <c r="D1028" s="14" t="s">
        <v>743</v>
      </c>
      <c r="E1028" s="13" t="s">
        <v>1062</v>
      </c>
      <c r="F1028" s="13" t="s">
        <v>1063</v>
      </c>
      <c r="G1028" s="13">
        <v>580181.48</v>
      </c>
      <c r="H1028" s="13">
        <v>4590978.63</v>
      </c>
      <c r="I1028" s="13"/>
      <c r="J1028" s="13"/>
      <c r="K1028" s="13"/>
      <c r="L1028" s="13"/>
      <c r="M1028" s="13"/>
      <c r="N1028" s="13"/>
      <c r="O1028" s="13"/>
    </row>
    <row r="1029" spans="1:15" x14ac:dyDescent="0.25">
      <c r="A1029" s="15">
        <v>45270</v>
      </c>
      <c r="B1029" s="16">
        <v>0.3772569444445253</v>
      </c>
      <c r="C1029" s="17" t="s">
        <v>26</v>
      </c>
      <c r="D1029" s="18" t="s">
        <v>743</v>
      </c>
      <c r="E1029" s="17" t="s">
        <v>1062</v>
      </c>
      <c r="F1029" s="17" t="s">
        <v>1064</v>
      </c>
      <c r="G1029" s="17">
        <v>577795.77</v>
      </c>
      <c r="H1029" s="17">
        <v>4593836.34</v>
      </c>
      <c r="I1029" s="17"/>
      <c r="J1029" s="17"/>
      <c r="K1029" s="17"/>
      <c r="L1029" s="17"/>
      <c r="M1029" s="17"/>
      <c r="N1029">
        <f>IF(C1029="EOL",SQRT(((G1029-G1028)^2)+((H1029-H1028)^2)))</f>
        <v>3722.649412474885</v>
      </c>
      <c r="O1029" s="35">
        <f>B1029-B1028</f>
        <v>0.01925925925752381</v>
      </c>
    </row>
    <row r="1030" spans="1:15" x14ac:dyDescent="0.25">
      <c r="A1030" s="11">
        <v>45270</v>
      </c>
      <c r="B1030" s="12">
        <v>0.37785879629518604</v>
      </c>
      <c r="C1030" s="13" t="s">
        <v>24</v>
      </c>
      <c r="D1030" s="14" t="s">
        <v>743</v>
      </c>
      <c r="E1030" s="13" t="s">
        <v>1065</v>
      </c>
      <c r="F1030" s="13" t="s">
        <v>1066</v>
      </c>
      <c r="G1030" s="13">
        <v>577738.4</v>
      </c>
      <c r="H1030" s="13">
        <v>4593833.24</v>
      </c>
      <c r="I1030" s="13"/>
      <c r="J1030" s="13"/>
      <c r="K1030" s="13"/>
      <c r="L1030" s="13"/>
      <c r="M1030" s="13"/>
      <c r="N1030" s="13"/>
      <c r="O1030" s="13"/>
    </row>
    <row r="1031" spans="1:15" x14ac:dyDescent="0.25">
      <c r="A1031" s="15">
        <v>45270</v>
      </c>
      <c r="B1031" s="16">
        <v>0.39725694444496185</v>
      </c>
      <c r="C1031" s="17" t="s">
        <v>26</v>
      </c>
      <c r="D1031" s="18" t="s">
        <v>743</v>
      </c>
      <c r="E1031" s="17" t="s">
        <v>1065</v>
      </c>
      <c r="F1031" s="17" t="s">
        <v>1067</v>
      </c>
      <c r="G1031" s="17">
        <v>580134.98</v>
      </c>
      <c r="H1031" s="17">
        <v>4591019.79</v>
      </c>
      <c r="I1031" s="17"/>
      <c r="J1031" s="17"/>
      <c r="K1031" s="17"/>
      <c r="L1031" s="17"/>
      <c r="M1031" s="17"/>
      <c r="N1031">
        <f>IF(C1031="EOL",SQRT(((G1031-G1030)^2)+((H1031-H1030)^2)))</f>
        <v>3695.8215052814508</v>
      </c>
      <c r="O1031" s="35">
        <f>B1031-B1030</f>
        <v>0.019398148149775807</v>
      </c>
    </row>
    <row r="1032" spans="1:15" x14ac:dyDescent="0.25">
      <c r="A1032" s="11">
        <v>45270</v>
      </c>
      <c r="B1032" s="12">
        <v>0.39769675926072523</v>
      </c>
      <c r="C1032" s="13" t="s">
        <v>24</v>
      </c>
      <c r="D1032" s="14" t="s">
        <v>743</v>
      </c>
      <c r="E1032" s="13" t="s">
        <v>1068</v>
      </c>
      <c r="F1032" s="13" t="s">
        <v>1069</v>
      </c>
      <c r="G1032" s="13">
        <v>580188.26</v>
      </c>
      <c r="H1032" s="13">
        <v>4590954.09</v>
      </c>
      <c r="I1032" s="13"/>
      <c r="J1032" s="13"/>
      <c r="K1032" s="13"/>
      <c r="L1032" s="13"/>
      <c r="M1032" s="13"/>
      <c r="N1032" s="13"/>
      <c r="O1032" s="13"/>
    </row>
    <row r="1033" spans="1:15" x14ac:dyDescent="0.25">
      <c r="A1033" s="15">
        <v>45270</v>
      </c>
      <c r="B1033" s="16">
        <v>0.39773148148015025</v>
      </c>
      <c r="C1033" s="17" t="s">
        <v>26</v>
      </c>
      <c r="D1033" s="18" t="s">
        <v>743</v>
      </c>
      <c r="E1033" s="17" t="s">
        <v>1068</v>
      </c>
      <c r="F1033" s="17" t="s">
        <v>1069</v>
      </c>
      <c r="G1033" s="17">
        <v>580192.13</v>
      </c>
      <c r="H1033" s="17">
        <v>4590948.79</v>
      </c>
      <c r="I1033" s="17"/>
      <c r="J1033" s="17"/>
      <c r="K1033" s="17"/>
      <c r="L1033" s="17"/>
      <c r="M1033" s="17"/>
      <c r="N1033">
        <f>IF(C1033="EOL",SQRT(((G1033-G1032)^2)+((H1033-H1032)^2)))</f>
        <v>6.562537618786619</v>
      </c>
      <c r="O1033" s="35">
        <f>B1033-B1032</f>
        <v>0.000034722223062999547</v>
      </c>
    </row>
    <row r="1034" spans="1:15" x14ac:dyDescent="0.25">
      <c r="A1034" s="11">
        <v>45270</v>
      </c>
      <c r="B1034" s="12">
        <v>0.3984490740731417</v>
      </c>
      <c r="C1034" s="13" t="s">
        <v>24</v>
      </c>
      <c r="D1034" s="14" t="s">
        <v>743</v>
      </c>
      <c r="E1034" s="13" t="s">
        <v>1068</v>
      </c>
      <c r="F1034" s="13" t="s">
        <v>1070</v>
      </c>
      <c r="G1034" s="13">
        <v>580148.81</v>
      </c>
      <c r="H1034" s="13">
        <v>4590947.71</v>
      </c>
      <c r="I1034" s="13"/>
      <c r="J1034" s="13"/>
      <c r="K1034" s="13"/>
      <c r="L1034" s="13"/>
      <c r="M1034" s="13"/>
      <c r="N1034" s="13"/>
      <c r="O1034" s="13"/>
    </row>
    <row r="1035" spans="1:15" x14ac:dyDescent="0.25">
      <c r="A1035" s="15">
        <v>45270</v>
      </c>
      <c r="B1035" s="16">
        <v>0.41752314814948477</v>
      </c>
      <c r="C1035" s="17" t="s">
        <v>26</v>
      </c>
      <c r="D1035" s="18" t="s">
        <v>743</v>
      </c>
      <c r="E1035" s="17" t="s">
        <v>1068</v>
      </c>
      <c r="F1035" s="17" t="s">
        <v>1071</v>
      </c>
      <c r="G1035" s="17">
        <v>577760.44</v>
      </c>
      <c r="H1035" s="17">
        <v>4593802.73</v>
      </c>
      <c r="I1035" s="17"/>
      <c r="J1035" s="17"/>
      <c r="K1035" s="17"/>
      <c r="L1035" s="17"/>
      <c r="M1035" s="17"/>
      <c r="N1035">
        <f>IF(C1035="EOL",SQRT(((G1035-G1034)^2)+((H1035-H1034)^2)))</f>
        <v>3722.291022650338</v>
      </c>
      <c r="O1035" s="35">
        <f>B1035-B1034</f>
        <v>0.019074074072705116</v>
      </c>
    </row>
    <row r="1036" spans="1:15" x14ac:dyDescent="0.25">
      <c r="A1036" s="11">
        <v>45270</v>
      </c>
      <c r="B1036" s="12">
        <v>0.4178356481497758</v>
      </c>
      <c r="C1036" s="13" t="s">
        <v>24</v>
      </c>
      <c r="D1036" s="14" t="s">
        <v>743</v>
      </c>
      <c r="E1036" s="13" t="s">
        <v>1072</v>
      </c>
      <c r="F1036" s="13" t="s">
        <v>1073</v>
      </c>
      <c r="G1036" s="13">
        <v>577727.77</v>
      </c>
      <c r="H1036" s="13">
        <v>4593854.82</v>
      </c>
      <c r="I1036" s="13"/>
      <c r="J1036" s="13"/>
      <c r="K1036" s="13"/>
      <c r="L1036" s="13"/>
      <c r="M1036" s="13"/>
      <c r="N1036" s="13"/>
      <c r="O1036" s="13"/>
    </row>
    <row r="1037" spans="1:15" x14ac:dyDescent="0.25">
      <c r="A1037" s="15">
        <v>45270</v>
      </c>
      <c r="B1037" s="16">
        <v>0.41833333333488554</v>
      </c>
      <c r="C1037" s="17" t="s">
        <v>26</v>
      </c>
      <c r="D1037" s="18" t="s">
        <v>743</v>
      </c>
      <c r="E1037" s="17" t="s">
        <v>1072</v>
      </c>
      <c r="F1037" s="17" t="s">
        <v>1074</v>
      </c>
      <c r="G1037" s="17">
        <v>577674.24</v>
      </c>
      <c r="H1037" s="17">
        <v>4593852.66</v>
      </c>
      <c r="I1037" s="17"/>
      <c r="J1037" s="17"/>
      <c r="K1037" s="17"/>
      <c r="L1037" s="17"/>
      <c r="M1037" s="17"/>
      <c r="N1037">
        <f>IF(C1037="EOL",SQRT(((G1037-G1036)^2)+((H1037-H1036)^2)))</f>
        <v>53.57356157661758</v>
      </c>
      <c r="O1037" s="35">
        <f>B1037-B1036</f>
        <v>0.0004976851851097308</v>
      </c>
    </row>
    <row r="1038" spans="1:15" x14ac:dyDescent="0.25">
      <c r="A1038" s="11">
        <v>45270</v>
      </c>
      <c r="B1038" s="12">
        <v>0.41836805555431056</v>
      </c>
      <c r="C1038" s="13" t="s">
        <v>24</v>
      </c>
      <c r="D1038" s="14" t="s">
        <v>743</v>
      </c>
      <c r="E1038" s="13" t="s">
        <v>1072</v>
      </c>
      <c r="F1038" s="13" t="s">
        <v>1074</v>
      </c>
      <c r="G1038" s="13">
        <v>577672.24</v>
      </c>
      <c r="H1038" s="13">
        <v>4593844.76</v>
      </c>
      <c r="I1038" s="13"/>
      <c r="J1038" s="13"/>
      <c r="K1038" s="13"/>
      <c r="L1038" s="13"/>
      <c r="M1038" s="13"/>
      <c r="N1038" s="13"/>
      <c r="O1038" s="13"/>
    </row>
    <row r="1039" spans="1:15" x14ac:dyDescent="0.25">
      <c r="A1039" s="15">
        <v>45270</v>
      </c>
      <c r="B1039" s="16">
        <v>0.43813657407372375</v>
      </c>
      <c r="C1039" s="17" t="s">
        <v>26</v>
      </c>
      <c r="D1039" s="18" t="s">
        <v>743</v>
      </c>
      <c r="E1039" s="17" t="s">
        <v>1072</v>
      </c>
      <c r="F1039" s="17" t="s">
        <v>1075</v>
      </c>
      <c r="G1039" s="17">
        <v>580071.88</v>
      </c>
      <c r="H1039" s="17">
        <v>4590994.37</v>
      </c>
      <c r="I1039" s="17"/>
      <c r="J1039" s="17"/>
      <c r="K1039" s="17"/>
      <c r="L1039" s="17"/>
      <c r="M1039" s="17"/>
      <c r="N1039">
        <f>IF(C1039="EOL",SQRT(((G1039-G1038)^2)+((H1039-H1038)^2)))</f>
        <v>3725.989168220723</v>
      </c>
      <c r="O1039" s="35">
        <f>B1039-B1038</f>
        <v>0.019768518519413192</v>
      </c>
    </row>
    <row r="1040" spans="1:15" x14ac:dyDescent="0.25">
      <c r="A1040" s="11">
        <v>45270</v>
      </c>
      <c r="B1040" s="12">
        <v>0.4391782407401479</v>
      </c>
      <c r="C1040" s="13" t="s">
        <v>24</v>
      </c>
      <c r="D1040" s="14" t="s">
        <v>743</v>
      </c>
      <c r="E1040" s="13" t="s">
        <v>1076</v>
      </c>
      <c r="F1040" s="13" t="s">
        <v>1077</v>
      </c>
      <c r="G1040" s="13">
        <v>580071.66</v>
      </c>
      <c r="H1040" s="13">
        <v>4590961.26</v>
      </c>
      <c r="I1040" s="13"/>
      <c r="J1040" s="13"/>
      <c r="K1040" s="13"/>
      <c r="L1040" s="13"/>
      <c r="M1040" s="13"/>
      <c r="N1040" s="13"/>
      <c r="O1040" s="13"/>
    </row>
    <row r="1041" spans="1:15" x14ac:dyDescent="0.25">
      <c r="A1041" s="15">
        <v>45270</v>
      </c>
      <c r="B1041" s="16">
        <v>0.4580671296280343</v>
      </c>
      <c r="C1041" s="17" t="s">
        <v>26</v>
      </c>
      <c r="D1041" s="18" t="s">
        <v>743</v>
      </c>
      <c r="E1041" s="17" t="s">
        <v>1076</v>
      </c>
      <c r="F1041" s="17" t="s">
        <v>1078</v>
      </c>
      <c r="G1041" s="17">
        <v>577706.96</v>
      </c>
      <c r="H1041" s="17">
        <v>4593762.84</v>
      </c>
      <c r="I1041" s="17"/>
      <c r="J1041" s="17"/>
      <c r="K1041" s="17"/>
      <c r="L1041" s="17"/>
      <c r="M1041" s="17"/>
      <c r="N1041">
        <f>IF(C1041="EOL",SQRT(((G1041-G1040)^2)+((H1041-H1040)^2)))</f>
        <v>3666.1501041829624</v>
      </c>
      <c r="O1041" s="35">
        <f>B1041-B1040</f>
        <v>0.018888888887886424</v>
      </c>
    </row>
    <row r="1042" spans="1:15" x14ac:dyDescent="0.25">
      <c r="A1042" s="11">
        <v>45270</v>
      </c>
      <c r="B1042" s="12">
        <v>0.45953703703708015</v>
      </c>
      <c r="C1042" s="13" t="s">
        <v>24</v>
      </c>
      <c r="D1042" s="14" t="s">
        <v>743</v>
      </c>
      <c r="E1042" s="13" t="s">
        <v>1079</v>
      </c>
      <c r="F1042" s="13" t="s">
        <v>1080</v>
      </c>
      <c r="G1042" s="13">
        <v>577694.69</v>
      </c>
      <c r="H1042" s="13">
        <v>4593756.44</v>
      </c>
      <c r="I1042" s="13"/>
      <c r="J1042" s="13"/>
      <c r="K1042" s="13"/>
      <c r="L1042" s="13"/>
      <c r="M1042" s="13"/>
      <c r="N1042" s="13"/>
      <c r="O1042" s="13"/>
    </row>
    <row r="1043" spans="1:15" x14ac:dyDescent="0.25">
      <c r="A1043" s="15">
        <v>45270</v>
      </c>
      <c r="B1043" s="16">
        <v>0.4602083333338669</v>
      </c>
      <c r="C1043" s="17" t="s">
        <v>26</v>
      </c>
      <c r="D1043" s="18" t="s">
        <v>743</v>
      </c>
      <c r="E1043" s="17" t="s">
        <v>1079</v>
      </c>
      <c r="F1043" s="17" t="s">
        <v>1081</v>
      </c>
      <c r="G1043" s="17">
        <v>577735.19</v>
      </c>
      <c r="H1043" s="17">
        <v>4593664.57</v>
      </c>
      <c r="I1043" s="17"/>
      <c r="J1043" s="17"/>
      <c r="K1043" s="17"/>
      <c r="L1043" s="17"/>
      <c r="M1043" s="17"/>
      <c r="N1043">
        <f>IF(C1043="EOL",SQRT(((G1043-G1042)^2)+((H1043-H1042)^2)))</f>
        <v>100.40093077268027</v>
      </c>
      <c r="O1043" s="35">
        <f>B1043-B1042</f>
        <v>0.0006712962967867497</v>
      </c>
    </row>
    <row r="1044" spans="1:15" x14ac:dyDescent="0.25">
      <c r="A1044" s="11">
        <v>45270</v>
      </c>
      <c r="B1044" s="12">
        <v>0.4616666666661331</v>
      </c>
      <c r="C1044" s="13" t="s">
        <v>24</v>
      </c>
      <c r="D1044" s="14" t="s">
        <v>743</v>
      </c>
      <c r="E1044" s="13" t="s">
        <v>1079</v>
      </c>
      <c r="F1044" s="13" t="s">
        <v>1081</v>
      </c>
      <c r="G1044" s="13">
        <v>577776.99</v>
      </c>
      <c r="H1044" s="13">
        <v>4593613.64</v>
      </c>
      <c r="I1044" s="13"/>
      <c r="J1044" s="13"/>
      <c r="K1044" s="13"/>
      <c r="L1044" s="13"/>
      <c r="M1044" s="13"/>
      <c r="N1044" s="13"/>
      <c r="O1044" s="13"/>
    </row>
    <row r="1045" spans="1:15" x14ac:dyDescent="0.25">
      <c r="A1045" s="15">
        <v>45270</v>
      </c>
      <c r="B1045" s="16">
        <v>0.481759259258979</v>
      </c>
      <c r="C1045" s="17" t="s">
        <v>26</v>
      </c>
      <c r="D1045" s="18" t="s">
        <v>743</v>
      </c>
      <c r="E1045" s="17" t="s">
        <v>1079</v>
      </c>
      <c r="F1045" s="17" t="s">
        <v>1082</v>
      </c>
      <c r="G1045" s="17">
        <v>580053.19</v>
      </c>
      <c r="H1045" s="17">
        <v>4590928.05</v>
      </c>
      <c r="I1045" s="17"/>
      <c r="J1045" s="17"/>
      <c r="K1045" s="17"/>
      <c r="L1045" s="17"/>
      <c r="M1045" s="17"/>
      <c r="N1045">
        <f>IF(C1045="EOL",SQRT(((G1045-G1044)^2)+((H1045-H1044)^2)))</f>
        <v>3520.4374853274967</v>
      </c>
      <c r="O1045" s="35">
        <f>B1045-B1044</f>
        <v>0.020092592592845904</v>
      </c>
    </row>
    <row r="1046" spans="1:15" x14ac:dyDescent="0.25">
      <c r="A1046" s="11">
        <v>45270</v>
      </c>
      <c r="B1046" s="12">
        <v>0.4822685185172304</v>
      </c>
      <c r="C1046" s="13" t="s">
        <v>24</v>
      </c>
      <c r="D1046" s="14" t="s">
        <v>743</v>
      </c>
      <c r="E1046" s="13" t="s">
        <v>1083</v>
      </c>
      <c r="F1046" s="13" t="s">
        <v>1084</v>
      </c>
      <c r="G1046" s="13">
        <v>580057.39</v>
      </c>
      <c r="H1046" s="13">
        <v>4590863.8</v>
      </c>
      <c r="I1046" s="13"/>
      <c r="J1046" s="13"/>
      <c r="K1046" s="13"/>
      <c r="L1046" s="13"/>
      <c r="M1046" s="13"/>
      <c r="N1046" s="13"/>
      <c r="O1046" s="13"/>
    </row>
    <row r="1047" spans="1:15" x14ac:dyDescent="0.25">
      <c r="A1047" s="15">
        <v>45270</v>
      </c>
      <c r="B1047" s="16">
        <v>0.4980439814826241</v>
      </c>
      <c r="C1047" s="17" t="s">
        <v>26</v>
      </c>
      <c r="D1047" s="18" t="s">
        <v>743</v>
      </c>
      <c r="E1047" s="17" t="s">
        <v>1083</v>
      </c>
      <c r="F1047" s="17" t="s">
        <v>1085</v>
      </c>
      <c r="G1047" s="17">
        <v>578172.66</v>
      </c>
      <c r="H1047" s="17">
        <v>4593112.85</v>
      </c>
      <c r="I1047" s="17"/>
      <c r="J1047" s="17"/>
      <c r="K1047" s="17"/>
      <c r="L1047" s="17"/>
      <c r="M1047" s="17"/>
      <c r="N1047">
        <f>IF(C1047="EOL",SQRT(((G1047-G1046)^2)+((H1047-H1046)^2)))</f>
        <v>2934.353945146886</v>
      </c>
      <c r="O1047" s="35">
        <f>B1047-B1046</f>
        <v>0.015775462961755693</v>
      </c>
    </row>
    <row r="1048" spans="1:15" x14ac:dyDescent="0.25">
      <c r="A1048" s="11">
        <v>45270</v>
      </c>
      <c r="B1048" s="12">
        <v>0.5005671296312357</v>
      </c>
      <c r="C1048" s="13" t="s">
        <v>24</v>
      </c>
      <c r="D1048" s="14" t="s">
        <v>743</v>
      </c>
      <c r="E1048" s="13" t="s">
        <v>1086</v>
      </c>
      <c r="F1048" s="13" t="s">
        <v>1087</v>
      </c>
      <c r="G1048" s="13">
        <v>578266.28</v>
      </c>
      <c r="H1048" s="13">
        <v>4592915.64</v>
      </c>
      <c r="I1048" s="13"/>
      <c r="J1048" s="13"/>
      <c r="K1048" s="13"/>
      <c r="L1048" s="13"/>
      <c r="M1048" s="13"/>
      <c r="N1048" s="13"/>
      <c r="O1048" s="13"/>
    </row>
    <row r="1049" spans="1:15" x14ac:dyDescent="0.25">
      <c r="A1049" s="15">
        <v>45270</v>
      </c>
      <c r="B1049" s="16">
        <v>0.5162384259274404</v>
      </c>
      <c r="C1049" s="17" t="s">
        <v>26</v>
      </c>
      <c r="D1049" s="18" t="s">
        <v>743</v>
      </c>
      <c r="E1049" s="17" t="s">
        <v>1086</v>
      </c>
      <c r="F1049" s="17" t="s">
        <v>1088</v>
      </c>
      <c r="G1049" s="17">
        <v>580040.47</v>
      </c>
      <c r="H1049" s="17">
        <v>4590868.04</v>
      </c>
      <c r="I1049" s="17"/>
      <c r="J1049" s="17"/>
      <c r="K1049" s="17"/>
      <c r="L1049" s="17"/>
      <c r="M1049" s="17"/>
      <c r="N1049">
        <f>IF(C1049="EOL",SQRT(((G1049-G1048)^2)+((H1049-H1048)^2)))</f>
        <v>2709.320194458063</v>
      </c>
      <c r="O1049" s="35">
        <f>B1049-B1048</f>
        <v>0.015671296296204673</v>
      </c>
    </row>
    <row r="1050" spans="1:15" x14ac:dyDescent="0.25">
      <c r="A1050" s="11">
        <v>45270</v>
      </c>
      <c r="B1050" s="12">
        <v>0.5165972222239361</v>
      </c>
      <c r="C1050" s="13" t="s">
        <v>24</v>
      </c>
      <c r="D1050" s="14" t="s">
        <v>743</v>
      </c>
      <c r="E1050" s="13" t="s">
        <v>1089</v>
      </c>
      <c r="F1050" s="13" t="s">
        <v>1090</v>
      </c>
      <c r="G1050" s="13">
        <v>580042.89</v>
      </c>
      <c r="H1050" s="13">
        <v>4590826.71</v>
      </c>
      <c r="I1050" s="13"/>
      <c r="J1050" s="13"/>
      <c r="K1050" s="13"/>
      <c r="L1050" s="13"/>
      <c r="M1050" s="13"/>
      <c r="N1050" s="13"/>
      <c r="O1050" s="13"/>
    </row>
    <row r="1051" spans="1:15" x14ac:dyDescent="0.25">
      <c r="A1051" s="15">
        <v>45270</v>
      </c>
      <c r="B1051" s="16">
        <v>0.5170486111128412</v>
      </c>
      <c r="C1051" s="17" t="s">
        <v>26</v>
      </c>
      <c r="D1051" s="18" t="s">
        <v>743</v>
      </c>
      <c r="E1051" s="17" t="s">
        <v>1089</v>
      </c>
      <c r="F1051" s="17" t="s">
        <v>1091</v>
      </c>
      <c r="G1051" s="17">
        <v>579998.81</v>
      </c>
      <c r="H1051" s="17">
        <v>4590858.86</v>
      </c>
      <c r="I1051" s="17"/>
      <c r="J1051" s="17"/>
      <c r="K1051" s="17"/>
      <c r="L1051" s="17"/>
      <c r="M1051" s="17"/>
      <c r="N1051">
        <f>IF(C1051="EOL",SQRT(((G1051-G1050)^2)+((H1051-H1050)^2)))</f>
        <v>54.55885720962508</v>
      </c>
      <c r="O1051" s="35">
        <f>B1051-B1050</f>
        <v>0.0004513888889050577</v>
      </c>
    </row>
    <row r="1052" spans="1:15" x14ac:dyDescent="0.25">
      <c r="A1052" s="11">
        <v>45270</v>
      </c>
      <c r="B1052" s="12">
        <v>0.5170833333322662</v>
      </c>
      <c r="C1052" s="13" t="s">
        <v>24</v>
      </c>
      <c r="D1052" s="14" t="s">
        <v>743</v>
      </c>
      <c r="E1052" s="13" t="s">
        <v>1089</v>
      </c>
      <c r="F1052" s="13" t="s">
        <v>1091</v>
      </c>
      <c r="G1052" s="13">
        <v>579995.4</v>
      </c>
      <c r="H1052" s="13">
        <v>4590866.22</v>
      </c>
      <c r="I1052" s="13"/>
      <c r="J1052" s="13"/>
      <c r="K1052" s="13"/>
      <c r="L1052" s="13"/>
      <c r="M1052" s="13"/>
      <c r="N1052" s="13"/>
      <c r="O1052" s="13"/>
    </row>
    <row r="1053" spans="1:15" x14ac:dyDescent="0.25">
      <c r="A1053" s="15">
        <v>45270</v>
      </c>
      <c r="B1053" s="16">
        <v>0.5323958333319752</v>
      </c>
      <c r="C1053" s="17" t="s">
        <v>26</v>
      </c>
      <c r="D1053" s="18" t="s">
        <v>743</v>
      </c>
      <c r="E1053" s="17" t="s">
        <v>1089</v>
      </c>
      <c r="F1053" s="17" t="s">
        <v>1092</v>
      </c>
      <c r="G1053" s="17">
        <v>578205.21</v>
      </c>
      <c r="H1053" s="17">
        <v>4593051.46</v>
      </c>
      <c r="I1053" s="17"/>
      <c r="J1053" s="17"/>
      <c r="K1053" s="17"/>
      <c r="L1053" s="17"/>
      <c r="M1053" s="17"/>
      <c r="N1053">
        <f>IF(C1053="EOL",SQRT(((G1053-G1052)^2)+((H1053-H1052)^2)))</f>
        <v>2824.898952830206</v>
      </c>
      <c r="O1053" s="35">
        <f>B1053-B1052</f>
        <v>0.015312499999708962</v>
      </c>
    </row>
    <row r="1054" spans="1:15" x14ac:dyDescent="0.25">
      <c r="A1054" s="11">
        <v>45270</v>
      </c>
      <c r="B1054" s="12">
        <v>0.533726851852407</v>
      </c>
      <c r="C1054" s="13" t="s">
        <v>24</v>
      </c>
      <c r="D1054" s="14" t="s">
        <v>743</v>
      </c>
      <c r="E1054" s="13" t="s">
        <v>1093</v>
      </c>
      <c r="F1054" s="13" t="s">
        <v>1094</v>
      </c>
      <c r="G1054" s="13">
        <v>578201.35</v>
      </c>
      <c r="H1054" s="13">
        <v>4593261.78</v>
      </c>
      <c r="I1054" s="13"/>
      <c r="J1054" s="13"/>
      <c r="K1054" s="13"/>
      <c r="L1054" s="13"/>
      <c r="M1054" s="13"/>
      <c r="N1054" s="13"/>
      <c r="O1054" s="13"/>
    </row>
    <row r="1055" spans="1:15" x14ac:dyDescent="0.25">
      <c r="A1055" s="15">
        <v>45270</v>
      </c>
      <c r="B1055" s="16">
        <v>0.5348958333343035</v>
      </c>
      <c r="C1055" s="17" t="s">
        <v>26</v>
      </c>
      <c r="D1055" s="18" t="s">
        <v>743</v>
      </c>
      <c r="E1055" s="17" t="s">
        <v>1093</v>
      </c>
      <c r="F1055" s="17" t="s">
        <v>1095</v>
      </c>
      <c r="G1055" s="17">
        <v>578293.47</v>
      </c>
      <c r="H1055" s="17">
        <v>4593400.19</v>
      </c>
      <c r="I1055" s="17"/>
      <c r="J1055" s="17"/>
      <c r="K1055" s="17"/>
      <c r="L1055" s="17"/>
      <c r="M1055" s="17"/>
      <c r="N1055">
        <f>IF(C1055="EOL",SQRT(((G1055-G1054)^2)+((H1055-H1054)^2)))</f>
        <v>166.26311226498916</v>
      </c>
      <c r="O1055" s="35">
        <f>B1055-B1054</f>
        <v>0.0011689814818964805</v>
      </c>
    </row>
    <row r="1056" spans="1:15" x14ac:dyDescent="0.25">
      <c r="A1056" s="11">
        <v>45270</v>
      </c>
      <c r="B1056" s="12">
        <v>0.5385069444455439</v>
      </c>
      <c r="C1056" s="13" t="s">
        <v>24</v>
      </c>
      <c r="D1056" s="14" t="s">
        <v>743</v>
      </c>
      <c r="E1056" s="13" t="s">
        <v>1096</v>
      </c>
      <c r="F1056" s="13" t="s">
        <v>1097</v>
      </c>
      <c r="G1056" s="13">
        <v>578272.92</v>
      </c>
      <c r="H1056" s="13">
        <v>4593056.37</v>
      </c>
      <c r="I1056" s="13"/>
      <c r="J1056" s="13"/>
      <c r="K1056" s="13"/>
      <c r="L1056" s="13"/>
      <c r="M1056" s="13"/>
      <c r="N1056" s="13"/>
      <c r="O1056" s="13"/>
    </row>
    <row r="1057" spans="1:15" x14ac:dyDescent="0.25">
      <c r="A1057" s="15">
        <v>45270</v>
      </c>
      <c r="B1057" s="16">
        <v>0.5395833333350311</v>
      </c>
      <c r="C1057" s="17" t="s">
        <v>26</v>
      </c>
      <c r="D1057" s="18" t="s">
        <v>743</v>
      </c>
      <c r="E1057" s="17" t="s">
        <v>1096</v>
      </c>
      <c r="F1057" s="17" t="s">
        <v>1097</v>
      </c>
      <c r="G1057" s="17">
        <v>578272.2</v>
      </c>
      <c r="H1057" s="17">
        <v>4592912.13</v>
      </c>
      <c r="I1057" s="17"/>
      <c r="J1057" s="17"/>
      <c r="K1057" s="17"/>
      <c r="L1057" s="17"/>
      <c r="M1057" s="17"/>
      <c r="N1057">
        <f>IF(C1057="EOL",SQRT(((G1057-G1056)^2)+((H1057-H1056)^2)))</f>
        <v>144.24179699402183</v>
      </c>
      <c r="O1057" s="35">
        <f>B1057-B1056</f>
        <v>0.0010763888894871343</v>
      </c>
    </row>
    <row r="1058" spans="1:15" x14ac:dyDescent="0.25">
      <c r="A1058" s="11">
        <v>45270</v>
      </c>
      <c r="B1058" s="12">
        <v>0.5407407407401479</v>
      </c>
      <c r="C1058" s="13" t="s">
        <v>24</v>
      </c>
      <c r="D1058" s="14" t="s">
        <v>743</v>
      </c>
      <c r="E1058" s="13" t="s">
        <v>1096</v>
      </c>
      <c r="F1058" s="13" t="s">
        <v>1098</v>
      </c>
      <c r="G1058" s="13">
        <v>578299.71</v>
      </c>
      <c r="H1058" s="13">
        <v>4592934.13</v>
      </c>
      <c r="I1058" s="13"/>
      <c r="J1058" s="13"/>
      <c r="K1058" s="13"/>
      <c r="L1058" s="13"/>
      <c r="M1058" s="13"/>
      <c r="N1058" s="13"/>
      <c r="O1058" s="13"/>
    </row>
    <row r="1059" spans="1:15" x14ac:dyDescent="0.25">
      <c r="A1059" s="15">
        <v>45270</v>
      </c>
      <c r="B1059" s="16">
        <v>0.5412384259252576</v>
      </c>
      <c r="C1059" s="17" t="s">
        <v>26</v>
      </c>
      <c r="D1059" s="18" t="s">
        <v>743</v>
      </c>
      <c r="E1059" s="17" t="s">
        <v>1096</v>
      </c>
      <c r="F1059" s="17" t="s">
        <v>1099</v>
      </c>
      <c r="G1059" s="17">
        <v>578234.77</v>
      </c>
      <c r="H1059" s="17">
        <v>4592981.57</v>
      </c>
      <c r="I1059" s="17"/>
      <c r="J1059" s="17"/>
      <c r="K1059" s="17"/>
      <c r="L1059" s="17"/>
      <c r="M1059" s="17"/>
      <c r="N1059">
        <f>IF(C1059="EOL",SQRT(((G1059-G1058)^2)+((H1059-H1058)^2)))</f>
        <v>80.42236753560307</v>
      </c>
      <c r="O1059" s="35">
        <f>B1059-B1058</f>
        <v>0.0004976851851097308</v>
      </c>
    </row>
    <row r="1060" spans="1:15" x14ac:dyDescent="0.25">
      <c r="A1060" s="11">
        <v>45270</v>
      </c>
      <c r="B1060" s="12">
        <v>0.5427199074074451</v>
      </c>
      <c r="C1060" s="13" t="s">
        <v>24</v>
      </c>
      <c r="D1060" s="14" t="s">
        <v>743</v>
      </c>
      <c r="E1060" s="13" t="s">
        <v>1100</v>
      </c>
      <c r="F1060" s="13" t="s">
        <v>1101</v>
      </c>
      <c r="G1060" s="13">
        <v>578393.31</v>
      </c>
      <c r="H1060" s="13">
        <v>4593064.2</v>
      </c>
      <c r="I1060" s="13"/>
      <c r="J1060" s="13"/>
      <c r="K1060" s="13"/>
      <c r="L1060" s="13"/>
      <c r="M1060" s="13"/>
      <c r="N1060" s="13"/>
      <c r="O1060" s="13"/>
    </row>
    <row r="1061" spans="1:15" x14ac:dyDescent="0.25">
      <c r="A1061" s="15">
        <v>45270</v>
      </c>
      <c r="B1061" s="16">
        <v>0.5436111111121136</v>
      </c>
      <c r="C1061" s="17" t="s">
        <v>26</v>
      </c>
      <c r="D1061" s="18" t="s">
        <v>743</v>
      </c>
      <c r="E1061" s="17" t="s">
        <v>1100</v>
      </c>
      <c r="F1061" s="17" t="s">
        <v>1102</v>
      </c>
      <c r="G1061" s="17">
        <v>578503.81</v>
      </c>
      <c r="H1061" s="17">
        <v>4593186.88</v>
      </c>
      <c r="I1061" s="17"/>
      <c r="J1061" s="17"/>
      <c r="K1061" s="17"/>
      <c r="L1061" s="17"/>
      <c r="M1061" s="17"/>
      <c r="N1061">
        <f>IF(C1061="EOL",SQRT(((G1061-G1060)^2)+((H1061-H1060)^2)))</f>
        <v>165.1079416621953</v>
      </c>
      <c r="O1061" s="35">
        <f>B1061-B1060</f>
        <v>0.0008912037046684418</v>
      </c>
    </row>
    <row r="1062" spans="1:15" x14ac:dyDescent="0.25">
      <c r="A1062" s="11">
        <v>45270</v>
      </c>
      <c r="B1062" s="12">
        <v>0.5452430555560568</v>
      </c>
      <c r="C1062" s="13" t="s">
        <v>24</v>
      </c>
      <c r="D1062" s="14" t="s">
        <v>743</v>
      </c>
      <c r="E1062" s="13" t="s">
        <v>1103</v>
      </c>
      <c r="F1062" s="13" t="s">
        <v>1104</v>
      </c>
      <c r="G1062" s="13">
        <v>578457.23</v>
      </c>
      <c r="H1062" s="13">
        <v>4593204.32</v>
      </c>
      <c r="I1062" s="13"/>
      <c r="J1062" s="13"/>
      <c r="K1062" s="13"/>
      <c r="L1062" s="13"/>
      <c r="M1062" s="13"/>
      <c r="N1062" s="13"/>
      <c r="O1062" s="13"/>
    </row>
    <row r="1063" spans="1:15" x14ac:dyDescent="0.25">
      <c r="A1063" s="15">
        <v>45270</v>
      </c>
      <c r="B1063" s="16">
        <v>0.5456944444449618</v>
      </c>
      <c r="C1063" s="17" t="s">
        <v>26</v>
      </c>
      <c r="D1063" s="18" t="s">
        <v>743</v>
      </c>
      <c r="E1063" s="17" t="s">
        <v>1103</v>
      </c>
      <c r="F1063" s="17" t="s">
        <v>1105</v>
      </c>
      <c r="G1063" s="17">
        <v>578407.9</v>
      </c>
      <c r="H1063" s="17">
        <v>4593133.1</v>
      </c>
      <c r="I1063" s="17"/>
      <c r="J1063" s="17"/>
      <c r="K1063" s="17"/>
      <c r="L1063" s="17"/>
      <c r="M1063" s="17"/>
      <c r="N1063">
        <f>IF(C1063="EOL",SQRT(((G1063-G1062)^2)+((H1063-H1062)^2)))</f>
        <v>86.63565836358248</v>
      </c>
      <c r="O1063" s="35">
        <f>B1063-B1062</f>
        <v>0.0004513888889050577</v>
      </c>
    </row>
    <row r="1064" spans="1:15" x14ac:dyDescent="0.25">
      <c r="A1064" s="11">
        <v>45270</v>
      </c>
      <c r="B1064" s="12">
        <v>0.5500462962954771</v>
      </c>
      <c r="C1064" s="13" t="s">
        <v>24</v>
      </c>
      <c r="D1064" s="14" t="s">
        <v>743</v>
      </c>
      <c r="E1064" s="13" t="s">
        <v>1106</v>
      </c>
      <c r="F1064" s="13" t="s">
        <v>1107</v>
      </c>
      <c r="G1064" s="13">
        <v>577921.96</v>
      </c>
      <c r="H1064" s="13">
        <v>4593672.32</v>
      </c>
      <c r="I1064" s="13"/>
      <c r="J1064" s="13"/>
      <c r="K1064" s="13"/>
      <c r="L1064" s="13"/>
      <c r="M1064" s="13"/>
      <c r="N1064" s="13"/>
      <c r="O1064" s="13"/>
    </row>
    <row r="1065" spans="1:15" x14ac:dyDescent="0.25">
      <c r="A1065" s="15">
        <v>45270</v>
      </c>
      <c r="B1065" s="16">
        <v>0.5508333333345945</v>
      </c>
      <c r="C1065" s="17" t="s">
        <v>26</v>
      </c>
      <c r="D1065" s="18" t="s">
        <v>743</v>
      </c>
      <c r="E1065" s="17" t="s">
        <v>1106</v>
      </c>
      <c r="F1065" s="17" t="s">
        <v>1108</v>
      </c>
      <c r="G1065" s="17">
        <v>578000.03</v>
      </c>
      <c r="H1065" s="17">
        <v>4593787.99</v>
      </c>
      <c r="I1065" s="17"/>
      <c r="J1065" s="17"/>
      <c r="K1065" s="17"/>
      <c r="L1065" s="17"/>
      <c r="M1065" s="17"/>
      <c r="N1065">
        <f>IF(C1065="EOL",SQRT(((G1065-G1064)^2)+((H1065-H1064)^2)))</f>
        <v>139.55097204961686</v>
      </c>
      <c r="O1065" s="35">
        <f>B1065-B1064</f>
        <v>0.0007870370354794431</v>
      </c>
    </row>
    <row r="1066" spans="1:15" x14ac:dyDescent="0.25">
      <c r="A1066" s="11">
        <v>45270</v>
      </c>
      <c r="B1066" s="12">
        <v>0.554409722222772</v>
      </c>
      <c r="C1066" s="13" t="s">
        <v>24</v>
      </c>
      <c r="D1066" s="14" t="s">
        <v>743</v>
      </c>
      <c r="E1066" s="13" t="s">
        <v>1109</v>
      </c>
      <c r="F1066" s="13" t="s">
        <v>1110</v>
      </c>
      <c r="G1066" s="13">
        <v>578285.32</v>
      </c>
      <c r="H1066" s="13">
        <v>4593425.39</v>
      </c>
      <c r="I1066" s="13"/>
      <c r="J1066" s="13"/>
      <c r="K1066" s="13"/>
      <c r="L1066" s="13"/>
      <c r="M1066" s="13"/>
      <c r="N1066" s="13"/>
      <c r="O1066" s="13"/>
    </row>
    <row r="1067" spans="1:15" x14ac:dyDescent="0.25">
      <c r="A1067" s="15">
        <v>45270</v>
      </c>
      <c r="B1067" s="16">
        <v>0.5546759259268583</v>
      </c>
      <c r="C1067" s="17" t="s">
        <v>26</v>
      </c>
      <c r="D1067" s="18" t="s">
        <v>743</v>
      </c>
      <c r="E1067" s="17" t="s">
        <v>1109</v>
      </c>
      <c r="F1067" s="17" t="s">
        <v>1111</v>
      </c>
      <c r="G1067" s="17">
        <v>578279.31</v>
      </c>
      <c r="H1067" s="17">
        <v>4593374.21</v>
      </c>
      <c r="I1067" s="17"/>
      <c r="J1067" s="17"/>
      <c r="K1067" s="17"/>
      <c r="L1067" s="17"/>
      <c r="M1067" s="17"/>
      <c r="N1067">
        <f>IF(C1067="EOL",SQRT(((G1067-G1066)^2)+((H1067-H1066)^2)))</f>
        <v>51.53166502227739</v>
      </c>
      <c r="O1067" s="35">
        <f>B1067-B1066</f>
        <v>0.0002662037040863652</v>
      </c>
    </row>
    <row r="1068" spans="1:15" x14ac:dyDescent="0.25">
      <c r="A1068" s="11">
        <v>45270</v>
      </c>
      <c r="B1068" s="12">
        <v>0.5582175925919728</v>
      </c>
      <c r="C1068" s="13" t="s">
        <v>24</v>
      </c>
      <c r="D1068" s="14" t="s">
        <v>743</v>
      </c>
      <c r="E1068" s="13" t="s">
        <v>1112</v>
      </c>
      <c r="F1068" s="13" t="s">
        <v>1113</v>
      </c>
      <c r="G1068" s="13">
        <v>578682.55</v>
      </c>
      <c r="H1068" s="13">
        <v>4593457.55</v>
      </c>
      <c r="I1068" s="13"/>
      <c r="J1068" s="13"/>
      <c r="K1068" s="13"/>
      <c r="L1068" s="13"/>
      <c r="M1068" s="13"/>
      <c r="N1068" s="13"/>
      <c r="O1068" s="13"/>
    </row>
    <row r="1069" spans="1:15" x14ac:dyDescent="0.25">
      <c r="A1069" s="15">
        <v>45270</v>
      </c>
      <c r="B1069" s="16">
        <v>0.5591319444429246</v>
      </c>
      <c r="C1069" s="17" t="s">
        <v>26</v>
      </c>
      <c r="D1069" s="18" t="s">
        <v>743</v>
      </c>
      <c r="E1069" s="17" t="s">
        <v>1112</v>
      </c>
      <c r="F1069" s="17" t="s">
        <v>1114</v>
      </c>
      <c r="G1069" s="17">
        <v>578795.86</v>
      </c>
      <c r="H1069" s="17">
        <v>4593581.37</v>
      </c>
      <c r="I1069" s="17"/>
      <c r="J1069" s="17"/>
      <c r="K1069" s="17"/>
      <c r="L1069" s="17"/>
      <c r="M1069" s="17"/>
      <c r="N1069">
        <f>IF(C1069="EOL",SQRT(((G1069-G1068)^2)+((H1069-H1068)^2)))</f>
        <v>167.840842764984</v>
      </c>
      <c r="O1069" s="35">
        <f>B1069-B1068</f>
        <v>0.000914351850951789</v>
      </c>
    </row>
    <row r="1070" spans="1:15" x14ac:dyDescent="0.25">
      <c r="A1070" s="11">
        <v>45270</v>
      </c>
      <c r="B1070" s="12">
        <v>0.564733796294604</v>
      </c>
      <c r="C1070" s="13" t="s">
        <v>24</v>
      </c>
      <c r="D1070" s="14" t="s">
        <v>743</v>
      </c>
      <c r="E1070" s="13" t="s">
        <v>1115</v>
      </c>
      <c r="F1070" s="13" t="s">
        <v>1116</v>
      </c>
      <c r="G1070" s="13">
        <v>578686.86</v>
      </c>
      <c r="H1070" s="13">
        <v>4592819.3</v>
      </c>
      <c r="I1070" s="13"/>
      <c r="J1070" s="13"/>
      <c r="K1070" s="13"/>
      <c r="L1070" s="13"/>
      <c r="M1070" s="13"/>
      <c r="N1070" s="13"/>
      <c r="O1070" s="13"/>
    </row>
    <row r="1071" spans="1:15" x14ac:dyDescent="0.25">
      <c r="A1071" s="15">
        <v>45270</v>
      </c>
      <c r="B1071" s="16">
        <v>0.5656597222223354</v>
      </c>
      <c r="C1071" s="17" t="s">
        <v>26</v>
      </c>
      <c r="D1071" s="18" t="s">
        <v>743</v>
      </c>
      <c r="E1071" s="17" t="s">
        <v>1115</v>
      </c>
      <c r="F1071" s="17" t="s">
        <v>1117</v>
      </c>
      <c r="G1071" s="17">
        <v>578822.66</v>
      </c>
      <c r="H1071" s="17">
        <v>4592724.8</v>
      </c>
      <c r="I1071" s="17"/>
      <c r="J1071" s="17"/>
      <c r="K1071" s="17"/>
      <c r="L1071" s="17"/>
      <c r="M1071" s="17"/>
      <c r="N1071">
        <f>IF(C1071="EOL",SQRT(((G1071-G1070)^2)+((H1071-H1070)^2)))</f>
        <v>165.44452242371958</v>
      </c>
      <c r="O1071" s="35">
        <f>B1071-B1070</f>
        <v>0.0009259259277314413</v>
      </c>
    </row>
    <row r="1072" spans="1:15" x14ac:dyDescent="0.25">
      <c r="A1072" s="11">
        <v>45270</v>
      </c>
      <c r="B1072" s="12">
        <v>0.5684027777788287</v>
      </c>
      <c r="C1072" s="13" t="s">
        <v>24</v>
      </c>
      <c r="D1072" s="14" t="s">
        <v>743</v>
      </c>
      <c r="E1072" s="13" t="s">
        <v>1118</v>
      </c>
      <c r="F1072" s="13" t="s">
        <v>1119</v>
      </c>
      <c r="G1072" s="13">
        <v>578861.43</v>
      </c>
      <c r="H1072" s="13">
        <v>4592746.11</v>
      </c>
      <c r="I1072" s="13"/>
      <c r="J1072" s="13"/>
      <c r="K1072" s="13"/>
      <c r="L1072" s="13"/>
      <c r="M1072" s="13"/>
      <c r="N1072" s="13"/>
      <c r="O1072" s="13"/>
    </row>
    <row r="1073" spans="1:15" x14ac:dyDescent="0.25">
      <c r="A1073" s="15">
        <v>45270</v>
      </c>
      <c r="B1073" s="16">
        <v>0.5689814814832062</v>
      </c>
      <c r="C1073" s="17" t="s">
        <v>26</v>
      </c>
      <c r="D1073" s="18" t="s">
        <v>743</v>
      </c>
      <c r="E1073" s="17" t="s">
        <v>1118</v>
      </c>
      <c r="F1073" s="17" t="s">
        <v>1120</v>
      </c>
      <c r="G1073" s="17">
        <v>578805.3</v>
      </c>
      <c r="H1073" s="17">
        <v>4592650.92</v>
      </c>
      <c r="I1073" s="17"/>
      <c r="J1073" s="17"/>
      <c r="K1073" s="17"/>
      <c r="L1073" s="17"/>
      <c r="M1073" s="17"/>
      <c r="N1073">
        <f>IF(C1073="EOL",SQRT(((G1073-G1072)^2)+((H1073-H1072)^2)))</f>
        <v>110.50661971157446</v>
      </c>
      <c r="O1073" s="35">
        <f>B1073-B1072</f>
        <v>0.0005787037043774035</v>
      </c>
    </row>
    <row r="1074" spans="1:15" x14ac:dyDescent="0.25">
      <c r="A1074" s="11">
        <v>45270</v>
      </c>
      <c r="B1074" s="12">
        <v>0.5706481481465744</v>
      </c>
      <c r="C1074" s="13" t="s">
        <v>24</v>
      </c>
      <c r="D1074" s="14" t="s">
        <v>743</v>
      </c>
      <c r="E1074" s="13" t="s">
        <v>1121</v>
      </c>
      <c r="F1074" s="13" t="s">
        <v>1122</v>
      </c>
      <c r="G1074" s="13">
        <v>578852.02</v>
      </c>
      <c r="H1074" s="13">
        <v>4592594.83</v>
      </c>
      <c r="I1074" s="13"/>
      <c r="J1074" s="13"/>
      <c r="K1074" s="13"/>
      <c r="L1074" s="13"/>
      <c r="M1074" s="13"/>
      <c r="N1074" s="13"/>
      <c r="O1074" s="13"/>
    </row>
    <row r="1075" spans="1:15" x14ac:dyDescent="0.25">
      <c r="A1075" s="15">
        <v>45270</v>
      </c>
      <c r="B1075" s="16">
        <v>0.5713657407395658</v>
      </c>
      <c r="C1075" s="17" t="s">
        <v>26</v>
      </c>
      <c r="D1075" s="18" t="s">
        <v>743</v>
      </c>
      <c r="E1075" s="17" t="s">
        <v>1121</v>
      </c>
      <c r="F1075" s="17" t="s">
        <v>1123</v>
      </c>
      <c r="G1075" s="17">
        <v>578934.16</v>
      </c>
      <c r="H1075" s="17">
        <v>4592695.91</v>
      </c>
      <c r="I1075" s="17"/>
      <c r="J1075" s="17"/>
      <c r="K1075" s="17"/>
      <c r="L1075" s="17"/>
      <c r="M1075" s="17"/>
      <c r="N1075">
        <f>IF(C1075="EOL",SQRT(((G1075-G1074)^2)+((H1075-H1074)^2)))</f>
        <v>130.24648171838408</v>
      </c>
      <c r="O1075" s="35">
        <f>B1075-B1074</f>
        <v>0.0007175925929914229</v>
      </c>
    </row>
    <row r="1076" spans="1:15" x14ac:dyDescent="0.25">
      <c r="A1076" s="11">
        <v>45270</v>
      </c>
      <c r="B1076" s="12">
        <v>0.5720717592594156</v>
      </c>
      <c r="C1076" s="13" t="s">
        <v>24</v>
      </c>
      <c r="D1076" s="14" t="s">
        <v>743</v>
      </c>
      <c r="E1076" s="13" t="s">
        <v>1124</v>
      </c>
      <c r="F1076" s="13" t="s">
        <v>1125</v>
      </c>
      <c r="G1076" s="13">
        <v>578970.25</v>
      </c>
      <c r="H1076" s="13">
        <v>4592649.95</v>
      </c>
      <c r="I1076" s="13"/>
      <c r="J1076" s="13"/>
      <c r="K1076" s="13"/>
      <c r="L1076" s="13"/>
      <c r="M1076" s="13"/>
      <c r="N1076" s="13"/>
      <c r="O1076" s="13"/>
    </row>
    <row r="1077" spans="1:15" x14ac:dyDescent="0.25">
      <c r="A1077" s="15">
        <v>45270</v>
      </c>
      <c r="B1077" s="16">
        <v>0.5727662037024857</v>
      </c>
      <c r="C1077" s="17" t="s">
        <v>26</v>
      </c>
      <c r="D1077" s="18" t="s">
        <v>743</v>
      </c>
      <c r="E1077" s="17" t="s">
        <v>1124</v>
      </c>
      <c r="F1077" s="17" t="s">
        <v>1126</v>
      </c>
      <c r="G1077" s="17">
        <v>578918.1</v>
      </c>
      <c r="H1077" s="17">
        <v>4592535.08</v>
      </c>
      <c r="I1077" s="17"/>
      <c r="J1077" s="17"/>
      <c r="K1077" s="17"/>
      <c r="L1077" s="17"/>
      <c r="M1077" s="17"/>
      <c r="N1077">
        <f>IF(C1077="EOL",SQRT(((G1077-G1076)^2)+((H1077-H1076)^2)))</f>
        <v>126.15363411344163</v>
      </c>
      <c r="O1077" s="35">
        <f>B1077-B1076</f>
        <v>0.0006944444430700969</v>
      </c>
    </row>
    <row r="1078" spans="1:15" x14ac:dyDescent="0.25">
      <c r="A1078" s="11">
        <v>45270</v>
      </c>
      <c r="B1078" s="12">
        <v>0.5748148148159089</v>
      </c>
      <c r="C1078" s="13" t="s">
        <v>24</v>
      </c>
      <c r="D1078" s="14" t="s">
        <v>743</v>
      </c>
      <c r="E1078" s="13" t="s">
        <v>1127</v>
      </c>
      <c r="F1078" s="13" t="s">
        <v>1128</v>
      </c>
      <c r="G1078" s="13">
        <v>579052.46</v>
      </c>
      <c r="H1078" s="13">
        <v>4592530.65</v>
      </c>
      <c r="I1078" s="13"/>
      <c r="J1078" s="13"/>
      <c r="K1078" s="13"/>
      <c r="L1078" s="13"/>
      <c r="M1078" s="13"/>
      <c r="N1078" s="13"/>
      <c r="O1078" s="13"/>
    </row>
    <row r="1079" spans="1:15" x14ac:dyDescent="0.25">
      <c r="A1079" s="15">
        <v>45270</v>
      </c>
      <c r="B1079" s="16">
        <v>0.575370370370365</v>
      </c>
      <c r="C1079" s="17" t="s">
        <v>26</v>
      </c>
      <c r="D1079" s="18" t="s">
        <v>743</v>
      </c>
      <c r="E1079" s="17" t="s">
        <v>1127</v>
      </c>
      <c r="F1079" s="17" t="s">
        <v>1129</v>
      </c>
      <c r="G1079" s="17">
        <v>579130.21</v>
      </c>
      <c r="H1079" s="17">
        <v>4592476.07</v>
      </c>
      <c r="I1079" s="17"/>
      <c r="J1079" s="17"/>
      <c r="K1079" s="17"/>
      <c r="L1079" s="17"/>
      <c r="M1079" s="17"/>
      <c r="N1079">
        <f>IF(C1079="EOL",SQRT(((G1079-G1078)^2)+((H1079-H1078)^2)))</f>
        <v>94.99494144431131</v>
      </c>
      <c r="O1079" s="35">
        <f>B1079-B1078</f>
        <v>0.0005555555544560775</v>
      </c>
    </row>
    <row r="1080" spans="1:15" x14ac:dyDescent="0.25">
      <c r="A1080" s="11">
        <v>45270</v>
      </c>
      <c r="B1080" s="12">
        <v>0.5772800925915362</v>
      </c>
      <c r="C1080" s="13" t="s">
        <v>24</v>
      </c>
      <c r="D1080" s="14" t="s">
        <v>743</v>
      </c>
      <c r="E1080" s="13" t="s">
        <v>1130</v>
      </c>
      <c r="F1080" s="13" t="s">
        <v>1131</v>
      </c>
      <c r="G1080" s="13">
        <v>579212.4</v>
      </c>
      <c r="H1080" s="13">
        <v>4592401</v>
      </c>
      <c r="I1080" s="13"/>
      <c r="J1080" s="13"/>
      <c r="K1080" s="13"/>
      <c r="L1080" s="13"/>
      <c r="M1080" s="13"/>
      <c r="N1080" s="13"/>
      <c r="O1080" s="13"/>
    </row>
    <row r="1081" spans="1:15" x14ac:dyDescent="0.25">
      <c r="A1081" s="15">
        <v>45270</v>
      </c>
      <c r="B1081" s="16">
        <v>0.5780092592576693</v>
      </c>
      <c r="C1081" s="17" t="s">
        <v>26</v>
      </c>
      <c r="D1081" s="18" t="s">
        <v>743</v>
      </c>
      <c r="E1081" s="17" t="s">
        <v>1130</v>
      </c>
      <c r="F1081" s="17" t="s">
        <v>1132</v>
      </c>
      <c r="G1081" s="17">
        <v>579134.97</v>
      </c>
      <c r="H1081" s="17">
        <v>4592288.13</v>
      </c>
      <c r="I1081" s="17"/>
      <c r="J1081" s="17"/>
      <c r="K1081" s="17"/>
      <c r="L1081" s="17"/>
      <c r="M1081" s="17"/>
      <c r="N1081">
        <f>IF(C1081="EOL",SQRT(((G1081-G1080)^2)+((H1081-H1080)^2)))</f>
        <v>136.87600885485068</v>
      </c>
      <c r="O1081" s="35">
        <f>B1081-B1080</f>
        <v>0.0007291666661330964</v>
      </c>
    </row>
    <row r="1082" spans="1:15" x14ac:dyDescent="0.25">
      <c r="A1082" s="11">
        <v>45270</v>
      </c>
      <c r="B1082" s="12">
        <v>0.5808680555564933</v>
      </c>
      <c r="C1082" s="13" t="s">
        <v>24</v>
      </c>
      <c r="D1082" s="14" t="s">
        <v>743</v>
      </c>
      <c r="E1082" s="13" t="s">
        <v>1133</v>
      </c>
      <c r="F1082" s="13" t="s">
        <v>1134</v>
      </c>
      <c r="G1082" s="13">
        <v>579250.78</v>
      </c>
      <c r="H1082" s="13">
        <v>4592551.93</v>
      </c>
      <c r="I1082" s="13"/>
      <c r="J1082" s="13"/>
      <c r="K1082" s="13"/>
      <c r="L1082" s="13"/>
      <c r="M1082" s="13"/>
      <c r="N1082" s="13"/>
      <c r="O1082" s="13"/>
    </row>
    <row r="1083" spans="1:15" x14ac:dyDescent="0.25">
      <c r="A1083" s="15">
        <v>45270</v>
      </c>
      <c r="B1083" s="16">
        <v>0.5811574074068631</v>
      </c>
      <c r="C1083" s="17" t="s">
        <v>26</v>
      </c>
      <c r="D1083" s="18" t="s">
        <v>743</v>
      </c>
      <c r="E1083" s="17" t="s">
        <v>1133</v>
      </c>
      <c r="F1083" s="17" t="s">
        <v>1135</v>
      </c>
      <c r="G1083" s="17">
        <v>579203.24</v>
      </c>
      <c r="H1083" s="17">
        <v>4592581.4</v>
      </c>
      <c r="I1083" s="17"/>
      <c r="J1083" s="17"/>
      <c r="K1083" s="17"/>
      <c r="L1083" s="17"/>
      <c r="M1083" s="17"/>
      <c r="N1083">
        <f>IF(C1083="EOL",SQRT(((G1083-G1082)^2)+((H1083-H1082)^2)))</f>
        <v>55.93328615451683</v>
      </c>
      <c r="O1083" s="35">
        <f>B1083-B1082</f>
        <v>0.00028935185036971234</v>
      </c>
    </row>
    <row r="1084" spans="1:15" x14ac:dyDescent="0.25">
      <c r="A1084" s="11">
        <v>45270</v>
      </c>
      <c r="B1084" s="12">
        <v>0.5825231481467199</v>
      </c>
      <c r="C1084" s="13" t="s">
        <v>24</v>
      </c>
      <c r="D1084" s="14" t="s">
        <v>743</v>
      </c>
      <c r="E1084" s="13" t="s">
        <v>1136</v>
      </c>
      <c r="F1084" s="13" t="s">
        <v>1137</v>
      </c>
      <c r="G1084" s="13">
        <v>579249.53</v>
      </c>
      <c r="H1084" s="13">
        <v>4592594.15</v>
      </c>
      <c r="I1084" s="13"/>
      <c r="J1084" s="13"/>
      <c r="K1084" s="13"/>
      <c r="L1084" s="13"/>
      <c r="M1084" s="13"/>
      <c r="N1084" s="13"/>
      <c r="O1084" s="13"/>
    </row>
    <row r="1085" spans="1:15" x14ac:dyDescent="0.25">
      <c r="A1085" s="15">
        <v>45270</v>
      </c>
      <c r="B1085" s="16">
        <v>0.5831250000010186</v>
      </c>
      <c r="C1085" s="17" t="s">
        <v>26</v>
      </c>
      <c r="D1085" s="18" t="s">
        <v>743</v>
      </c>
      <c r="E1085" s="17" t="s">
        <v>1136</v>
      </c>
      <c r="F1085" s="17" t="s">
        <v>1138</v>
      </c>
      <c r="G1085" s="17">
        <v>579346.08</v>
      </c>
      <c r="H1085" s="17">
        <v>4592551.61</v>
      </c>
      <c r="I1085" s="17"/>
      <c r="J1085" s="17"/>
      <c r="K1085" s="17"/>
      <c r="L1085" s="17"/>
      <c r="M1085" s="17"/>
      <c r="N1085">
        <f>IF(C1085="EOL",SQRT(((G1085-G1084)^2)+((H1085-H1084)^2)))</f>
        <v>105.50618038764213</v>
      </c>
      <c r="O1085" s="35">
        <f>B1085-B1084</f>
        <v>0.0006018518506607506</v>
      </c>
    </row>
    <row r="1086" spans="1:15" x14ac:dyDescent="0.25">
      <c r="A1086" s="11">
        <v>45270</v>
      </c>
      <c r="B1086" s="12">
        <v>0.5855208333341579</v>
      </c>
      <c r="C1086" s="13" t="s">
        <v>24</v>
      </c>
      <c r="D1086" s="14" t="s">
        <v>743</v>
      </c>
      <c r="E1086" s="13" t="s">
        <v>1139</v>
      </c>
      <c r="F1086" s="13" t="s">
        <v>1140</v>
      </c>
      <c r="G1086" s="13">
        <v>579416.93</v>
      </c>
      <c r="H1086" s="13">
        <v>4592136.06</v>
      </c>
      <c r="I1086" s="13"/>
      <c r="J1086" s="13"/>
      <c r="K1086" s="13"/>
      <c r="L1086" s="13"/>
      <c r="M1086" s="13"/>
      <c r="N1086" s="13"/>
      <c r="O1086" s="13"/>
    </row>
    <row r="1087" spans="1:15" x14ac:dyDescent="0.25">
      <c r="A1087" s="15">
        <v>45270</v>
      </c>
      <c r="B1087" s="16">
        <v>0.5861342592579604</v>
      </c>
      <c r="C1087" s="17" t="s">
        <v>26</v>
      </c>
      <c r="D1087" s="18" t="s">
        <v>743</v>
      </c>
      <c r="E1087" s="17" t="s">
        <v>1141</v>
      </c>
      <c r="F1087" s="17" t="s">
        <v>1142</v>
      </c>
      <c r="G1087" s="17">
        <v>579349.13</v>
      </c>
      <c r="H1087" s="17">
        <v>4592041.67</v>
      </c>
      <c r="I1087" s="17"/>
      <c r="J1087" s="17"/>
      <c r="K1087" s="17"/>
      <c r="L1087" s="17"/>
      <c r="M1087" s="17"/>
      <c r="N1087">
        <f>IF(C1087="EOL",SQRT(((G1087-G1086)^2)+((H1087-H1086)^2)))</f>
        <v>116.21666016515455</v>
      </c>
      <c r="O1087" s="35">
        <f>B1087-B1086</f>
        <v>0.000613425927440403</v>
      </c>
    </row>
    <row r="1088" spans="1:15" x14ac:dyDescent="0.25">
      <c r="A1088" s="11">
        <v>45270</v>
      </c>
      <c r="B1088" s="12">
        <v>0.5915625000016007</v>
      </c>
      <c r="C1088" s="13" t="s">
        <v>24</v>
      </c>
      <c r="D1088" s="14" t="s">
        <v>743</v>
      </c>
      <c r="E1088" s="13" t="s">
        <v>1143</v>
      </c>
      <c r="F1088" s="13" t="s">
        <v>1144</v>
      </c>
      <c r="G1088" s="13">
        <v>580074.49</v>
      </c>
      <c r="H1088" s="13">
        <v>4591866.75</v>
      </c>
      <c r="I1088" s="13"/>
      <c r="J1088" s="13"/>
      <c r="K1088" s="13"/>
      <c r="L1088" s="13"/>
      <c r="M1088" s="13"/>
      <c r="N1088" s="13"/>
      <c r="O1088" s="13"/>
    </row>
    <row r="1089" spans="1:15" x14ac:dyDescent="0.25">
      <c r="A1089" s="15">
        <v>45270</v>
      </c>
      <c r="B1089" s="16">
        <v>0.5924189814832062</v>
      </c>
      <c r="C1089" s="17" t="s">
        <v>26</v>
      </c>
      <c r="D1089" s="18" t="s">
        <v>743</v>
      </c>
      <c r="E1089" s="17" t="s">
        <v>1143</v>
      </c>
      <c r="F1089" s="17" t="s">
        <v>1145</v>
      </c>
      <c r="G1089" s="17">
        <v>580175.19</v>
      </c>
      <c r="H1089" s="17">
        <v>4591979.12</v>
      </c>
      <c r="I1089" s="17"/>
      <c r="J1089" s="17"/>
      <c r="K1089" s="17"/>
      <c r="L1089" s="17"/>
      <c r="M1089" s="17"/>
      <c r="N1089">
        <f>IF(C1089="EOL",SQRT(((G1089-G1088)^2)+((H1089-H1088)^2)))</f>
        <v>150.88905493777784</v>
      </c>
      <c r="O1089" s="35">
        <f>B1089-B1088</f>
        <v>0.0008564814816054422</v>
      </c>
    </row>
    <row r="1090" spans="1:15" x14ac:dyDescent="0.25">
      <c r="A1090" s="11">
        <v>45270</v>
      </c>
      <c r="B1090" s="12">
        <v>0.5931944444455439</v>
      </c>
      <c r="C1090" s="13" t="s">
        <v>24</v>
      </c>
      <c r="D1090" s="14" t="s">
        <v>743</v>
      </c>
      <c r="E1090" s="13" t="s">
        <v>1146</v>
      </c>
      <c r="F1090" s="13" t="s">
        <v>1147</v>
      </c>
      <c r="G1090" s="13">
        <v>580131.66</v>
      </c>
      <c r="H1090" s="13">
        <v>4592074.98</v>
      </c>
      <c r="I1090" s="13"/>
      <c r="J1090" s="13"/>
      <c r="K1090" s="13"/>
      <c r="L1090" s="13"/>
      <c r="M1090" s="13"/>
      <c r="N1090" s="13"/>
      <c r="O1090" s="13"/>
    </row>
    <row r="1091" spans="1:15" x14ac:dyDescent="0.25">
      <c r="A1091" s="15">
        <v>45270</v>
      </c>
      <c r="B1091" s="16">
        <v>0.5938078703693463</v>
      </c>
      <c r="C1091" s="17" t="s">
        <v>26</v>
      </c>
      <c r="D1091" s="18" t="s">
        <v>743</v>
      </c>
      <c r="E1091" s="17" t="s">
        <v>1146</v>
      </c>
      <c r="F1091" s="17" t="s">
        <v>1148</v>
      </c>
      <c r="G1091" s="17">
        <v>580154.92</v>
      </c>
      <c r="H1091" s="17">
        <v>4592164.22</v>
      </c>
      <c r="I1091" s="17"/>
      <c r="J1091" s="17"/>
      <c r="K1091" s="17"/>
      <c r="L1091" s="17"/>
      <c r="M1091" s="17"/>
      <c r="N1091">
        <f>IF(C1091="EOL",SQRT(((G1091-G1090)^2)+((H1091-H1090)^2)))</f>
        <v>92.22150074616061</v>
      </c>
      <c r="O1091" s="35">
        <f>B1091-B1090</f>
        <v>0.000613425927440403</v>
      </c>
    </row>
    <row r="1092" spans="1:15" x14ac:dyDescent="0.25">
      <c r="A1092" s="11">
        <v>45270</v>
      </c>
      <c r="B1092" s="12">
        <v>0.5976504629616102</v>
      </c>
      <c r="C1092" s="13" t="s">
        <v>24</v>
      </c>
      <c r="D1092" s="14" t="s">
        <v>743</v>
      </c>
      <c r="E1092" s="13" t="s">
        <v>1149</v>
      </c>
      <c r="F1092" s="13" t="s">
        <v>1150</v>
      </c>
      <c r="G1092" s="13">
        <v>579821.42</v>
      </c>
      <c r="H1092" s="13">
        <v>4592701.93</v>
      </c>
      <c r="I1092" s="13"/>
      <c r="J1092" s="13"/>
      <c r="K1092" s="13"/>
      <c r="L1092" s="13"/>
      <c r="M1092" s="13"/>
      <c r="N1092" s="13"/>
      <c r="O1092" s="13"/>
    </row>
    <row r="1093" spans="1:15" x14ac:dyDescent="0.25">
      <c r="A1093" s="15">
        <v>45270</v>
      </c>
      <c r="B1093" s="16">
        <v>0.5980092592581059</v>
      </c>
      <c r="C1093" s="17" t="s">
        <v>26</v>
      </c>
      <c r="D1093" s="18" t="s">
        <v>743</v>
      </c>
      <c r="E1093" s="17" t="s">
        <v>1149</v>
      </c>
      <c r="F1093" s="17" t="s">
        <v>1150</v>
      </c>
      <c r="G1093" s="17">
        <v>579857.4</v>
      </c>
      <c r="H1093" s="17">
        <v>4592752.14</v>
      </c>
      <c r="I1093" s="17"/>
      <c r="J1093" s="17"/>
      <c r="K1093" s="17"/>
      <c r="L1093" s="17"/>
      <c r="M1093" s="17"/>
      <c r="N1093">
        <f>IF(C1093="EOL",SQRT(((G1093-G1092)^2)+((H1093-H1092)^2)))</f>
        <v>61.770579566610174</v>
      </c>
      <c r="O1093" s="35">
        <f>B1093-B1092</f>
        <v>0.00035879629649571143</v>
      </c>
    </row>
    <row r="1094" spans="1:15" x14ac:dyDescent="0.25">
      <c r="A1094" s="11">
        <v>45270</v>
      </c>
      <c r="B1094" s="12">
        <v>0.5993981481478841</v>
      </c>
      <c r="C1094" s="13" t="s">
        <v>24</v>
      </c>
      <c r="D1094" s="14" t="s">
        <v>743</v>
      </c>
      <c r="E1094" s="13" t="s">
        <v>1151</v>
      </c>
      <c r="F1094" s="13" t="s">
        <v>1152</v>
      </c>
      <c r="G1094" s="13">
        <v>579871.82</v>
      </c>
      <c r="H1094" s="13">
        <v>4592985.1</v>
      </c>
      <c r="I1094" s="13"/>
      <c r="J1094" s="13"/>
      <c r="K1094" s="13"/>
      <c r="L1094" s="13"/>
      <c r="M1094" s="13"/>
      <c r="N1094" s="13"/>
      <c r="O1094" s="13"/>
    </row>
    <row r="1095" spans="1:15" x14ac:dyDescent="0.25">
      <c r="A1095" s="15">
        <v>45270</v>
      </c>
      <c r="B1095" s="16">
        <v>0.6004513888874499</v>
      </c>
      <c r="C1095" s="17" t="s">
        <v>26</v>
      </c>
      <c r="D1095" s="18" t="s">
        <v>743</v>
      </c>
      <c r="E1095" s="17" t="s">
        <v>1151</v>
      </c>
      <c r="F1095" s="17" t="s">
        <v>1153</v>
      </c>
      <c r="G1095" s="17">
        <v>579987.85</v>
      </c>
      <c r="H1095" s="17">
        <v>4593132.79</v>
      </c>
      <c r="I1095" s="17"/>
      <c r="J1095" s="17"/>
      <c r="K1095" s="17"/>
      <c r="L1095" s="17"/>
      <c r="M1095" s="17"/>
      <c r="N1095">
        <f>IF(C1095="EOL",SQRT(((G1095-G1094)^2)+((H1095-H1094)^2)))</f>
        <v>187.81719037438378</v>
      </c>
      <c r="O1095" s="35">
        <f>B1095-B1094</f>
        <v>0.0010532407395658083</v>
      </c>
    </row>
    <row r="1096" spans="1:15" x14ac:dyDescent="0.25">
      <c r="A1096" s="11">
        <v>45270</v>
      </c>
      <c r="B1096" s="12">
        <v>0.6006481481490482</v>
      </c>
      <c r="C1096" s="13" t="s">
        <v>24</v>
      </c>
      <c r="D1096" s="14" t="s">
        <v>743</v>
      </c>
      <c r="E1096" s="13" t="s">
        <v>1151</v>
      </c>
      <c r="F1096" s="13" t="s">
        <v>1153</v>
      </c>
      <c r="G1096" s="13">
        <v>580006.02</v>
      </c>
      <c r="H1096" s="13">
        <v>4593164.09</v>
      </c>
      <c r="I1096" s="13"/>
      <c r="J1096" s="13"/>
      <c r="K1096" s="13"/>
      <c r="L1096" s="13"/>
      <c r="M1096" s="13"/>
      <c r="N1096" s="13"/>
      <c r="O1096" s="13"/>
    </row>
    <row r="1097" spans="1:15" x14ac:dyDescent="0.25">
      <c r="A1097" s="15">
        <v>45270</v>
      </c>
      <c r="B1097" s="16">
        <v>0.6006828703721112</v>
      </c>
      <c r="C1097" s="17" t="s">
        <v>26</v>
      </c>
      <c r="D1097" s="18" t="s">
        <v>743</v>
      </c>
      <c r="E1097" s="17" t="s">
        <v>1151</v>
      </c>
      <c r="F1097" s="17" t="s">
        <v>1154</v>
      </c>
      <c r="G1097" s="17">
        <v>580009.29</v>
      </c>
      <c r="H1097" s="17">
        <v>4593169.52</v>
      </c>
      <c r="I1097" s="17"/>
      <c r="J1097" s="17"/>
      <c r="K1097" s="17"/>
      <c r="L1097" s="17"/>
      <c r="M1097" s="17"/>
      <c r="N1097">
        <f>IF(C1097="EOL",SQRT(((G1097-G1096)^2)+((H1097-H1096)^2)))</f>
        <v>6.338596058819752</v>
      </c>
      <c r="O1097" s="35">
        <f>B1097-B1096</f>
        <v>0.000034722223062999547</v>
      </c>
    </row>
    <row r="1098" spans="1:15" x14ac:dyDescent="0.25">
      <c r="A1098" s="2">
        <v>45270</v>
      </c>
      <c r="B1098" s="3">
        <v>0.6030787037052505</v>
      </c>
      <c r="C1098" s="4" t="s">
        <v>885</v>
      </c>
      <c r="D1098" s="5" t="s">
        <v>743</v>
      </c>
      <c r="E1098" s="4" t="s">
        <v>1151</v>
      </c>
      <c r="F1098" s="4" t="s">
        <v>1154</v>
      </c>
      <c r="G1098" s="4">
        <v>579868.54</v>
      </c>
      <c r="H1098" s="4">
        <v>4593298.61</v>
      </c>
      <c r="I1098" s="4"/>
      <c r="J1098" s="4"/>
      <c r="K1098" s="4"/>
      <c r="L1098" s="4"/>
      <c r="M1098" s="4"/>
      <c r="N1098" s="4"/>
      <c r="O1098" s="4"/>
    </row>
    <row r="1099" spans="1:15" x14ac:dyDescent="0.25">
      <c r="A1099" s="7">
        <v>45270</v>
      </c>
      <c r="B1099" s="8">
        <v>0.6031250000014552</v>
      </c>
      <c r="C1099" s="9" t="s">
        <v>176</v>
      </c>
      <c r="D1099" s="10" t="s">
        <v>743</v>
      </c>
      <c r="E1099" s="9" t="s">
        <v>1151</v>
      </c>
      <c r="F1099" s="9" t="s">
        <v>1154</v>
      </c>
      <c r="G1099" s="9">
        <v>579866.72</v>
      </c>
      <c r="H1099" s="9">
        <v>4593298.6</v>
      </c>
      <c r="I1099" s="9"/>
      <c r="J1099" s="9"/>
      <c r="K1099" s="9"/>
      <c r="L1099" s="9"/>
      <c r="M1099" s="9"/>
      <c r="N1099" s="9"/>
      <c r="O1099" s="9"/>
    </row>
    <row r="1100" spans="1:15" x14ac:dyDescent="0.25">
      <c r="A1100" s="7">
        <v>45270</v>
      </c>
      <c r="B1100" s="8">
        <v>0.6055787037039408</v>
      </c>
      <c r="C1100" s="9" t="s">
        <v>879</v>
      </c>
      <c r="D1100" s="10" t="s">
        <v>743</v>
      </c>
      <c r="E1100" s="9" t="s">
        <v>1151</v>
      </c>
      <c r="F1100" s="9" t="s">
        <v>1154</v>
      </c>
      <c r="G1100" s="9">
        <v>579774.54</v>
      </c>
      <c r="H1100" s="9">
        <v>4593310.22</v>
      </c>
      <c r="I1100" s="9"/>
      <c r="J1100" s="9"/>
      <c r="K1100" s="9"/>
      <c r="L1100" s="9"/>
      <c r="M1100" s="9"/>
      <c r="N1100" s="9"/>
      <c r="O1100" s="35">
        <f>B1100-B1098</f>
        <v>0.0024999999986903276</v>
      </c>
    </row>
    <row r="1101" spans="1:15" x14ac:dyDescent="0.25">
      <c r="A1101" s="2">
        <v>45270</v>
      </c>
      <c r="B1101" s="3">
        <v>0.6112847222211713</v>
      </c>
      <c r="C1101" s="4" t="s">
        <v>819</v>
      </c>
      <c r="D1101" s="5" t="s">
        <v>820</v>
      </c>
      <c r="E1101" s="4" t="s">
        <v>1151</v>
      </c>
      <c r="F1101" s="4" t="s">
        <v>1154</v>
      </c>
      <c r="G1101" s="4"/>
      <c r="H1101" s="4"/>
      <c r="I1101" s="4"/>
      <c r="J1101" s="4"/>
      <c r="K1101" s="4"/>
      <c r="L1101" s="4"/>
      <c r="M1101" s="4"/>
      <c r="N1101" s="4"/>
      <c r="O1101" s="4"/>
    </row>
    <row r="1102" spans="1:15" x14ac:dyDescent="0.25">
      <c r="A1102" s="2">
        <v>45270</v>
      </c>
      <c r="B1102" s="3">
        <v>0.6576388888897782</v>
      </c>
      <c r="C1102" s="4" t="s">
        <v>996</v>
      </c>
      <c r="D1102" s="5" t="s">
        <v>820</v>
      </c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>
        <f>B1102-B1101</f>
        <v>0.046354166666666696</v>
      </c>
    </row>
    <row r="1103" spans="1:15" x14ac:dyDescent="0.25">
      <c r="A1103" s="2" t="s">
        <v>1155</v>
      </c>
      <c r="B1103" s="3">
        <v>0.20486111110949423</v>
      </c>
      <c r="C1103" s="4" t="s">
        <v>110</v>
      </c>
      <c r="D1103" s="5" t="s">
        <v>820</v>
      </c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</row>
    <row r="1104" spans="1:15" x14ac:dyDescent="0.25">
      <c r="A1104" s="2" t="s">
        <v>1155</v>
      </c>
      <c r="B1104" s="3">
        <v>0.21875</v>
      </c>
      <c r="C1104" s="4" t="s">
        <v>997</v>
      </c>
      <c r="D1104" s="5" t="s">
        <v>820</v>
      </c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</row>
    <row r="1105" spans="1:15" x14ac:dyDescent="0.25">
      <c r="A1105" s="2" t="s">
        <v>1155</v>
      </c>
      <c r="B1105" s="3">
        <v>0.2555555555554747</v>
      </c>
      <c r="C1105" s="4" t="s">
        <v>1156</v>
      </c>
      <c r="D1105" s="5" t="s">
        <v>820</v>
      </c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</row>
    <row r="1106" spans="1:15" x14ac:dyDescent="0.25">
      <c r="A1106" s="2" t="s">
        <v>1155</v>
      </c>
      <c r="B1106" s="3">
        <v>0.2604166666678793</v>
      </c>
      <c r="C1106" s="4" t="s">
        <v>885</v>
      </c>
      <c r="D1106" s="5" t="s">
        <v>743</v>
      </c>
      <c r="E1106" s="4"/>
      <c r="F1106" s="4"/>
      <c r="G1106" s="4" t="s">
        <v>1157</v>
      </c>
      <c r="H1106" s="4" t="s">
        <v>1158</v>
      </c>
      <c r="I1106" s="4"/>
      <c r="J1106" s="4"/>
      <c r="K1106" s="4"/>
      <c r="L1106" s="4"/>
      <c r="M1106" s="4"/>
      <c r="N1106" s="4"/>
      <c r="O1106" s="4"/>
    </row>
    <row r="1107" spans="1:15" x14ac:dyDescent="0.25">
      <c r="A1107" s="7" t="s">
        <v>1155</v>
      </c>
      <c r="B1107" s="8">
        <v>0.2625000000007276</v>
      </c>
      <c r="C1107" s="9" t="s">
        <v>823</v>
      </c>
      <c r="D1107" s="10" t="s">
        <v>743</v>
      </c>
      <c r="E1107" s="9"/>
      <c r="F1107" s="9"/>
      <c r="G1107" s="9"/>
      <c r="H1107" s="9"/>
      <c r="I1107" s="9"/>
      <c r="J1107" s="9"/>
      <c r="K1107" s="9"/>
      <c r="L1107" s="9"/>
      <c r="M1107" s="9"/>
      <c r="N1107" s="9"/>
      <c r="O1107" s="9"/>
    </row>
    <row r="1108" spans="1:15" x14ac:dyDescent="0.25">
      <c r="A1108" s="7" t="s">
        <v>1155</v>
      </c>
      <c r="B1108" s="8">
        <v>0.26666666666642413</v>
      </c>
      <c r="C1108" s="9" t="s">
        <v>135</v>
      </c>
      <c r="D1108" s="10" t="s">
        <v>743</v>
      </c>
      <c r="E1108" s="9"/>
      <c r="F1108" s="9"/>
      <c r="G1108" s="9"/>
      <c r="H1108" s="9"/>
      <c r="I1108" s="9"/>
      <c r="J1108" s="9"/>
      <c r="K1108" s="9"/>
      <c r="L1108" s="9"/>
      <c r="M1108" s="9"/>
      <c r="N1108" s="9"/>
      <c r="O1108" s="35"/>
    </row>
    <row r="1109" spans="1:15" x14ac:dyDescent="0.25">
      <c r="A1109" s="11" t="s">
        <v>1155</v>
      </c>
      <c r="B1109" s="12">
        <v>0.2937500000007276</v>
      </c>
      <c r="C1109" s="13" t="s">
        <v>24</v>
      </c>
      <c r="D1109" s="14" t="s">
        <v>743</v>
      </c>
      <c r="E1109" s="13" t="s">
        <v>1159</v>
      </c>
      <c r="F1109" s="13" t="s">
        <v>1160</v>
      </c>
      <c r="G1109" s="13">
        <v>578638.62</v>
      </c>
      <c r="H1109" s="13">
        <v>4595435.74</v>
      </c>
      <c r="I1109" s="13"/>
      <c r="J1109" s="13"/>
      <c r="K1109" s="13"/>
      <c r="L1109" s="13"/>
      <c r="M1109" s="13"/>
      <c r="N1109" s="13"/>
      <c r="O1109" s="13"/>
    </row>
    <row r="1110" spans="1:15" x14ac:dyDescent="0.25">
      <c r="A1110" s="15" t="s">
        <v>1155</v>
      </c>
      <c r="B1110" s="16">
        <v>0.31458333333284827</v>
      </c>
      <c r="C1110" s="17" t="s">
        <v>26</v>
      </c>
      <c r="D1110" s="18" t="s">
        <v>743</v>
      </c>
      <c r="E1110" s="17" t="s">
        <v>1159</v>
      </c>
      <c r="F1110" s="17"/>
      <c r="G1110" s="17">
        <v>581830.22</v>
      </c>
      <c r="H1110" s="17">
        <v>4592676.07</v>
      </c>
      <c r="I1110" s="17"/>
      <c r="J1110" s="17"/>
      <c r="K1110" s="17"/>
      <c r="L1110" s="17"/>
      <c r="M1110" s="17"/>
      <c r="N1110">
        <f>IF(C1110="EOL",SQRT(((G1110-G1109)^2)+((H1110-H1109)^2)))</f>
        <v>4219.252193090553</v>
      </c>
      <c r="O1110" s="35">
        <f>IF(AND(C1110="EOL",C1109="SOL"),B1110-B1109)</f>
        <v>0.020833333332120674</v>
      </c>
    </row>
    <row r="1111" spans="1:15" x14ac:dyDescent="0.25">
      <c r="A1111" s="11" t="s">
        <v>1155</v>
      </c>
      <c r="B1111" s="12">
        <v>0.31709490740831825</v>
      </c>
      <c r="C1111" s="13" t="s">
        <v>24</v>
      </c>
      <c r="D1111" s="14" t="s">
        <v>743</v>
      </c>
      <c r="E1111" s="13" t="s">
        <v>1161</v>
      </c>
      <c r="F1111" s="13" t="s">
        <v>1162</v>
      </c>
      <c r="G1111" s="13">
        <v>581541.66</v>
      </c>
      <c r="H1111" s="13">
        <v>4592282.21</v>
      </c>
      <c r="I1111" s="13"/>
      <c r="J1111" s="13"/>
      <c r="K1111" s="13"/>
      <c r="L1111" s="13"/>
      <c r="M1111" s="13"/>
      <c r="N1111" s="13"/>
      <c r="O1111" s="13"/>
    </row>
    <row r="1112" spans="1:15" x14ac:dyDescent="0.25">
      <c r="A1112" s="15" t="s">
        <v>1155</v>
      </c>
      <c r="B1112" s="16">
        <v>0.3384722222217533</v>
      </c>
      <c r="C1112" s="17" t="s">
        <v>26</v>
      </c>
      <c r="D1112" s="18" t="s">
        <v>743</v>
      </c>
      <c r="E1112" s="17" t="s">
        <v>1161</v>
      </c>
      <c r="F1112" s="17"/>
      <c r="G1112" s="17">
        <v>578336.02</v>
      </c>
      <c r="H1112" s="17">
        <v>4595033.37</v>
      </c>
      <c r="I1112" s="17"/>
      <c r="J1112" s="17"/>
      <c r="K1112" s="17"/>
      <c r="L1112" s="17"/>
      <c r="M1112" s="17"/>
      <c r="N1112">
        <f>IF(C1112="EOL",SQRT(((G1112-G1111)^2)+((H1112-H1111)^2)))</f>
        <v>4224.335350703222</v>
      </c>
      <c r="O1112" s="35">
        <f>B1112-B1111</f>
        <v>0.021377314813435078</v>
      </c>
    </row>
    <row r="1113" spans="1:15" x14ac:dyDescent="0.25">
      <c r="A1113" s="11" t="s">
        <v>1155</v>
      </c>
      <c r="B1113" s="12">
        <v>0.3416782407402934</v>
      </c>
      <c r="C1113" s="13" t="s">
        <v>24</v>
      </c>
      <c r="D1113" s="14" t="s">
        <v>743</v>
      </c>
      <c r="E1113" s="13" t="s">
        <v>1163</v>
      </c>
      <c r="F1113" s="13" t="s">
        <v>1164</v>
      </c>
      <c r="G1113" s="13">
        <v>578025.23</v>
      </c>
      <c r="H1113" s="13">
        <v>4594641.7</v>
      </c>
      <c r="I1113" s="13"/>
      <c r="J1113" s="13"/>
      <c r="K1113" s="13"/>
      <c r="L1113" s="13"/>
      <c r="M1113" s="13"/>
      <c r="O1113" s="13"/>
    </row>
    <row r="1114" spans="1:15" x14ac:dyDescent="0.25">
      <c r="A1114" s="15" t="s">
        <v>1155</v>
      </c>
      <c r="B1114" s="16">
        <v>0.3618055555562023</v>
      </c>
      <c r="C1114" s="17" t="s">
        <v>26</v>
      </c>
      <c r="D1114" s="18" t="s">
        <v>743</v>
      </c>
      <c r="E1114" s="17" t="s">
        <v>1163</v>
      </c>
      <c r="F1114" s="17"/>
      <c r="G1114" s="17">
        <v>581181.29</v>
      </c>
      <c r="H1114" s="17">
        <v>4591915.88</v>
      </c>
      <c r="I1114" s="17"/>
      <c r="J1114" s="17"/>
      <c r="K1114" s="17"/>
      <c r="L1114" s="17"/>
      <c r="M1114" s="17"/>
      <c r="N1114">
        <f>IF(C1114="EOL",SQRT(((G1114-G1113)^2)+((H1114-H1113)^2)))</f>
        <v>4170.228938080256</v>
      </c>
      <c r="O1114" s="35">
        <f>B1114-B1113</f>
        <v>0.020127314815908903</v>
      </c>
    </row>
    <row r="1115" spans="1:15" x14ac:dyDescent="0.25">
      <c r="A1115" s="11" t="s">
        <v>1155</v>
      </c>
      <c r="B1115" s="12">
        <v>0.36520833333270275</v>
      </c>
      <c r="C1115" s="13" t="s">
        <v>24</v>
      </c>
      <c r="D1115" s="14" t="s">
        <v>743</v>
      </c>
      <c r="E1115" s="13" t="s">
        <v>1165</v>
      </c>
      <c r="F1115" s="13" t="s">
        <v>1166</v>
      </c>
      <c r="G1115" s="13">
        <v>580893.02</v>
      </c>
      <c r="H1115" s="13">
        <v>4591515.44</v>
      </c>
      <c r="I1115" s="13"/>
      <c r="J1115" s="13"/>
      <c r="K1115" s="13"/>
      <c r="L1115" s="13"/>
      <c r="M1115" s="13"/>
      <c r="N1115" s="13"/>
      <c r="O1115" s="13"/>
    </row>
    <row r="1116" spans="1:15" x14ac:dyDescent="0.25">
      <c r="A1116" s="15" t="s">
        <v>1155</v>
      </c>
      <c r="B1116" s="16">
        <v>0.38515046296379296</v>
      </c>
      <c r="C1116" s="17" t="s">
        <v>26</v>
      </c>
      <c r="D1116" s="18" t="s">
        <v>743</v>
      </c>
      <c r="E1116" s="17" t="s">
        <v>1165</v>
      </c>
      <c r="F1116" s="17"/>
      <c r="G1116" s="17">
        <v>577849.27</v>
      </c>
      <c r="H1116" s="17">
        <v>4594126.38</v>
      </c>
      <c r="I1116" s="17"/>
      <c r="J1116" s="17"/>
      <c r="K1116" s="17"/>
      <c r="L1116" s="17"/>
      <c r="M1116" s="17"/>
      <c r="N1116">
        <f>IF(C1116="EOL",SQRT(((G1116-G1115)^2)+((H1116-H1115)^2)))</f>
        <v>4010.164802860012</v>
      </c>
      <c r="O1116" s="35">
        <f>B1116-B1115</f>
        <v>0.01994212963109021</v>
      </c>
    </row>
    <row r="1117" spans="1:15" x14ac:dyDescent="0.25">
      <c r="A1117" s="11" t="s">
        <v>1155</v>
      </c>
      <c r="B1117" s="12">
        <v>0.3928472222214623</v>
      </c>
      <c r="C1117" s="13" t="s">
        <v>24</v>
      </c>
      <c r="D1117" s="14" t="s">
        <v>743</v>
      </c>
      <c r="E1117" s="13" t="s">
        <v>1167</v>
      </c>
      <c r="F1117" s="13"/>
      <c r="G1117" s="13">
        <v>578506.32</v>
      </c>
      <c r="H1117" s="13">
        <v>4592940.34</v>
      </c>
      <c r="I1117" s="13"/>
      <c r="J1117" s="13"/>
      <c r="K1117" s="13"/>
      <c r="L1117" s="13"/>
      <c r="M1117" s="13"/>
      <c r="N1117" s="13"/>
      <c r="O1117" s="13"/>
    </row>
    <row r="1118" spans="1:15" x14ac:dyDescent="0.25">
      <c r="A1118" s="15" t="s">
        <v>1155</v>
      </c>
      <c r="B1118" s="16">
        <v>0.406215277776937</v>
      </c>
      <c r="C1118" s="17" t="s">
        <v>26</v>
      </c>
      <c r="D1118" s="18" t="s">
        <v>743</v>
      </c>
      <c r="E1118" s="17" t="s">
        <v>1167</v>
      </c>
      <c r="F1118" s="17"/>
      <c r="G1118" s="17">
        <v>580535.19</v>
      </c>
      <c r="H1118" s="17">
        <v>4591147.73</v>
      </c>
      <c r="I1118" s="17"/>
      <c r="J1118" s="17"/>
      <c r="K1118" s="17"/>
      <c r="L1118" s="17"/>
      <c r="M1118" s="17"/>
      <c r="N1118">
        <f>IF(C1118="EOL",SQRT(((G1118-G1117)^2)+((H1118-H1117)^2)))</f>
        <v>2707.3537059272185</v>
      </c>
      <c r="O1118" s="35">
        <f>B1118-B1117</f>
        <v>0.013368055555474712</v>
      </c>
    </row>
    <row r="1119" spans="1:15" x14ac:dyDescent="0.25">
      <c r="A1119" s="11" t="s">
        <v>1155</v>
      </c>
      <c r="B1119" s="12">
        <v>0.4204282407408755</v>
      </c>
      <c r="C1119" s="13" t="s">
        <v>24</v>
      </c>
      <c r="D1119" s="14" t="s">
        <v>743</v>
      </c>
      <c r="E1119" s="13" t="s">
        <v>1168</v>
      </c>
      <c r="F1119" s="13" t="s">
        <v>1169</v>
      </c>
      <c r="G1119" s="13">
        <v>582060.44</v>
      </c>
      <c r="H1119" s="13">
        <v>4591086.27</v>
      </c>
      <c r="I1119" s="13"/>
      <c r="J1119" s="13"/>
      <c r="K1119" s="13"/>
      <c r="L1119" s="13"/>
      <c r="M1119" s="13"/>
      <c r="N1119" s="13"/>
      <c r="O1119" s="13"/>
    </row>
    <row r="1120" spans="1:15" x14ac:dyDescent="0.25">
      <c r="A1120" s="15" t="s">
        <v>1155</v>
      </c>
      <c r="B1120" s="16">
        <v>0.4322222222217533</v>
      </c>
      <c r="C1120" s="17" t="s">
        <v>26</v>
      </c>
      <c r="D1120" s="18" t="s">
        <v>743</v>
      </c>
      <c r="E1120" s="17" t="s">
        <v>1170</v>
      </c>
      <c r="F1120" s="17"/>
      <c r="G1120" s="17">
        <v>583483.31</v>
      </c>
      <c r="H1120" s="17">
        <v>4595307.51</v>
      </c>
      <c r="I1120" s="17"/>
      <c r="J1120" s="17"/>
      <c r="K1120" s="17"/>
      <c r="L1120" s="17"/>
      <c r="M1120" s="17"/>
      <c r="N1120">
        <f>IF(C1120="EOL",SQRT(((G1120-G1119)^2)+((H1120-H1119)^2)))</f>
        <v>4454.5960731027235</v>
      </c>
      <c r="O1120" s="35">
        <f>B1120-B1119</f>
        <v>0.011793981480877846</v>
      </c>
    </row>
    <row r="1121" spans="1:15" x14ac:dyDescent="0.25">
      <c r="A1121" s="11" t="s">
        <v>1155</v>
      </c>
      <c r="B1121" s="12">
        <v>0.43314814814948477</v>
      </c>
      <c r="C1121" s="13" t="s">
        <v>24</v>
      </c>
      <c r="D1121" s="14" t="s">
        <v>743</v>
      </c>
      <c r="E1121" s="13" t="s">
        <v>1171</v>
      </c>
      <c r="F1121" s="13" t="s">
        <v>1172</v>
      </c>
      <c r="G1121" s="13">
        <v>583440.15</v>
      </c>
      <c r="H1121" s="13">
        <v>4595346.94</v>
      </c>
      <c r="I1121" s="13"/>
      <c r="J1121" s="13"/>
      <c r="K1121" s="13"/>
      <c r="L1121" s="13"/>
      <c r="M1121" s="13"/>
      <c r="N1121" s="13"/>
      <c r="O1121" s="13"/>
    </row>
    <row r="1122" spans="1:15" x14ac:dyDescent="0.25">
      <c r="A1122" s="15" t="s">
        <v>1155</v>
      </c>
      <c r="B1122" s="16">
        <v>0.44627314814715646</v>
      </c>
      <c r="C1122" s="17" t="s">
        <v>26</v>
      </c>
      <c r="D1122" s="18" t="s">
        <v>743</v>
      </c>
      <c r="E1122" s="17" t="s">
        <v>1171</v>
      </c>
      <c r="F1122" s="17"/>
      <c r="G1122" s="17">
        <v>581834.47</v>
      </c>
      <c r="H1122" s="17">
        <v>4593187.31</v>
      </c>
      <c r="I1122" s="17"/>
      <c r="J1122" s="17"/>
      <c r="K1122" s="17"/>
      <c r="L1122" s="17"/>
      <c r="M1122" s="17"/>
      <c r="N1122">
        <f>IF(C1122="EOL",SQRT(((G1122-G1121)^2)+((H1122-H1121)^2)))</f>
        <v>2691.1354479668435</v>
      </c>
      <c r="O1122" s="35">
        <f>B1122-B1121</f>
        <v>0.013125000001309672</v>
      </c>
    </row>
    <row r="1123" spans="1:15" x14ac:dyDescent="0.25">
      <c r="A1123" s="11" t="s">
        <v>1155</v>
      </c>
      <c r="B1123" s="12">
        <v>0.44740740740598994</v>
      </c>
      <c r="C1123" s="13" t="s">
        <v>24</v>
      </c>
      <c r="D1123" s="14" t="s">
        <v>743</v>
      </c>
      <c r="E1123" s="13" t="s">
        <v>1173</v>
      </c>
      <c r="F1123" s="13" t="s">
        <v>1174</v>
      </c>
      <c r="G1123" s="13">
        <v>581775.79</v>
      </c>
      <c r="H1123" s="13">
        <v>4593172.8</v>
      </c>
      <c r="I1123" s="13"/>
      <c r="J1123" s="13"/>
      <c r="K1123" s="13"/>
      <c r="L1123" s="13"/>
      <c r="M1123" s="13"/>
      <c r="N1123" s="13"/>
      <c r="O1123" s="13"/>
    </row>
    <row r="1124" spans="1:15" x14ac:dyDescent="0.25">
      <c r="A1124" s="15" t="s">
        <v>1155</v>
      </c>
      <c r="B1124" s="16">
        <v>0.46118055555416504</v>
      </c>
      <c r="C1124" s="17" t="s">
        <v>26</v>
      </c>
      <c r="D1124" s="18" t="s">
        <v>743</v>
      </c>
      <c r="E1124" s="17" t="s">
        <v>1173</v>
      </c>
      <c r="F1124" s="17"/>
      <c r="G1124" s="17">
        <v>583437.17</v>
      </c>
      <c r="H1124" s="17">
        <v>4595388.81</v>
      </c>
      <c r="I1124" s="17"/>
      <c r="J1124" s="17"/>
      <c r="K1124" s="17"/>
      <c r="L1124" s="17"/>
      <c r="M1124" s="17"/>
      <c r="N1124">
        <f>IF(C1124="EOL",SQRT(((G1124-G1123)^2)+((H1124-H1123)^2)))</f>
        <v>2769.6360454938886</v>
      </c>
      <c r="O1124" s="35">
        <f>B1124-B1123</f>
        <v>0.013773148148175096</v>
      </c>
    </row>
    <row r="1125" spans="1:15" x14ac:dyDescent="0.25">
      <c r="A1125" s="11" t="s">
        <v>1155</v>
      </c>
      <c r="B1125" s="12">
        <v>0.46208333333197515</v>
      </c>
      <c r="C1125" s="13" t="s">
        <v>24</v>
      </c>
      <c r="D1125" s="14" t="s">
        <v>743</v>
      </c>
      <c r="E1125" s="13" t="s">
        <v>1173</v>
      </c>
      <c r="F1125" s="13" t="s">
        <v>1175</v>
      </c>
      <c r="G1125" s="13">
        <v>583386.28</v>
      </c>
      <c r="H1125" s="13">
        <v>4595388.81</v>
      </c>
      <c r="I1125" s="13"/>
      <c r="J1125" s="13"/>
      <c r="K1125" s="13"/>
      <c r="L1125" s="13"/>
      <c r="M1125" s="13"/>
      <c r="N1125" s="13"/>
      <c r="O1125" s="13"/>
    </row>
    <row r="1126" spans="1:15" x14ac:dyDescent="0.25">
      <c r="A1126" s="15" t="s">
        <v>1155</v>
      </c>
      <c r="B1126" s="16">
        <v>0.4754282407411665</v>
      </c>
      <c r="C1126" s="17" t="s">
        <v>26</v>
      </c>
      <c r="D1126" s="18" t="s">
        <v>743</v>
      </c>
      <c r="E1126" s="17" t="s">
        <v>1173</v>
      </c>
      <c r="F1126" s="17"/>
      <c r="G1126" s="17">
        <v>581802.83</v>
      </c>
      <c r="H1126" s="17">
        <v>4593282.76</v>
      </c>
      <c r="I1126" s="17"/>
      <c r="J1126" s="17"/>
      <c r="K1126" s="17"/>
      <c r="L1126" s="17"/>
      <c r="M1126" s="17"/>
      <c r="N1126">
        <f>IF(C1126="EOL",SQRT(((G1126-G1125)^2)+((H1126-H1125)^2)))</f>
        <v>2634.911859057042</v>
      </c>
      <c r="O1126" s="35">
        <f>B1126-B1125</f>
        <v>0.013344907409191364</v>
      </c>
    </row>
    <row r="1127" spans="1:15" x14ac:dyDescent="0.25">
      <c r="A1127" s="11" t="s">
        <v>1155</v>
      </c>
      <c r="B1127" s="12">
        <v>0.476527777776937</v>
      </c>
      <c r="C1127" s="13" t="s">
        <v>24</v>
      </c>
      <c r="D1127" s="14" t="s">
        <v>743</v>
      </c>
      <c r="E1127" s="13" t="s">
        <v>1176</v>
      </c>
      <c r="F1127" s="13" t="s">
        <v>1177</v>
      </c>
      <c r="G1127" s="13">
        <v>581816.82</v>
      </c>
      <c r="H1127" s="13">
        <v>4593355.1</v>
      </c>
      <c r="I1127" s="13"/>
      <c r="J1127" s="13"/>
      <c r="K1127" s="13"/>
      <c r="L1127" s="13"/>
      <c r="M1127" s="13"/>
      <c r="N1127" s="13"/>
      <c r="O1127" s="13"/>
    </row>
    <row r="1128" spans="1:15" x14ac:dyDescent="0.25">
      <c r="A1128" s="15" t="s">
        <v>1155</v>
      </c>
      <c r="B1128" s="16">
        <v>0.4912847222221899</v>
      </c>
      <c r="C1128" s="17" t="s">
        <v>26</v>
      </c>
      <c r="D1128" s="18" t="s">
        <v>743</v>
      </c>
      <c r="E1128" s="17" t="s">
        <v>1176</v>
      </c>
      <c r="F1128" s="17"/>
      <c r="G1128" s="17">
        <v>583399.25</v>
      </c>
      <c r="H1128" s="17">
        <v>4595468.85</v>
      </c>
      <c r="I1128" s="17"/>
      <c r="J1128" s="17"/>
      <c r="K1128" s="17"/>
      <c r="L1128" s="17"/>
      <c r="M1128" s="17"/>
      <c r="N1128">
        <f>IF(C1128="EOL",SQRT(((G1128-G1127)^2)+((H1128-H1127)^2)))</f>
        <v>2640.459006953178</v>
      </c>
      <c r="O1128" s="35">
        <f>B1128-B1127</f>
        <v>0.014756944445252884</v>
      </c>
    </row>
    <row r="1129" spans="1:15" x14ac:dyDescent="0.25">
      <c r="A1129" s="11" t="s">
        <v>1155</v>
      </c>
      <c r="B1129" s="12">
        <v>0.49224537036934635</v>
      </c>
      <c r="C1129" s="13" t="s">
        <v>24</v>
      </c>
      <c r="D1129" s="14" t="s">
        <v>743</v>
      </c>
      <c r="E1129" s="13" t="s">
        <v>852</v>
      </c>
      <c r="F1129" s="13" t="s">
        <v>1178</v>
      </c>
      <c r="G1129" s="13">
        <v>583416.84</v>
      </c>
      <c r="H1129" s="13">
        <v>4595489.11</v>
      </c>
      <c r="I1129" s="13"/>
      <c r="J1129" s="13"/>
      <c r="K1129" s="13"/>
      <c r="L1129" s="13"/>
      <c r="M1129" s="13"/>
      <c r="N1129" s="13"/>
      <c r="O1129" s="13"/>
    </row>
    <row r="1130" spans="1:15" x14ac:dyDescent="0.25">
      <c r="A1130" s="15" t="s">
        <v>1155</v>
      </c>
      <c r="B1130" s="16">
        <v>0.5071296296300716</v>
      </c>
      <c r="C1130" s="17" t="s">
        <v>26</v>
      </c>
      <c r="D1130" s="18" t="s">
        <v>743</v>
      </c>
      <c r="E1130" s="17" t="s">
        <v>852</v>
      </c>
      <c r="F1130" s="17"/>
      <c r="G1130" s="17">
        <v>581632.32</v>
      </c>
      <c r="H1130" s="17">
        <v>4593184.9</v>
      </c>
      <c r="I1130" s="17"/>
      <c r="J1130" s="17"/>
      <c r="K1130" s="17"/>
      <c r="L1130" s="17"/>
      <c r="M1130" s="17"/>
      <c r="N1130">
        <f>IF(C1130="EOL",SQRT(((G1130-G1129)^2)+((H1130-H1129)^2)))</f>
        <v>2914.428821313002</v>
      </c>
      <c r="O1130" s="35">
        <f>B1130-B1129</f>
        <v>0.01488425926072523</v>
      </c>
    </row>
    <row r="1131" spans="1:15" x14ac:dyDescent="0.25">
      <c r="A1131" s="11" t="s">
        <v>1155</v>
      </c>
      <c r="B1131" s="12">
        <v>0.5089699074087548</v>
      </c>
      <c r="C1131" s="13" t="s">
        <v>24</v>
      </c>
      <c r="D1131" s="14" t="s">
        <v>743</v>
      </c>
      <c r="E1131" s="13" t="s">
        <v>855</v>
      </c>
      <c r="F1131" s="13" t="s">
        <v>1179</v>
      </c>
      <c r="G1131" s="13">
        <v>581625.54</v>
      </c>
      <c r="H1131" s="13">
        <v>4593302.17</v>
      </c>
      <c r="I1131" s="13"/>
      <c r="J1131" s="13"/>
      <c r="K1131" s="13"/>
      <c r="L1131" s="13"/>
      <c r="M1131" s="13"/>
      <c r="N1131" s="13"/>
      <c r="O1131" s="13"/>
    </row>
    <row r="1132" spans="1:15" x14ac:dyDescent="0.25">
      <c r="A1132" s="15" t="s">
        <v>1155</v>
      </c>
      <c r="B1132" s="16">
        <v>0.5250578703708015</v>
      </c>
      <c r="C1132" s="17" t="s">
        <v>26</v>
      </c>
      <c r="D1132" s="18" t="s">
        <v>743</v>
      </c>
      <c r="E1132" s="17" t="s">
        <v>855</v>
      </c>
      <c r="F1132" s="17"/>
      <c r="G1132" s="17">
        <v>583335.67</v>
      </c>
      <c r="H1132" s="17">
        <v>4595516.72</v>
      </c>
      <c r="I1132" s="17"/>
      <c r="J1132" s="17"/>
      <c r="K1132" s="17"/>
      <c r="L1132" s="17"/>
      <c r="M1132" s="17"/>
      <c r="N1132">
        <f>IF(C1132="EOL",SQRT(((G1132-G1131)^2)+((H1132-H1131)^2)))</f>
        <v>2797.995053497985</v>
      </c>
      <c r="O1132" s="35">
        <f>B1132-B1131</f>
        <v>0.01608796296204673</v>
      </c>
    </row>
    <row r="1133" spans="1:15" x14ac:dyDescent="0.25">
      <c r="A1133" s="11" t="s">
        <v>1155</v>
      </c>
      <c r="B1133" s="12">
        <v>0.526018518517958</v>
      </c>
      <c r="C1133" s="13" t="s">
        <v>24</v>
      </c>
      <c r="D1133" s="14" t="s">
        <v>743</v>
      </c>
      <c r="E1133" s="13" t="s">
        <v>858</v>
      </c>
      <c r="F1133" s="13" t="s">
        <v>1180</v>
      </c>
      <c r="G1133" s="13">
        <v>583344.26</v>
      </c>
      <c r="H1133" s="13">
        <v>4595529.52</v>
      </c>
      <c r="I1133" s="13"/>
      <c r="J1133" s="13"/>
      <c r="K1133" s="13"/>
      <c r="L1133" s="13"/>
      <c r="M1133" s="13"/>
      <c r="N1133" s="13"/>
      <c r="O1133" s="13"/>
    </row>
    <row r="1134" spans="1:15" x14ac:dyDescent="0.25">
      <c r="A1134" s="15" t="s">
        <v>1155</v>
      </c>
      <c r="B1134" s="16">
        <v>0.5398148148160544</v>
      </c>
      <c r="C1134" s="17" t="s">
        <v>26</v>
      </c>
      <c r="D1134" s="18" t="s">
        <v>743</v>
      </c>
      <c r="E1134" s="17" t="s">
        <v>858</v>
      </c>
      <c r="F1134" s="17"/>
      <c r="G1134" s="17">
        <v>581666.1</v>
      </c>
      <c r="H1134" s="17">
        <v>4593371.4</v>
      </c>
      <c r="I1134" s="17"/>
      <c r="J1134" s="17"/>
      <c r="K1134" s="17"/>
      <c r="L1134" s="17"/>
      <c r="M1134" s="17"/>
      <c r="N1134">
        <f>IF(C1134="EOL",SQRT(((G1134-G1133)^2)+((H1134-H1133)^2)))</f>
        <v>2733.807403603365</v>
      </c>
      <c r="O1134" s="35">
        <f>B1134-B1133</f>
        <v>0.013796296298096422</v>
      </c>
    </row>
    <row r="1135" spans="1:15" x14ac:dyDescent="0.25">
      <c r="A1135" s="11" t="s">
        <v>1155</v>
      </c>
      <c r="B1135" s="12">
        <v>0.5407870370363526</v>
      </c>
      <c r="C1135" s="13" t="s">
        <v>24</v>
      </c>
      <c r="D1135" s="14" t="s">
        <v>743</v>
      </c>
      <c r="E1135" s="13" t="s">
        <v>861</v>
      </c>
      <c r="F1135" s="13" t="s">
        <v>1181</v>
      </c>
      <c r="G1135" s="13">
        <v>581648.63</v>
      </c>
      <c r="H1135" s="13">
        <v>4593418.05</v>
      </c>
      <c r="I1135" s="13"/>
      <c r="J1135" s="13"/>
      <c r="K1135" s="13"/>
      <c r="L1135" s="13"/>
      <c r="M1135" s="13"/>
      <c r="N1135" s="13"/>
      <c r="O1135" s="13"/>
    </row>
    <row r="1136" spans="1:15" x14ac:dyDescent="0.25">
      <c r="A1136" s="15" t="s">
        <v>1155</v>
      </c>
      <c r="B1136" s="16">
        <v>0.5570023148138716</v>
      </c>
      <c r="C1136" s="17" t="s">
        <v>26</v>
      </c>
      <c r="D1136" s="18" t="s">
        <v>743</v>
      </c>
      <c r="E1136" s="17" t="s">
        <v>861</v>
      </c>
      <c r="F1136" s="17"/>
      <c r="G1136" s="17">
        <v>583308.59</v>
      </c>
      <c r="H1136" s="17">
        <v>4595611.86</v>
      </c>
      <c r="I1136" s="17"/>
      <c r="J1136" s="17"/>
      <c r="K1136" s="17"/>
      <c r="L1136" s="17"/>
      <c r="M1136" s="17"/>
      <c r="N1136">
        <f>IF(C1136="EOL",SQRT(((G1136-G1135)^2)+((H1136-H1135)^2)))</f>
        <v>2751.0488032207218</v>
      </c>
      <c r="O1136" s="35">
        <f>B1136-B1135</f>
        <v>0.016215277777519077</v>
      </c>
    </row>
    <row r="1137" spans="1:15" x14ac:dyDescent="0.25">
      <c r="A1137" s="11" t="s">
        <v>1155</v>
      </c>
      <c r="B1137" s="12">
        <v>0.5578009259261307</v>
      </c>
      <c r="C1137" s="13" t="s">
        <v>24</v>
      </c>
      <c r="D1137" s="14" t="s">
        <v>743</v>
      </c>
      <c r="E1137" s="13" t="s">
        <v>864</v>
      </c>
      <c r="F1137" s="13" t="s">
        <v>1182</v>
      </c>
      <c r="G1137" s="13">
        <v>583246.53</v>
      </c>
      <c r="H1137" s="13">
        <v>4595625.64</v>
      </c>
      <c r="I1137" s="13"/>
      <c r="J1137" s="13"/>
      <c r="K1137" s="13"/>
      <c r="L1137" s="13"/>
      <c r="M1137" s="13"/>
      <c r="N1137" s="13"/>
      <c r="O1137" s="13"/>
    </row>
    <row r="1138" spans="1:15" x14ac:dyDescent="0.25">
      <c r="A1138" s="15" t="s">
        <v>1155</v>
      </c>
      <c r="B1138" s="16">
        <v>0.5718402777783922</v>
      </c>
      <c r="C1138" s="17" t="s">
        <v>26</v>
      </c>
      <c r="D1138" s="18" t="s">
        <v>743</v>
      </c>
      <c r="E1138" s="17" t="s">
        <v>864</v>
      </c>
      <c r="F1138" s="17"/>
      <c r="G1138" s="17">
        <v>581624.81</v>
      </c>
      <c r="H1138" s="17">
        <v>4593444.66</v>
      </c>
      <c r="I1138" s="17"/>
      <c r="J1138" s="17"/>
      <c r="K1138" s="17"/>
      <c r="L1138" s="17"/>
      <c r="M1138" s="17"/>
      <c r="N1138">
        <f>IF(C1138="EOL",SQRT(((G1138-G1137)^2)+((H1138-H1137)^2)))</f>
        <v>2717.839126732448</v>
      </c>
      <c r="O1138" s="35">
        <f>B1138-B1137</f>
        <v>0.014039351852261461</v>
      </c>
    </row>
    <row r="1139" spans="1:15" x14ac:dyDescent="0.25">
      <c r="A1139" s="11" t="s">
        <v>1155</v>
      </c>
      <c r="B1139" s="12">
        <v>0.5727777777792653</v>
      </c>
      <c r="C1139" s="13" t="s">
        <v>24</v>
      </c>
      <c r="D1139" s="14" t="s">
        <v>743</v>
      </c>
      <c r="E1139" s="13" t="s">
        <v>867</v>
      </c>
      <c r="F1139" s="13" t="s">
        <v>1183</v>
      </c>
      <c r="G1139" s="13">
        <v>581624.81</v>
      </c>
      <c r="H1139" s="13">
        <v>4593476.32</v>
      </c>
      <c r="I1139" s="13"/>
      <c r="J1139" s="13"/>
      <c r="K1139" s="13"/>
      <c r="L1139" s="13"/>
      <c r="M1139" s="13"/>
      <c r="N1139" s="13"/>
      <c r="O1139" s="13"/>
    </row>
    <row r="1140" spans="1:15" x14ac:dyDescent="0.25">
      <c r="A1140" s="15" t="s">
        <v>1155</v>
      </c>
      <c r="B1140" s="16">
        <v>0.5892476851840911</v>
      </c>
      <c r="C1140" s="17" t="s">
        <v>26</v>
      </c>
      <c r="D1140" s="18" t="s">
        <v>743</v>
      </c>
      <c r="E1140" s="17" t="s">
        <v>867</v>
      </c>
      <c r="F1140" s="17"/>
      <c r="G1140" s="17">
        <v>583242.13</v>
      </c>
      <c r="H1140" s="17">
        <v>4595663.52</v>
      </c>
      <c r="I1140" s="17"/>
      <c r="J1140" s="17"/>
      <c r="K1140" s="17"/>
      <c r="L1140" s="17"/>
      <c r="M1140" s="17"/>
      <c r="N1140">
        <f>IF(C1140="EOL",SQRT(((G1140-G1139)^2)+((H1140-H1139)^2)))</f>
        <v>2720.2146647638997</v>
      </c>
      <c r="O1140" s="35">
        <f>B1140-B1139</f>
        <v>0.01646990740846377</v>
      </c>
    </row>
    <row r="1141" spans="1:15" x14ac:dyDescent="0.25">
      <c r="A1141" s="2" t="s">
        <v>1155</v>
      </c>
      <c r="B1141" s="3">
        <v>0.5899768518502242</v>
      </c>
      <c r="C1141" s="4" t="s">
        <v>885</v>
      </c>
      <c r="D1141" s="5" t="s">
        <v>743</v>
      </c>
      <c r="E1141" s="4"/>
      <c r="F1141" s="4"/>
      <c r="G1141" s="4">
        <v>583259.07</v>
      </c>
      <c r="H1141" s="4">
        <v>4595745.05</v>
      </c>
      <c r="I1141" s="4"/>
      <c r="J1141" s="4"/>
      <c r="K1141" s="4"/>
      <c r="L1141" s="4"/>
      <c r="M1141" s="4"/>
      <c r="N1141" s="4"/>
      <c r="O1141" s="4"/>
    </row>
    <row r="1142" spans="1:15" x14ac:dyDescent="0.25">
      <c r="A1142" s="7" t="s">
        <v>1155</v>
      </c>
      <c r="B1142" s="8">
        <v>0.6031250000014552</v>
      </c>
      <c r="C1142" s="9" t="s">
        <v>176</v>
      </c>
      <c r="D1142" s="10" t="s">
        <v>743</v>
      </c>
      <c r="E1142" s="9"/>
      <c r="F1142" s="9"/>
      <c r="G1142" s="9"/>
      <c r="H1142" s="9"/>
      <c r="I1142" s="9"/>
      <c r="J1142" s="9"/>
      <c r="K1142" s="9"/>
      <c r="L1142" s="9"/>
      <c r="M1142" s="9"/>
      <c r="N1142" s="9"/>
      <c r="O1142" s="9"/>
    </row>
    <row r="1143" spans="1:15" x14ac:dyDescent="0.25">
      <c r="A1143" s="7" t="s">
        <v>1155</v>
      </c>
      <c r="B1143" s="8">
        <v>0.6063078703700739</v>
      </c>
      <c r="C1143" s="9" t="s">
        <v>879</v>
      </c>
      <c r="D1143" s="10" t="s">
        <v>743</v>
      </c>
      <c r="E1143" s="9"/>
      <c r="F1143" s="9"/>
      <c r="G1143" s="9"/>
      <c r="H1143" s="9"/>
      <c r="I1143" s="9"/>
      <c r="J1143" s="9"/>
      <c r="K1143" s="9"/>
      <c r="L1143" s="9"/>
      <c r="M1143" s="9"/>
      <c r="N1143" s="9"/>
      <c r="O1143" s="35">
        <f>B1143-B1141</f>
        <v>0.01633101851984975</v>
      </c>
    </row>
    <row r="1144" spans="1:15" x14ac:dyDescent="0.25">
      <c r="A1144" s="2" t="s">
        <v>1155</v>
      </c>
      <c r="B1144" s="3">
        <v>0.6075347222213168</v>
      </c>
      <c r="C1144" s="4" t="s">
        <v>819</v>
      </c>
      <c r="D1144" s="5" t="s">
        <v>820</v>
      </c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</row>
    <row r="1145" spans="1:4" x14ac:dyDescent="0.25">
      <c r="A1145" s="2" t="s">
        <v>1155</v>
      </c>
      <c r="B1145" s="20">
        <v>0.6659722222211713</v>
      </c>
      <c r="C1145" s="4" t="s">
        <v>996</v>
      </c>
      <c r="D1145" s="30" t="s">
        <v>820</v>
      </c>
    </row>
    <row r="1146" spans="1:4" x14ac:dyDescent="0.25">
      <c r="A1146" s="36" t="s">
        <v>1184</v>
      </c>
      <c r="B1146" s="20">
        <v>0.20833333333212067</v>
      </c>
      <c r="C1146" s="19" t="s">
        <v>110</v>
      </c>
      <c r="D1146" s="30" t="s">
        <v>820</v>
      </c>
    </row>
    <row r="1147" spans="1:4" x14ac:dyDescent="0.25">
      <c r="A1147" s="36" t="s">
        <v>1184</v>
      </c>
      <c r="B1147" s="20">
        <v>0.21875</v>
      </c>
      <c r="C1147" s="19" t="s">
        <v>997</v>
      </c>
      <c r="D1147" s="30" t="s">
        <v>820</v>
      </c>
    </row>
    <row r="1148" spans="1:4" x14ac:dyDescent="0.25">
      <c r="A1148" s="36" t="s">
        <v>1184</v>
      </c>
      <c r="B1148" s="20">
        <v>0.2569444444452529</v>
      </c>
      <c r="C1148" s="4" t="s">
        <v>540</v>
      </c>
      <c r="D1148" s="30" t="s">
        <v>820</v>
      </c>
    </row>
    <row r="1149" spans="1:15" x14ac:dyDescent="0.25">
      <c r="A1149" s="36" t="s">
        <v>1184</v>
      </c>
      <c r="B1149" s="8">
        <v>0.2625000000007276</v>
      </c>
      <c r="C1149" s="9" t="s">
        <v>823</v>
      </c>
      <c r="D1149" s="10" t="s">
        <v>743</v>
      </c>
      <c r="E1149" s="9"/>
      <c r="F1149" s="9"/>
      <c r="G1149" s="9"/>
      <c r="H1149" s="9"/>
      <c r="I1149" s="9"/>
      <c r="J1149" s="9"/>
      <c r="K1149" s="9"/>
      <c r="L1149" s="9"/>
      <c r="M1149" s="9"/>
      <c r="N1149" s="9"/>
      <c r="O1149" s="9"/>
    </row>
    <row r="1150" spans="1:15" x14ac:dyDescent="0.25">
      <c r="A1150" s="36" t="s">
        <v>1184</v>
      </c>
      <c r="B1150" s="8">
        <v>0.26666666666642413</v>
      </c>
      <c r="C1150" s="9" t="s">
        <v>135</v>
      </c>
      <c r="D1150" s="10" t="s">
        <v>743</v>
      </c>
      <c r="E1150" s="9"/>
      <c r="F1150" s="9"/>
      <c r="G1150" s="9"/>
      <c r="H1150" s="9"/>
      <c r="I1150" s="9"/>
      <c r="J1150" s="9"/>
      <c r="K1150" s="9"/>
      <c r="L1150" s="9"/>
      <c r="M1150" s="9"/>
      <c r="N1150" s="9"/>
      <c r="O1150" s="35"/>
    </row>
    <row r="1151" spans="1:15" x14ac:dyDescent="0.25">
      <c r="A1151" s="2" t="s">
        <v>1155</v>
      </c>
      <c r="B1151" s="3">
        <v>0.26775462962905294</v>
      </c>
      <c r="C1151" s="4" t="s">
        <v>885</v>
      </c>
      <c r="D1151" s="5" t="s">
        <v>743</v>
      </c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</row>
    <row r="1152" spans="1:15" x14ac:dyDescent="0.25">
      <c r="A1152" s="11" t="s">
        <v>1184</v>
      </c>
      <c r="B1152" s="12">
        <v>0.27069444444350665</v>
      </c>
      <c r="C1152" s="13" t="s">
        <v>24</v>
      </c>
      <c r="D1152" s="14" t="s">
        <v>743</v>
      </c>
      <c r="E1152" s="13" t="s">
        <v>870</v>
      </c>
      <c r="F1152" s="13" t="s">
        <v>1185</v>
      </c>
      <c r="G1152" s="13">
        <v>583231.44</v>
      </c>
      <c r="H1152" s="13">
        <v>4595711.43</v>
      </c>
      <c r="I1152" s="13"/>
      <c r="J1152" s="13"/>
      <c r="K1152" s="13"/>
      <c r="L1152" s="13"/>
      <c r="M1152" s="13"/>
      <c r="N1152" s="13"/>
      <c r="O1152" s="13"/>
    </row>
    <row r="1153" spans="1:15" x14ac:dyDescent="0.25">
      <c r="A1153" s="15" t="s">
        <v>1184</v>
      </c>
      <c r="B1153" s="16">
        <v>0.2885532407417486</v>
      </c>
      <c r="C1153" s="17" t="s">
        <v>26</v>
      </c>
      <c r="D1153" s="18" t="s">
        <v>743</v>
      </c>
      <c r="E1153" s="17" t="s">
        <v>870</v>
      </c>
      <c r="F1153" s="17"/>
      <c r="G1153" s="17">
        <v>581528.07</v>
      </c>
      <c r="H1153" s="17">
        <v>4593656.45</v>
      </c>
      <c r="I1153" s="17"/>
      <c r="J1153" s="17"/>
      <c r="K1153" s="17"/>
      <c r="L1153" s="17"/>
      <c r="M1153" s="17"/>
      <c r="N1153">
        <f>IF(C1153="EOL",SQRT(((G1153-G1152)^2)+((H1153-H1152)^2)))</f>
        <v>2669.1594477097083</v>
      </c>
      <c r="O1153" s="35">
        <f>B1153-B1152</f>
        <v>0.017858796294603962</v>
      </c>
    </row>
    <row r="1154" spans="1:15" x14ac:dyDescent="0.25">
      <c r="A1154" s="11" t="s">
        <v>1184</v>
      </c>
      <c r="B1154" s="12"/>
      <c r="C1154" s="13" t="s">
        <v>24</v>
      </c>
      <c r="D1154" s="14" t="s">
        <v>743</v>
      </c>
      <c r="E1154" s="13" t="s">
        <v>870</v>
      </c>
      <c r="F1154" s="13" t="s">
        <v>1186</v>
      </c>
      <c r="G1154" s="13">
        <v>581528.07</v>
      </c>
      <c r="H1154" s="13">
        <v>4593656.45</v>
      </c>
      <c r="I1154" s="13"/>
      <c r="J1154" s="13"/>
      <c r="K1154" s="13"/>
      <c r="L1154" s="13"/>
      <c r="M1154" s="13"/>
      <c r="N1154" s="13"/>
      <c r="O1154" s="13"/>
    </row>
    <row r="1155" spans="1:15" x14ac:dyDescent="0.25">
      <c r="A1155" s="15" t="s">
        <v>1184</v>
      </c>
      <c r="B1155" s="16"/>
      <c r="C1155" s="17" t="s">
        <v>26</v>
      </c>
      <c r="D1155" s="18" t="s">
        <v>743</v>
      </c>
      <c r="E1155" s="17" t="s">
        <v>870</v>
      </c>
      <c r="F1155" s="17"/>
      <c r="G1155" s="17">
        <v>583222</v>
      </c>
      <c r="H1155" s="17">
        <v>4595767</v>
      </c>
      <c r="I1155" s="17"/>
      <c r="J1155" s="17"/>
      <c r="K1155" s="17"/>
      <c r="L1155" s="17"/>
      <c r="M1155" s="17"/>
      <c r="N1155">
        <f>IF(C1155="EOL",SQRT(((G1155-G1154)^2)+((H1155-H1154)^2)))</f>
        <v>2706.255743162384</v>
      </c>
      <c r="O1155" s="35">
        <f>B1155-B1154</f>
        <v>0</v>
      </c>
    </row>
    <row r="1156" spans="1:15" x14ac:dyDescent="0.25">
      <c r="A1156" s="11" t="s">
        <v>1184</v>
      </c>
      <c r="B1156" s="12"/>
      <c r="C1156" s="13" t="s">
        <v>24</v>
      </c>
      <c r="D1156" s="14" t="s">
        <v>743</v>
      </c>
      <c r="E1156" s="13" t="s">
        <v>876</v>
      </c>
      <c r="F1156" s="13" t="s">
        <v>1187</v>
      </c>
      <c r="G1156" s="13">
        <v>583186</v>
      </c>
      <c r="H1156" s="13">
        <v>4595789</v>
      </c>
      <c r="I1156" s="13"/>
      <c r="J1156" s="13"/>
      <c r="K1156" s="13"/>
      <c r="L1156" s="13"/>
      <c r="M1156" s="13"/>
      <c r="N1156" s="13"/>
      <c r="O1156" s="13"/>
    </row>
    <row r="1157" spans="1:15" x14ac:dyDescent="0.25">
      <c r="A1157" s="15" t="s">
        <v>1184</v>
      </c>
      <c r="B1157" s="16"/>
      <c r="C1157" s="17" t="s">
        <v>26</v>
      </c>
      <c r="D1157" s="18" t="s">
        <v>743</v>
      </c>
      <c r="E1157" s="17" t="s">
        <v>876</v>
      </c>
      <c r="F1157" s="17"/>
      <c r="G1157" s="17">
        <v>581519.09</v>
      </c>
      <c r="H1157" s="17">
        <v>4593576</v>
      </c>
      <c r="I1157" s="17"/>
      <c r="J1157" s="17"/>
      <c r="K1157" s="17"/>
      <c r="L1157" s="17"/>
      <c r="M1157" s="17"/>
      <c r="N1157">
        <f>IF(C1157="EOL",SQRT(((G1157-G1156)^2)+((H1157-H1156)^2)))</f>
        <v>2770.551921206334</v>
      </c>
      <c r="O1157" s="35">
        <f>B1157-B1156</f>
        <v>0</v>
      </c>
    </row>
    <row r="1158" spans="1:15" x14ac:dyDescent="0.25">
      <c r="A1158" s="11" t="s">
        <v>1184</v>
      </c>
      <c r="B1158" s="12">
        <v>0.3193287037029222</v>
      </c>
      <c r="C1158" s="13" t="s">
        <v>24</v>
      </c>
      <c r="D1158" s="14" t="s">
        <v>743</v>
      </c>
      <c r="E1158" s="13" t="s">
        <v>883</v>
      </c>
      <c r="F1158" s="13" t="s">
        <v>1188</v>
      </c>
      <c r="G1158" s="13">
        <v>581509.82</v>
      </c>
      <c r="H1158" s="13">
        <v>4593630.33</v>
      </c>
      <c r="I1158" s="13"/>
      <c r="J1158" s="13"/>
      <c r="K1158" s="13"/>
      <c r="L1158" s="13"/>
      <c r="M1158" s="13"/>
      <c r="N1158" s="13"/>
      <c r="O1158" s="13"/>
    </row>
    <row r="1159" spans="1:15" x14ac:dyDescent="0.25">
      <c r="A1159" s="15" t="s">
        <v>1184</v>
      </c>
      <c r="B1159" s="16">
        <v>0.3333333333321207</v>
      </c>
      <c r="C1159" s="17" t="s">
        <v>26</v>
      </c>
      <c r="D1159" s="18" t="s">
        <v>743</v>
      </c>
      <c r="E1159" s="17" t="s">
        <v>883</v>
      </c>
      <c r="F1159" s="17"/>
      <c r="G1159" s="17">
        <v>583154.79</v>
      </c>
      <c r="H1159" s="17">
        <v>4595814</v>
      </c>
      <c r="I1159" s="17"/>
      <c r="J1159" s="17"/>
      <c r="K1159" s="17"/>
      <c r="L1159" s="17"/>
      <c r="M1159" s="17"/>
      <c r="N1159">
        <f>IF(C1159="EOL",SQRT(((G1159-G1158)^2)+((H1159-H1158)^2)))</f>
        <v>2733.924097300429</v>
      </c>
      <c r="O1159" s="35">
        <f>B1159-B1158</f>
        <v>0.014004629629198462</v>
      </c>
    </row>
    <row r="1160" spans="1:15" x14ac:dyDescent="0.25">
      <c r="A1160" s="11" t="s">
        <v>1184</v>
      </c>
      <c r="B1160" s="12">
        <v>0.336111111111677</v>
      </c>
      <c r="C1160" s="13" t="s">
        <v>24</v>
      </c>
      <c r="D1160" s="14" t="s">
        <v>743</v>
      </c>
      <c r="E1160" s="13" t="s">
        <v>887</v>
      </c>
      <c r="F1160" s="13" t="s">
        <v>1189</v>
      </c>
      <c r="G1160" s="13">
        <v>583131.05</v>
      </c>
      <c r="H1160" s="13">
        <v>4595864.93</v>
      </c>
      <c r="I1160" s="13"/>
      <c r="J1160" s="13"/>
      <c r="K1160" s="13"/>
      <c r="L1160" s="13"/>
      <c r="M1160" s="13"/>
      <c r="N1160" s="13"/>
      <c r="O1160" s="13"/>
    </row>
    <row r="1161" spans="1:15" x14ac:dyDescent="0.25">
      <c r="A1161" s="15" t="s">
        <v>1184</v>
      </c>
      <c r="B1161" s="16">
        <v>0.35277777777810115</v>
      </c>
      <c r="C1161" s="17" t="s">
        <v>26</v>
      </c>
      <c r="D1161" s="18" t="s">
        <v>743</v>
      </c>
      <c r="E1161" s="17" t="s">
        <v>887</v>
      </c>
      <c r="F1161" s="17"/>
      <c r="G1161" s="17">
        <v>581449</v>
      </c>
      <c r="H1161" s="17">
        <v>4593609</v>
      </c>
      <c r="I1161" s="17"/>
      <c r="J1161" s="17"/>
      <c r="K1161" s="17"/>
      <c r="L1161" s="17"/>
      <c r="M1161" s="17"/>
      <c r="N1161">
        <f>IF(C1161="EOL",SQRT(((G1161-G1160)^2)+((H1161-H1160)^2)))</f>
        <v>2813.985139868157</v>
      </c>
      <c r="O1161" s="35">
        <f>B1161-B1160</f>
        <v>0.016666666666424135</v>
      </c>
    </row>
    <row r="1162" spans="1:8" s="13" customFormat="1" x14ac:dyDescent="0.25">
      <c r="A1162" s="11" t="s">
        <v>1184</v>
      </c>
      <c r="B1162" s="12">
        <v>0.3541666666678793</v>
      </c>
      <c r="C1162" s="13" t="s">
        <v>24</v>
      </c>
      <c r="D1162" s="14" t="s">
        <v>743</v>
      </c>
      <c r="E1162" s="13" t="s">
        <v>890</v>
      </c>
      <c r="F1162" s="13" t="s">
        <v>1190</v>
      </c>
      <c r="G1162" s="13">
        <v>581414.95</v>
      </c>
      <c r="H1162" s="13">
        <v>4593631.18</v>
      </c>
    </row>
    <row r="1163" spans="1:15" x14ac:dyDescent="0.25">
      <c r="A1163" s="15" t="s">
        <v>1184</v>
      </c>
      <c r="B1163" s="16">
        <v>0.3694444444445253</v>
      </c>
      <c r="C1163" s="17" t="s">
        <v>26</v>
      </c>
      <c r="D1163" s="18" t="s">
        <v>743</v>
      </c>
      <c r="E1163" s="17" t="s">
        <v>890</v>
      </c>
      <c r="F1163" s="17"/>
      <c r="G1163" s="17">
        <v>583150.7</v>
      </c>
      <c r="H1163" s="17">
        <v>4595936.81</v>
      </c>
      <c r="I1163" s="17"/>
      <c r="J1163" s="17"/>
      <c r="K1163" s="17"/>
      <c r="L1163" s="17"/>
      <c r="M1163" s="17"/>
      <c r="N1163">
        <f>IF(C1163="EOL",SQRT(((G1163-G1162)^2)+((H1163-H1162)^2)))</f>
        <v>2885.958724479525</v>
      </c>
      <c r="O1163" s="35">
        <f>B1163-B1162</f>
        <v>0.015277777776645962</v>
      </c>
    </row>
    <row r="1164" spans="1:8" s="13" customFormat="1" x14ac:dyDescent="0.25">
      <c r="A1164" s="11" t="s">
        <v>1184</v>
      </c>
      <c r="B1164" s="12">
        <v>0.37083333333430346</v>
      </c>
      <c r="C1164" s="13" t="s">
        <v>24</v>
      </c>
      <c r="D1164" s="14" t="s">
        <v>743</v>
      </c>
      <c r="E1164" s="13" t="s">
        <v>893</v>
      </c>
      <c r="F1164" s="13" t="s">
        <v>1191</v>
      </c>
      <c r="G1164" s="13">
        <v>583074.48</v>
      </c>
      <c r="H1164" s="13">
        <v>4595904.72</v>
      </c>
    </row>
    <row r="1165" spans="1:15" x14ac:dyDescent="0.25">
      <c r="A1165" s="15" t="s">
        <v>1184</v>
      </c>
      <c r="B1165" s="16">
        <v>0.3868055555540195</v>
      </c>
      <c r="C1165" s="17" t="s">
        <v>26</v>
      </c>
      <c r="D1165" s="18" t="s">
        <v>743</v>
      </c>
      <c r="E1165" s="17" t="s">
        <v>893</v>
      </c>
      <c r="F1165" s="17"/>
      <c r="G1165" s="17">
        <v>581400.96</v>
      </c>
      <c r="H1165" s="17">
        <v>4593679.16</v>
      </c>
      <c r="I1165" s="17"/>
      <c r="J1165" s="17"/>
      <c r="K1165" s="17"/>
      <c r="L1165" s="17"/>
      <c r="M1165" s="17"/>
      <c r="N1165">
        <f>IF(C1165="EOL",SQRT(((G1165-G1164)^2)+((H1165-H1164)^2)))</f>
        <v>2784.5621745614226</v>
      </c>
      <c r="O1165" s="35">
        <f>B1165-B1164</f>
        <v>0.015972222223354038</v>
      </c>
    </row>
    <row r="1166" spans="1:8" s="13" customFormat="1" x14ac:dyDescent="0.25">
      <c r="A1166" s="11" t="s">
        <v>1184</v>
      </c>
      <c r="B1166" s="12">
        <v>0.3875000000007276</v>
      </c>
      <c r="C1166" s="13" t="s">
        <v>24</v>
      </c>
      <c r="D1166" s="14" t="s">
        <v>743</v>
      </c>
      <c r="E1166" s="13" t="s">
        <v>896</v>
      </c>
      <c r="F1166" s="13" t="s">
        <v>1192</v>
      </c>
      <c r="G1166" s="13">
        <v>581373.95</v>
      </c>
      <c r="H1166" s="13">
        <v>4593707.76</v>
      </c>
    </row>
    <row r="1167" spans="1:15" x14ac:dyDescent="0.25">
      <c r="A1167" s="15" t="s">
        <v>1184</v>
      </c>
      <c r="B1167" s="16">
        <v>0.4013888888875954</v>
      </c>
      <c r="C1167" s="17" t="s">
        <v>26</v>
      </c>
      <c r="D1167" s="18" t="s">
        <v>743</v>
      </c>
      <c r="E1167" s="17" t="s">
        <v>896</v>
      </c>
      <c r="F1167" s="17"/>
      <c r="G1167" s="17">
        <v>583061.79</v>
      </c>
      <c r="H1167" s="17">
        <v>4595954.96</v>
      </c>
      <c r="I1167" s="17"/>
      <c r="J1167" s="17"/>
      <c r="K1167" s="17"/>
      <c r="L1167" s="17"/>
      <c r="M1167" s="17"/>
      <c r="N1167">
        <f>IF(C1167="EOL",SQRT(((G1167-G1166)^2)+((H1167-H1166)^2)))</f>
        <v>2810.464677878219</v>
      </c>
      <c r="O1167" s="35">
        <f>B1167-B1166</f>
        <v>0.013888888890505768</v>
      </c>
    </row>
    <row r="1168" spans="1:8" s="13" customFormat="1" x14ac:dyDescent="0.25">
      <c r="A1168" s="11" t="s">
        <v>1184</v>
      </c>
      <c r="B1168" s="12">
        <v>0.40347222222044365</v>
      </c>
      <c r="C1168" s="13" t="s">
        <v>24</v>
      </c>
      <c r="D1168" s="14" t="s">
        <v>743</v>
      </c>
      <c r="E1168" s="13" t="s">
        <v>896</v>
      </c>
      <c r="F1168" s="13" t="s">
        <v>1192</v>
      </c>
      <c r="G1168" s="13">
        <v>583032.46</v>
      </c>
      <c r="H1168" s="13">
        <v>4596016.66</v>
      </c>
    </row>
    <row r="1169" spans="1:15" x14ac:dyDescent="0.25">
      <c r="A1169" s="15" t="s">
        <v>1184</v>
      </c>
      <c r="B1169" s="16">
        <v>0.42013888889050577</v>
      </c>
      <c r="C1169" s="17" t="s">
        <v>26</v>
      </c>
      <c r="D1169" s="18" t="s">
        <v>743</v>
      </c>
      <c r="E1169" s="17" t="s">
        <v>896</v>
      </c>
      <c r="F1169" s="17"/>
      <c r="G1169" s="17">
        <v>581337.91</v>
      </c>
      <c r="H1169" s="17">
        <v>4593726.25</v>
      </c>
      <c r="I1169" s="17"/>
      <c r="J1169" s="17"/>
      <c r="K1169" s="17"/>
      <c r="L1169" s="17"/>
      <c r="M1169" s="17"/>
      <c r="N1169">
        <f>IF(C1169="EOL",SQRT(((G1169-G1168)^2)+((H1169-H1168)^2)))</f>
        <v>2849.1187533341686</v>
      </c>
      <c r="O1169" s="35">
        <f>B1169-B1168</f>
        <v>0.016666666666424135</v>
      </c>
    </row>
    <row r="1170" spans="1:8" s="13" customFormat="1" x14ac:dyDescent="0.25">
      <c r="A1170" s="11" t="s">
        <v>1184</v>
      </c>
      <c r="B1170" s="12">
        <v>0.42083333333357587</v>
      </c>
      <c r="C1170" s="13" t="s">
        <v>24</v>
      </c>
      <c r="D1170" s="14" t="s">
        <v>743</v>
      </c>
      <c r="E1170" s="13" t="s">
        <v>901</v>
      </c>
      <c r="F1170" s="13" t="s">
        <v>1193</v>
      </c>
      <c r="G1170" s="13">
        <v>581309.98</v>
      </c>
      <c r="H1170" s="13">
        <v>4593755.54</v>
      </c>
    </row>
    <row r="1171" spans="1:15" x14ac:dyDescent="0.25">
      <c r="A1171" s="15" t="s">
        <v>1184</v>
      </c>
      <c r="B1171" s="16">
        <v>0.4368055555569299</v>
      </c>
      <c r="C1171" s="17" t="s">
        <v>26</v>
      </c>
      <c r="D1171" s="18" t="s">
        <v>743</v>
      </c>
      <c r="E1171" s="17" t="s">
        <v>896</v>
      </c>
      <c r="F1171" s="17"/>
      <c r="G1171" s="17">
        <v>583047.28</v>
      </c>
      <c r="H1171" s="17">
        <v>4596069.42</v>
      </c>
      <c r="I1171" s="17"/>
      <c r="J1171" s="17"/>
      <c r="K1171" s="17"/>
      <c r="L1171" s="17"/>
      <c r="M1171" s="17"/>
      <c r="N1171">
        <f>IF(C1171="EOL",SQRT(((G1171-G1170)^2)+((H1171-H1170)^2)))</f>
        <v>2893.4843950503073</v>
      </c>
      <c r="O1171" s="35">
        <f>B1171-B1170</f>
        <v>0.015972222223354038</v>
      </c>
    </row>
    <row r="1172" spans="1:8" s="13" customFormat="1" x14ac:dyDescent="0.25">
      <c r="A1172" s="11" t="s">
        <v>1184</v>
      </c>
      <c r="B1172" s="12">
        <v>0.4375</v>
      </c>
      <c r="C1172" s="13" t="s">
        <v>24</v>
      </c>
      <c r="D1172" s="14" t="s">
        <v>743</v>
      </c>
      <c r="E1172" s="13" t="s">
        <v>901</v>
      </c>
      <c r="F1172" s="13" t="s">
        <v>1193</v>
      </c>
      <c r="G1172" s="13">
        <v>583005.19</v>
      </c>
      <c r="H1172" s="13">
        <v>4596076.54</v>
      </c>
    </row>
    <row r="1173" spans="1:15" x14ac:dyDescent="0.25">
      <c r="A1173" s="15" t="s">
        <v>1184</v>
      </c>
      <c r="B1173" s="16">
        <v>0.45347222222335404</v>
      </c>
      <c r="C1173" s="17" t="s">
        <v>26</v>
      </c>
      <c r="D1173" s="18" t="s">
        <v>743</v>
      </c>
      <c r="E1173" s="17" t="s">
        <v>901</v>
      </c>
      <c r="F1173" s="17"/>
      <c r="G1173" s="17">
        <v>581279.82</v>
      </c>
      <c r="H1173" s="17">
        <v>4593776.84</v>
      </c>
      <c r="I1173" s="17"/>
      <c r="J1173" s="17"/>
      <c r="K1173" s="17"/>
      <c r="L1173" s="17"/>
      <c r="M1173" s="17"/>
      <c r="N1173">
        <f>IF(C1173="EOL",SQRT(((G1173-G1172)^2)+((H1173-H1172)^2)))</f>
        <v>2874.9820394049143</v>
      </c>
      <c r="O1173" s="35">
        <f>B1173-B1172</f>
        <v>0.015972222223354038</v>
      </c>
    </row>
    <row r="1174" spans="1:8" s="13" customFormat="1" x14ac:dyDescent="0.25">
      <c r="A1174" s="11" t="s">
        <v>1184</v>
      </c>
      <c r="B1174" s="12">
        <v>0.45416666666642413</v>
      </c>
      <c r="C1174" s="13" t="s">
        <v>24</v>
      </c>
      <c r="D1174" s="14" t="s">
        <v>743</v>
      </c>
      <c r="E1174" s="13" t="s">
        <v>907</v>
      </c>
      <c r="F1174" s="13" t="s">
        <v>1194</v>
      </c>
      <c r="G1174" s="13">
        <v>581248.86</v>
      </c>
      <c r="H1174" s="13">
        <v>4593809.08</v>
      </c>
    </row>
    <row r="1175" spans="1:15" x14ac:dyDescent="0.25">
      <c r="A1175" s="15" t="s">
        <v>1184</v>
      </c>
      <c r="B1175" s="16">
        <v>0.47083333333284827</v>
      </c>
      <c r="C1175" s="17" t="s">
        <v>26</v>
      </c>
      <c r="D1175" s="18" t="s">
        <v>743</v>
      </c>
      <c r="E1175" s="17" t="s">
        <v>907</v>
      </c>
      <c r="F1175" s="17"/>
      <c r="G1175" s="17">
        <v>582973.53</v>
      </c>
      <c r="H1175" s="17">
        <v>4596100.65</v>
      </c>
      <c r="I1175" s="17"/>
      <c r="J1175" s="17"/>
      <c r="K1175" s="17"/>
      <c r="L1175" s="17"/>
      <c r="M1175" s="17"/>
      <c r="N1175">
        <f>IF(C1175="EOL",SQRT(((G1175-G1174)^2)+((H1175-H1174)^2)))</f>
        <v>2868.062006617275</v>
      </c>
      <c r="O1175" s="35">
        <f>B1175-B1174</f>
        <v>0.016666666666424135</v>
      </c>
    </row>
    <row r="1176" spans="1:8" s="13" customFormat="1" x14ac:dyDescent="0.25">
      <c r="A1176" s="11" t="s">
        <v>1184</v>
      </c>
      <c r="B1176" s="12">
        <v>0.45416666666642413</v>
      </c>
      <c r="C1176" s="13" t="s">
        <v>24</v>
      </c>
      <c r="D1176" s="14" t="s">
        <v>743</v>
      </c>
      <c r="E1176" s="13" t="s">
        <v>910</v>
      </c>
      <c r="F1176" s="13" t="s">
        <v>1195</v>
      </c>
      <c r="G1176" s="13">
        <v>582947.67</v>
      </c>
      <c r="H1176" s="13">
        <v>4596159.75</v>
      </c>
    </row>
    <row r="1177" spans="1:15" x14ac:dyDescent="0.25">
      <c r="A1177" s="15" t="s">
        <v>1184</v>
      </c>
      <c r="B1177" s="16">
        <v>0.4874999999992724</v>
      </c>
      <c r="C1177" s="17" t="s">
        <v>26</v>
      </c>
      <c r="D1177" s="18" t="s">
        <v>743</v>
      </c>
      <c r="E1177" s="17" t="s">
        <v>910</v>
      </c>
      <c r="F1177" s="17"/>
      <c r="G1177" s="17">
        <v>581226.05</v>
      </c>
      <c r="H1177" s="17">
        <v>4593843.13</v>
      </c>
      <c r="I1177" s="17"/>
      <c r="J1177" s="17"/>
      <c r="K1177" s="17"/>
      <c r="L1177" s="17"/>
      <c r="M1177" s="17"/>
      <c r="N1177">
        <f>IF(C1177="EOL",SQRT(((G1177-G1176)^2)+((H1177-H1176)^2)))</f>
        <v>2886.295835287939</v>
      </c>
      <c r="O1177" s="35">
        <f>B1177-B1176</f>
        <v>0.03333333333284827</v>
      </c>
    </row>
    <row r="1178" spans="1:8" s="13" customFormat="1" x14ac:dyDescent="0.25">
      <c r="A1178" s="11" t="s">
        <v>1184</v>
      </c>
      <c r="B1178" s="12">
        <v>0.4888888888890506</v>
      </c>
      <c r="C1178" s="13" t="s">
        <v>24</v>
      </c>
      <c r="D1178" s="14" t="s">
        <v>743</v>
      </c>
      <c r="E1178" s="13" t="s">
        <v>913</v>
      </c>
      <c r="F1178" s="13" t="s">
        <v>1196</v>
      </c>
      <c r="G1178" s="13">
        <v>581174.11</v>
      </c>
      <c r="H1178" s="13">
        <v>4593836.98</v>
      </c>
    </row>
    <row r="1179" spans="1:15" x14ac:dyDescent="0.25">
      <c r="A1179" s="15" t="s">
        <v>1184</v>
      </c>
      <c r="B1179" s="16">
        <v>0.5048611111124046</v>
      </c>
      <c r="C1179" s="17" t="s">
        <v>26</v>
      </c>
      <c r="D1179" s="18" t="s">
        <v>743</v>
      </c>
      <c r="E1179" s="17" t="s">
        <v>913</v>
      </c>
      <c r="F1179" s="17"/>
      <c r="G1179" s="17">
        <v>582927.82</v>
      </c>
      <c r="H1179" s="17">
        <v>4596175.47</v>
      </c>
      <c r="I1179" s="17"/>
      <c r="J1179" s="17"/>
      <c r="K1179" s="17"/>
      <c r="L1179" s="17"/>
      <c r="M1179" s="17"/>
      <c r="N1179">
        <f>IF(C1179="EOL",SQRT(((G1179-G1178)^2)+((H1179-H1178)^2)))</f>
        <v>2923.0180027150977</v>
      </c>
      <c r="O1179" s="35">
        <f>B1179-B1178</f>
        <v>0.015972222223354038</v>
      </c>
    </row>
    <row r="1180" spans="1:8" s="13" customFormat="1" x14ac:dyDescent="0.25">
      <c r="A1180" s="11" t="s">
        <v>1184</v>
      </c>
      <c r="B1180" s="12">
        <v>0.5062499999985448</v>
      </c>
      <c r="C1180" s="13" t="s">
        <v>24</v>
      </c>
      <c r="D1180" s="14" t="s">
        <v>743</v>
      </c>
      <c r="E1180" s="13" t="s">
        <v>913</v>
      </c>
      <c r="F1180" s="13" t="s">
        <v>1197</v>
      </c>
      <c r="G1180" s="13">
        <v>582901.06</v>
      </c>
      <c r="H1180" s="13">
        <v>4596220.96</v>
      </c>
    </row>
    <row r="1181" spans="1:15" x14ac:dyDescent="0.25">
      <c r="A1181" s="15" t="s">
        <v>1184</v>
      </c>
      <c r="B1181" s="16">
        <v>0.5229166666649689</v>
      </c>
      <c r="C1181" s="17" t="s">
        <v>26</v>
      </c>
      <c r="D1181" s="18" t="s">
        <v>743</v>
      </c>
      <c r="E1181" s="17" t="s">
        <v>916</v>
      </c>
      <c r="F1181" s="17" t="s">
        <v>1197</v>
      </c>
      <c r="G1181" s="17">
        <v>581128.18</v>
      </c>
      <c r="H1181" s="17">
        <v>4593845.5</v>
      </c>
      <c r="I1181" s="17"/>
      <c r="J1181" s="17"/>
      <c r="K1181" s="17"/>
      <c r="L1181" s="17"/>
      <c r="M1181" s="17"/>
      <c r="N1181">
        <f>IF(C1181="EOL",SQRT(((G1181-G1180)^2)+((H1181-H1180)^2)))</f>
        <v>2964.104199585406</v>
      </c>
      <c r="O1181" s="35">
        <f>B1181-B1180</f>
        <v>0.016666666666424135</v>
      </c>
    </row>
    <row r="1182" spans="1:8" s="13" customFormat="1" x14ac:dyDescent="0.25">
      <c r="A1182" s="11" t="s">
        <v>1184</v>
      </c>
      <c r="B1182" s="12">
        <v>0.5062499999985448</v>
      </c>
      <c r="C1182" s="13" t="s">
        <v>24</v>
      </c>
      <c r="D1182" s="14" t="s">
        <v>743</v>
      </c>
      <c r="E1182" s="13" t="s">
        <v>919</v>
      </c>
      <c r="F1182" s="13" t="s">
        <v>1198</v>
      </c>
      <c r="G1182" s="13">
        <v>581115.83</v>
      </c>
      <c r="H1182" s="13">
        <v>4593894.68</v>
      </c>
    </row>
    <row r="1183" spans="1:15" x14ac:dyDescent="0.25">
      <c r="A1183" s="15" t="s">
        <v>1184</v>
      </c>
      <c r="B1183" s="16">
        <v>0.5409722222211713</v>
      </c>
      <c r="C1183" s="17" t="s">
        <v>26</v>
      </c>
      <c r="D1183" s="18" t="s">
        <v>743</v>
      </c>
      <c r="E1183" s="17" t="s">
        <v>919</v>
      </c>
      <c r="F1183" s="17" t="s">
        <v>1199</v>
      </c>
      <c r="G1183" s="17">
        <v>582878.4</v>
      </c>
      <c r="H1183" s="17">
        <v>4596243.64</v>
      </c>
      <c r="I1183" s="17"/>
      <c r="J1183" s="17"/>
      <c r="K1183" s="17"/>
      <c r="L1183" s="17"/>
      <c r="M1183" s="17"/>
      <c r="N1183">
        <f>IF(C1183="EOL",SQRT(((G1183-G1182)^2)+((H1183-H1182)^2)))</f>
        <v>2936.710078727564</v>
      </c>
      <c r="O1183" s="35">
        <f>B1183-B1182</f>
        <v>0.03472222222262644</v>
      </c>
    </row>
    <row r="1184" spans="1:8" s="13" customFormat="1" x14ac:dyDescent="0.25">
      <c r="A1184" s="11" t="s">
        <v>1184</v>
      </c>
      <c r="B1184" s="12">
        <v>0.5409722222211713</v>
      </c>
      <c r="C1184" s="13" t="s">
        <v>24</v>
      </c>
      <c r="D1184" s="14" t="s">
        <v>743</v>
      </c>
      <c r="E1184" s="13" t="s">
        <v>922</v>
      </c>
      <c r="F1184" s="13" t="s">
        <v>1200</v>
      </c>
      <c r="G1184" s="13">
        <v>582837.79</v>
      </c>
      <c r="H1184" s="13">
        <v>4596293.85</v>
      </c>
    </row>
    <row r="1185" spans="1:15" x14ac:dyDescent="0.25">
      <c r="A1185" s="15" t="s">
        <v>1184</v>
      </c>
      <c r="B1185" s="16">
        <v>0.5576388888875954</v>
      </c>
      <c r="C1185" s="17" t="s">
        <v>26</v>
      </c>
      <c r="D1185" s="18" t="s">
        <v>743</v>
      </c>
      <c r="E1185" s="17" t="s">
        <v>922</v>
      </c>
      <c r="F1185" s="17" t="s">
        <v>1200</v>
      </c>
      <c r="G1185" s="17">
        <v>581080.37</v>
      </c>
      <c r="H1185" s="17">
        <v>4593915.48</v>
      </c>
      <c r="I1185" s="17"/>
      <c r="J1185" s="17"/>
      <c r="K1185" s="17"/>
      <c r="L1185" s="17"/>
      <c r="M1185" s="17"/>
      <c r="N1185">
        <f>IF(C1185="EOL",SQRT(((G1185-G1184)^2)+((H1185-H1184)^2)))</f>
        <v>2957.2231761056264</v>
      </c>
      <c r="O1185" s="35">
        <f>B1185-B1184</f>
        <v>0.016666666666424135</v>
      </c>
    </row>
    <row r="1186" spans="1:8" s="13" customFormat="1" x14ac:dyDescent="0.25">
      <c r="A1186" s="11" t="s">
        <v>1184</v>
      </c>
      <c r="B1186" s="12">
        <v>0.5409722222211713</v>
      </c>
      <c r="C1186" s="13" t="s">
        <v>24</v>
      </c>
      <c r="D1186" s="14" t="s">
        <v>743</v>
      </c>
      <c r="E1186" s="13" t="s">
        <v>927</v>
      </c>
      <c r="F1186" s="13" t="s">
        <v>1201</v>
      </c>
      <c r="G1186" s="13">
        <v>581056.72</v>
      </c>
      <c r="H1186" s="13">
        <v>4593955.29</v>
      </c>
    </row>
    <row r="1187" spans="1:15" x14ac:dyDescent="0.25">
      <c r="A1187" s="15" t="s">
        <v>1184</v>
      </c>
      <c r="B1187" s="16">
        <v>0.5756944444437977</v>
      </c>
      <c r="C1187" s="17" t="s">
        <v>26</v>
      </c>
      <c r="D1187" s="18" t="s">
        <v>743</v>
      </c>
      <c r="E1187" s="17" t="s">
        <v>927</v>
      </c>
      <c r="F1187" s="17"/>
      <c r="G1187" s="17">
        <v>582831.98</v>
      </c>
      <c r="H1187" s="17">
        <v>4596311.7</v>
      </c>
      <c r="I1187" s="17"/>
      <c r="J1187" s="17"/>
      <c r="K1187" s="17"/>
      <c r="L1187" s="17"/>
      <c r="M1187" s="17"/>
      <c r="N1187">
        <f>IF(C1187="EOL",SQRT(((G1187-G1186)^2)+((H1187-H1186)^2)))</f>
        <v>2950.2908595087256</v>
      </c>
      <c r="O1187" s="35">
        <f>B1187-B1186</f>
        <v>0.03472222222262644</v>
      </c>
    </row>
    <row r="1188" spans="1:8" s="13" customFormat="1" x14ac:dyDescent="0.25">
      <c r="A1188" s="11" t="s">
        <v>1184</v>
      </c>
      <c r="B1188" s="12">
        <v>0.5763888888905058</v>
      </c>
      <c r="C1188" s="13" t="s">
        <v>24</v>
      </c>
      <c r="D1188" s="14" t="s">
        <v>743</v>
      </c>
      <c r="E1188" s="13" t="s">
        <v>930</v>
      </c>
      <c r="F1188" s="13" t="s">
        <v>1202</v>
      </c>
      <c r="G1188" s="13">
        <v>582831.98</v>
      </c>
      <c r="H1188" s="13">
        <v>4596311.7</v>
      </c>
    </row>
    <row r="1189" spans="1:15" x14ac:dyDescent="0.25">
      <c r="A1189" s="15" t="s">
        <v>1184</v>
      </c>
      <c r="B1189" s="16">
        <v>0.59375</v>
      </c>
      <c r="C1189" s="17" t="s">
        <v>26</v>
      </c>
      <c r="D1189" s="18" t="s">
        <v>743</v>
      </c>
      <c r="E1189" s="17" t="s">
        <v>930</v>
      </c>
      <c r="F1189" s="17"/>
      <c r="G1189" s="17">
        <v>581026.76</v>
      </c>
      <c r="H1189" s="17">
        <v>4593977.41</v>
      </c>
      <c r="I1189" s="17"/>
      <c r="J1189" s="17"/>
      <c r="K1189" s="17"/>
      <c r="L1189" s="17"/>
      <c r="M1189" s="17"/>
      <c r="N1189">
        <f>IF(C1189="EOL",SQRT(((G1189-G1188)^2)+((H1189-H1188)^2)))</f>
        <v>2950.886146990438</v>
      </c>
      <c r="O1189" s="35">
        <f>B1189-B1188</f>
        <v>0.01736111110949423</v>
      </c>
    </row>
    <row r="1190" spans="1:15" x14ac:dyDescent="0.25">
      <c r="A1190" s="2" t="s">
        <v>1184</v>
      </c>
      <c r="B1190" s="3">
        <v>0.59375</v>
      </c>
      <c r="C1190" s="4" t="s">
        <v>885</v>
      </c>
      <c r="D1190" s="5" t="s">
        <v>743</v>
      </c>
      <c r="E1190" s="4"/>
      <c r="F1190" s="4"/>
      <c r="G1190" s="4">
        <v>580829</v>
      </c>
      <c r="H1190" s="4">
        <v>4593831</v>
      </c>
      <c r="I1190" s="4"/>
      <c r="J1190" s="4"/>
      <c r="K1190" s="4"/>
      <c r="L1190" s="4"/>
      <c r="M1190" s="4"/>
      <c r="N1190" s="4"/>
      <c r="O1190" s="4"/>
    </row>
    <row r="1191" spans="1:15" x14ac:dyDescent="0.25">
      <c r="A1191" s="7" t="s">
        <v>1184</v>
      </c>
      <c r="B1191" s="8">
        <v>0.601388888888323</v>
      </c>
      <c r="C1191" s="9" t="s">
        <v>176</v>
      </c>
      <c r="D1191" s="10" t="s">
        <v>743</v>
      </c>
      <c r="E1191" s="9"/>
      <c r="F1191" s="9"/>
      <c r="G1191" s="9"/>
      <c r="H1191" s="9"/>
      <c r="I1191" s="9"/>
      <c r="J1191" s="9"/>
      <c r="K1191" s="9"/>
      <c r="L1191" s="9"/>
      <c r="M1191" s="9"/>
      <c r="N1191" s="9"/>
      <c r="O1191" s="9"/>
    </row>
    <row r="1192" spans="1:15" x14ac:dyDescent="0.25">
      <c r="A1192" s="7" t="s">
        <v>1184</v>
      </c>
      <c r="B1192" s="8">
        <v>0.601388888888323</v>
      </c>
      <c r="C1192" s="9" t="s">
        <v>879</v>
      </c>
      <c r="D1192" s="10" t="s">
        <v>743</v>
      </c>
      <c r="E1192" s="9"/>
      <c r="F1192" s="9"/>
      <c r="G1192" s="9"/>
      <c r="H1192" s="9"/>
      <c r="I1192" s="9"/>
      <c r="J1192" s="9"/>
      <c r="K1192" s="9"/>
      <c r="L1192" s="9"/>
      <c r="M1192" s="9"/>
      <c r="N1192" s="9"/>
      <c r="O1192" s="35">
        <f>B1194-B1144</f>
        <v>0.048020833331975155</v>
      </c>
    </row>
    <row r="1193" spans="1:15" x14ac:dyDescent="0.25">
      <c r="A1193" s="2" t="s">
        <v>1184</v>
      </c>
      <c r="B1193" s="3">
        <v>0.6020833333350311</v>
      </c>
      <c r="C1193" s="4" t="s">
        <v>819</v>
      </c>
      <c r="D1193" s="4" t="s">
        <v>820</v>
      </c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</row>
    <row r="1194" spans="1:15" x14ac:dyDescent="0.25">
      <c r="A1194" s="2" t="s">
        <v>1184</v>
      </c>
      <c r="B1194" s="3">
        <v>0.6555555555569299</v>
      </c>
      <c r="C1194" s="4" t="s">
        <v>996</v>
      </c>
      <c r="D1194" s="4" t="s">
        <v>820</v>
      </c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</row>
    <row r="1195" spans="1:15" x14ac:dyDescent="0.25">
      <c r="A1195" s="2" t="s">
        <v>1184</v>
      </c>
      <c r="B1195" s="3">
        <v>0.6075347222213168</v>
      </c>
      <c r="C1195" s="4" t="s">
        <v>819</v>
      </c>
      <c r="D1195" s="4" t="s">
        <v>820</v>
      </c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</row>
    <row r="1196" spans="1:15" x14ac:dyDescent="0.25">
      <c r="A1196" s="2" t="s">
        <v>1184</v>
      </c>
      <c r="B1196" s="3">
        <v>0.6659722222211713</v>
      </c>
      <c r="C1196" s="4" t="s">
        <v>996</v>
      </c>
      <c r="D1196" s="4" t="s">
        <v>820</v>
      </c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</row>
    <row r="1197" spans="1:15" x14ac:dyDescent="0.25">
      <c r="A1197" s="36" t="s">
        <v>1203</v>
      </c>
      <c r="B1197" s="3">
        <v>0.20833333333212067</v>
      </c>
      <c r="C1197" s="4" t="s">
        <v>110</v>
      </c>
      <c r="D1197" s="4" t="s">
        <v>820</v>
      </c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</row>
    <row r="1198" spans="1:15" x14ac:dyDescent="0.25">
      <c r="A1198" s="36" t="s">
        <v>1203</v>
      </c>
      <c r="B1198" s="3">
        <v>0.21875</v>
      </c>
      <c r="C1198" s="4" t="s">
        <v>997</v>
      </c>
      <c r="D1198" s="4" t="s">
        <v>820</v>
      </c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</row>
    <row r="1199" spans="1:15" x14ac:dyDescent="0.25">
      <c r="A1199" s="36" t="s">
        <v>1203</v>
      </c>
      <c r="B1199" s="3">
        <v>0.2569444444452529</v>
      </c>
      <c r="C1199" s="4" t="s">
        <v>540</v>
      </c>
      <c r="D1199" s="4" t="s">
        <v>820</v>
      </c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</row>
    <row r="1200" spans="1:15" x14ac:dyDescent="0.25">
      <c r="A1200" s="36" t="s">
        <v>1203</v>
      </c>
      <c r="B1200" s="8">
        <v>0.2625000000007276</v>
      </c>
      <c r="C1200" s="9" t="s">
        <v>823</v>
      </c>
      <c r="D1200" s="10" t="s">
        <v>743</v>
      </c>
      <c r="E1200" s="9"/>
      <c r="F1200" s="9"/>
      <c r="G1200" s="9"/>
      <c r="H1200" s="9"/>
      <c r="I1200" s="9"/>
      <c r="J1200" s="9"/>
      <c r="K1200" s="9"/>
      <c r="L1200" s="9"/>
      <c r="M1200" s="9"/>
      <c r="N1200" s="9"/>
      <c r="O1200" s="9"/>
    </row>
    <row r="1201" spans="1:15" x14ac:dyDescent="0.25">
      <c r="A1201" s="36" t="s">
        <v>1203</v>
      </c>
      <c r="B1201" s="8">
        <v>0.26666666666642413</v>
      </c>
      <c r="C1201" s="9" t="s">
        <v>135</v>
      </c>
      <c r="D1201" s="10" t="s">
        <v>743</v>
      </c>
      <c r="E1201" s="9"/>
      <c r="F1201" s="9"/>
      <c r="G1201" s="9"/>
      <c r="H1201" s="9"/>
      <c r="I1201" s="9"/>
      <c r="J1201" s="9"/>
      <c r="K1201" s="9"/>
      <c r="L1201" s="9"/>
      <c r="M1201" s="9"/>
      <c r="N1201" s="9"/>
      <c r="O1201" s="9"/>
    </row>
    <row r="1202" spans="1:15" x14ac:dyDescent="0.25">
      <c r="A1202" s="2" t="s">
        <v>1203</v>
      </c>
      <c r="B1202" s="3">
        <v>0.26775462962905294</v>
      </c>
      <c r="C1202" s="4" t="s">
        <v>885</v>
      </c>
      <c r="D1202" s="5" t="s">
        <v>743</v>
      </c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</row>
    <row r="1203" spans="1:8" s="13" customFormat="1" x14ac:dyDescent="0.25">
      <c r="A1203" s="11" t="s">
        <v>1203</v>
      </c>
      <c r="B1203" s="12">
        <v>0.2680555555562023</v>
      </c>
      <c r="C1203" s="13" t="s">
        <v>24</v>
      </c>
      <c r="D1203" s="14" t="s">
        <v>743</v>
      </c>
      <c r="E1203" s="13" t="s">
        <v>936</v>
      </c>
      <c r="F1203" s="13" t="s">
        <v>1204</v>
      </c>
      <c r="G1203" s="13">
        <v>582821.08</v>
      </c>
      <c r="H1203" s="13">
        <v>4596393.74</v>
      </c>
    </row>
    <row r="1204" spans="1:15" x14ac:dyDescent="0.25">
      <c r="A1204" s="15" t="s">
        <v>1203</v>
      </c>
      <c r="B1204" s="16">
        <v>0.28402777777955635</v>
      </c>
      <c r="C1204" s="17" t="s">
        <v>26</v>
      </c>
      <c r="D1204" s="18" t="s">
        <v>743</v>
      </c>
      <c r="E1204" s="17" t="s">
        <v>936</v>
      </c>
      <c r="F1204" s="17"/>
      <c r="G1204" s="17">
        <v>580976.75</v>
      </c>
      <c r="H1204" s="17">
        <v>4593971.42</v>
      </c>
      <c r="I1204" s="17"/>
      <c r="J1204" s="17"/>
      <c r="K1204" s="17"/>
      <c r="L1204" s="17"/>
      <c r="M1204" s="17"/>
      <c r="N1204">
        <f>IF(C1204="EOL",SQRT(((G1204-G1203)^2)+((H1204-H1203)^2)))</f>
        <v>3044.534008892213</v>
      </c>
      <c r="O1204" s="35">
        <f>B1204-B1203</f>
        <v>0.015972222223354038</v>
      </c>
    </row>
    <row r="1205" spans="1:8" s="13" customFormat="1" x14ac:dyDescent="0.25">
      <c r="A1205" s="11" t="s">
        <v>1203</v>
      </c>
      <c r="B1205" s="12">
        <v>0.28541666666569654</v>
      </c>
      <c r="C1205" s="13" t="s">
        <v>24</v>
      </c>
      <c r="D1205" s="14" t="s">
        <v>743</v>
      </c>
      <c r="E1205" s="13" t="s">
        <v>939</v>
      </c>
      <c r="F1205" s="13" t="s">
        <v>1205</v>
      </c>
      <c r="G1205" s="13">
        <v>580976.47</v>
      </c>
      <c r="H1205" s="13">
        <v>4594048.33</v>
      </c>
    </row>
    <row r="1206" spans="1:15" x14ac:dyDescent="0.25">
      <c r="A1206" s="15" t="s">
        <v>1203</v>
      </c>
      <c r="B1206" s="16">
        <v>0.2999999999992724</v>
      </c>
      <c r="C1206" s="17" t="s">
        <v>26</v>
      </c>
      <c r="D1206" s="18" t="s">
        <v>743</v>
      </c>
      <c r="E1206" s="17" t="s">
        <v>939</v>
      </c>
      <c r="F1206" s="17"/>
      <c r="G1206" s="17">
        <v>582771.72</v>
      </c>
      <c r="H1206" s="17">
        <v>4596431.09</v>
      </c>
      <c r="I1206" s="17"/>
      <c r="J1206" s="17"/>
      <c r="K1206" s="17"/>
      <c r="L1206" s="17"/>
      <c r="M1206" s="17"/>
      <c r="N1206">
        <f>IF(C1206="EOL",SQRT(((G1206-G1205)^2)+((H1206-H1205)^2)))</f>
        <v>2983.365177127824</v>
      </c>
      <c r="O1206" s="35">
        <f>B1206-B1205</f>
        <v>0.014583333333575865</v>
      </c>
    </row>
    <row r="1207" spans="1:8" s="13" customFormat="1" x14ac:dyDescent="0.25">
      <c r="A1207" s="11" t="s">
        <v>1203</v>
      </c>
      <c r="B1207" s="12">
        <v>0.3013888888890506</v>
      </c>
      <c r="C1207" s="13" t="s">
        <v>24</v>
      </c>
      <c r="D1207" s="14" t="s">
        <v>743</v>
      </c>
      <c r="E1207" s="13" t="s">
        <v>939</v>
      </c>
      <c r="F1207" s="13" t="s">
        <v>1206</v>
      </c>
      <c r="G1207" s="13">
        <v>582758.1</v>
      </c>
      <c r="H1207" s="13">
        <v>4596480.5</v>
      </c>
    </row>
    <row r="1208" spans="1:15" x14ac:dyDescent="0.25">
      <c r="A1208" s="15" t="s">
        <v>1203</v>
      </c>
      <c r="B1208" s="16">
        <v>0.3180555555554747</v>
      </c>
      <c r="C1208" s="17" t="s">
        <v>26</v>
      </c>
      <c r="D1208" s="18" t="s">
        <v>743</v>
      </c>
      <c r="E1208" s="17" t="s">
        <v>939</v>
      </c>
      <c r="F1208" s="17"/>
      <c r="G1208" s="17">
        <v>580951.68</v>
      </c>
      <c r="H1208" s="17">
        <v>4594068.51</v>
      </c>
      <c r="I1208" s="17"/>
      <c r="J1208" s="17"/>
      <c r="K1208" s="17"/>
      <c r="L1208" s="17"/>
      <c r="M1208" s="17"/>
      <c r="N1208">
        <f>IF(C1208="EOL",SQRT(((G1208-G1207)^2)+((H1208-H1207)^2)))</f>
        <v>3013.4447027448186</v>
      </c>
      <c r="O1208" s="35">
        <f>B1208-B1207</f>
        <v>0.016666666666424135</v>
      </c>
    </row>
    <row r="1209" spans="1:8" s="13" customFormat="1" x14ac:dyDescent="0.25">
      <c r="A1209" s="11" t="s">
        <v>1203</v>
      </c>
      <c r="B1209" s="12">
        <v>0.3187499999985448</v>
      </c>
      <c r="C1209" s="13" t="s">
        <v>24</v>
      </c>
      <c r="D1209" s="14" t="s">
        <v>743</v>
      </c>
      <c r="E1209" s="13" t="s">
        <v>945</v>
      </c>
      <c r="F1209" s="13" t="s">
        <v>1207</v>
      </c>
      <c r="G1209" s="13">
        <v>580903.2</v>
      </c>
      <c r="H1209" s="13">
        <v>4594084.88</v>
      </c>
    </row>
    <row r="1210" spans="1:15" x14ac:dyDescent="0.25">
      <c r="A1210" s="15" t="s">
        <v>1203</v>
      </c>
      <c r="B1210" s="16">
        <v>0.33472222222189885</v>
      </c>
      <c r="C1210" s="17" t="s">
        <v>26</v>
      </c>
      <c r="D1210" s="18" t="s">
        <v>743</v>
      </c>
      <c r="E1210" s="17" t="s">
        <v>945</v>
      </c>
      <c r="F1210" s="17"/>
      <c r="G1210" s="17">
        <v>582753.79</v>
      </c>
      <c r="H1210" s="17">
        <v>4596545.69</v>
      </c>
      <c r="I1210" s="17"/>
      <c r="J1210" s="17"/>
      <c r="K1210" s="17"/>
      <c r="L1210" s="17"/>
      <c r="M1210" s="17"/>
      <c r="N1210">
        <f>IF(C1210="EOL",SQRT(((G1210-G1209)^2)+((H1210-H1209)^2)))</f>
        <v>3079.0045800879993</v>
      </c>
      <c r="O1210" s="35">
        <f>B1210-B1209</f>
        <v>0.015972222223354038</v>
      </c>
    </row>
    <row r="1211" spans="1:8" s="13" customFormat="1" x14ac:dyDescent="0.25">
      <c r="A1211" s="11" t="s">
        <v>1203</v>
      </c>
      <c r="B1211" s="12">
        <v>0.336111111111677</v>
      </c>
      <c r="C1211" s="13" t="s">
        <v>24</v>
      </c>
      <c r="D1211" s="14" t="s">
        <v>743</v>
      </c>
      <c r="E1211" s="13" t="s">
        <v>948</v>
      </c>
      <c r="F1211" s="13" t="s">
        <v>1208</v>
      </c>
      <c r="G1211" s="13">
        <v>582707.81</v>
      </c>
      <c r="H1211" s="13">
        <v>4596546.93</v>
      </c>
    </row>
    <row r="1212" spans="1:15" x14ac:dyDescent="0.25">
      <c r="A1212" s="15" t="s">
        <v>1203</v>
      </c>
      <c r="B1212" s="16">
        <v>0.35277777777810115</v>
      </c>
      <c r="C1212" s="17" t="s">
        <v>26</v>
      </c>
      <c r="D1212" s="18" t="s">
        <v>743</v>
      </c>
      <c r="E1212" s="17" t="s">
        <v>948</v>
      </c>
      <c r="F1212" s="17"/>
      <c r="G1212" s="17">
        <v>580892.92</v>
      </c>
      <c r="H1212" s="17">
        <v>4594133.05</v>
      </c>
      <c r="I1212" s="17"/>
      <c r="J1212" s="17"/>
      <c r="K1212" s="17"/>
      <c r="L1212" s="17"/>
      <c r="M1212" s="17"/>
      <c r="N1212">
        <f>IF(C1212="EOL",SQRT(((G1212-G1211)^2)+((H1212-H1211)^2)))</f>
        <v>3020.040126637312</v>
      </c>
      <c r="O1212" s="35">
        <f>B1212-B1211</f>
        <v>0.016666666666424135</v>
      </c>
    </row>
    <row r="1213" spans="1:8" s="13" customFormat="1" x14ac:dyDescent="0.25">
      <c r="A1213" s="11" t="s">
        <v>1203</v>
      </c>
      <c r="B1213" s="12">
        <v>0.35347222222117125</v>
      </c>
      <c r="C1213" s="13" t="s">
        <v>24</v>
      </c>
      <c r="D1213" s="14" t="s">
        <v>743</v>
      </c>
      <c r="E1213" s="13" t="s">
        <v>951</v>
      </c>
      <c r="F1213" s="13" t="s">
        <v>1209</v>
      </c>
      <c r="G1213" s="13">
        <v>580850.29</v>
      </c>
      <c r="H1213" s="13">
        <v>4594148.43</v>
      </c>
    </row>
    <row r="1214" spans="1:15" x14ac:dyDescent="0.25">
      <c r="A1214" s="15" t="s">
        <v>1203</v>
      </c>
      <c r="B1214" s="16">
        <v>0.3694444444445253</v>
      </c>
      <c r="C1214" s="17" t="s">
        <v>26</v>
      </c>
      <c r="D1214" s="18" t="s">
        <v>743</v>
      </c>
      <c r="E1214" s="17" t="s">
        <v>951</v>
      </c>
      <c r="F1214" s="17"/>
      <c r="G1214" s="17">
        <v>582689.5</v>
      </c>
      <c r="H1214" s="17">
        <v>4596583.62</v>
      </c>
      <c r="I1214" s="17"/>
      <c r="J1214" s="17"/>
      <c r="K1214" s="17"/>
      <c r="L1214" s="17"/>
      <c r="M1214" s="17"/>
      <c r="N1214">
        <f>IF(C1214="EOL",SQRT(((G1214-G1213)^2)+((H1214-H1213)^2)))</f>
        <v>3051.695227279726</v>
      </c>
      <c r="O1214" s="35">
        <f>B1214-B1213</f>
        <v>0.015972222223354038</v>
      </c>
    </row>
    <row r="1215" spans="1:8" s="13" customFormat="1" x14ac:dyDescent="0.25">
      <c r="A1215" s="11" t="s">
        <v>1203</v>
      </c>
      <c r="B1215" s="12">
        <v>0.3701388888875954</v>
      </c>
      <c r="C1215" s="13" t="s">
        <v>24</v>
      </c>
      <c r="D1215" s="14" t="s">
        <v>743</v>
      </c>
      <c r="E1215" s="13" t="s">
        <v>954</v>
      </c>
      <c r="F1215" s="13" t="s">
        <v>1210</v>
      </c>
      <c r="G1215" s="13">
        <v>582658.39</v>
      </c>
      <c r="H1215" s="13">
        <v>4596612.86</v>
      </c>
    </row>
    <row r="1216" spans="1:15" x14ac:dyDescent="0.25">
      <c r="A1216" s="15" t="s">
        <v>1203</v>
      </c>
      <c r="B1216" s="16">
        <v>0.382638888888323</v>
      </c>
      <c r="C1216" s="17" t="s">
        <v>26</v>
      </c>
      <c r="D1216" s="18" t="s">
        <v>743</v>
      </c>
      <c r="E1216" s="17" t="s">
        <v>954</v>
      </c>
      <c r="F1216" s="17"/>
      <c r="G1216" s="17">
        <v>581566.43</v>
      </c>
      <c r="H1216" s="17">
        <v>4595173.25</v>
      </c>
      <c r="I1216" s="17"/>
      <c r="J1216" s="17"/>
      <c r="K1216" s="17"/>
      <c r="L1216" s="17"/>
      <c r="M1216" s="17"/>
      <c r="N1216">
        <f>IF(C1216="EOL",SQRT(((G1216-G1215)^2)+((H1216-H1215)^2)))</f>
        <v>1806.8905870862475</v>
      </c>
      <c r="O1216" s="35">
        <f>B1216-B1215</f>
        <v>0.012500000000727596</v>
      </c>
    </row>
    <row r="1217" spans="1:8" s="13" customFormat="1" x14ac:dyDescent="0.25">
      <c r="A1217" s="11" t="s">
        <v>1203</v>
      </c>
      <c r="B1217" s="12">
        <v>0.3930555555562023</v>
      </c>
      <c r="C1217" s="13" t="s">
        <v>24</v>
      </c>
      <c r="D1217" s="14" t="s">
        <v>743</v>
      </c>
      <c r="E1217" s="13" t="s">
        <v>954</v>
      </c>
      <c r="F1217" s="13" t="s">
        <v>1210</v>
      </c>
      <c r="G1217" s="13">
        <v>581566.43</v>
      </c>
      <c r="H1217" s="13">
        <v>4595173.25</v>
      </c>
    </row>
    <row r="1218" spans="1:15" x14ac:dyDescent="0.25">
      <c r="A1218" s="15" t="s">
        <v>1203</v>
      </c>
      <c r="B1218" s="16">
        <v>0.398611111111677</v>
      </c>
      <c r="C1218" s="17" t="s">
        <v>26</v>
      </c>
      <c r="D1218" s="18" t="s">
        <v>743</v>
      </c>
      <c r="E1218" s="17" t="s">
        <v>954</v>
      </c>
      <c r="F1218" s="17"/>
      <c r="G1218" s="17">
        <v>580824.53</v>
      </c>
      <c r="H1218" s="17">
        <v>4594164.67</v>
      </c>
      <c r="I1218" s="17"/>
      <c r="J1218" s="17"/>
      <c r="K1218" s="17"/>
      <c r="L1218" s="17"/>
      <c r="M1218" s="17"/>
      <c r="N1218">
        <f>IF(C1218="EOL",SQRT(((G1218-G1217)^2)+((H1218-H1217)^2)))</f>
        <v>1252.0579964203675</v>
      </c>
      <c r="O1218" s="35">
        <f>B1218-B1217</f>
        <v>0.005555555555474712</v>
      </c>
    </row>
    <row r="1219" spans="1:8" s="13" customFormat="1" x14ac:dyDescent="0.25">
      <c r="A1219" s="11" t="s">
        <v>1203</v>
      </c>
      <c r="B1219" s="12">
        <v>0.4000000000014552</v>
      </c>
      <c r="C1219" s="13" t="s">
        <v>24</v>
      </c>
      <c r="D1219" s="14" t="s">
        <v>743</v>
      </c>
      <c r="E1219" s="13" t="s">
        <v>957</v>
      </c>
      <c r="F1219" s="13" t="s">
        <v>1211</v>
      </c>
      <c r="G1219" s="13">
        <v>580799.11</v>
      </c>
      <c r="H1219" s="13">
        <v>4594208.04</v>
      </c>
    </row>
    <row r="1220" spans="1:15" x14ac:dyDescent="0.25">
      <c r="A1220" s="15" t="s">
        <v>1203</v>
      </c>
      <c r="B1220" s="16">
        <v>0.413888888888323</v>
      </c>
      <c r="C1220" s="17" t="s">
        <v>26</v>
      </c>
      <c r="D1220" s="18" t="s">
        <v>743</v>
      </c>
      <c r="E1220" s="17" t="s">
        <v>957</v>
      </c>
      <c r="F1220" s="17"/>
      <c r="G1220" s="17">
        <v>582641.51</v>
      </c>
      <c r="H1220" s="17">
        <v>4596662.7</v>
      </c>
      <c r="I1220" s="17"/>
      <c r="J1220" s="17"/>
      <c r="K1220" s="17"/>
      <c r="L1220" s="17"/>
      <c r="M1220" s="17"/>
      <c r="N1220">
        <f>IF(C1220="EOL",SQRT(((G1220-G1219)^2)+((H1220-H1219)^2)))</f>
        <v>3069.1682058174683</v>
      </c>
      <c r="O1220" s="35">
        <f>B1220-B1219</f>
        <v>0.013888888890505768</v>
      </c>
    </row>
    <row r="1221" spans="1:8" s="13" customFormat="1" x14ac:dyDescent="0.25">
      <c r="A1221" s="11" t="s">
        <v>1203</v>
      </c>
      <c r="B1221" s="12">
        <v>0.41458333333503106</v>
      </c>
      <c r="C1221" s="13" t="s">
        <v>24</v>
      </c>
      <c r="D1221" s="14" t="s">
        <v>743</v>
      </c>
      <c r="E1221" s="13" t="s">
        <v>960</v>
      </c>
      <c r="F1221" s="13" t="s">
        <v>1212</v>
      </c>
      <c r="G1221" s="13">
        <v>582608.55</v>
      </c>
      <c r="H1221" s="13">
        <v>4596706.07</v>
      </c>
    </row>
    <row r="1222" spans="1:15" x14ac:dyDescent="0.25">
      <c r="A1222" s="15" t="s">
        <v>1203</v>
      </c>
      <c r="B1222" s="16">
        <v>0.42916666666496894</v>
      </c>
      <c r="C1222" s="17" t="s">
        <v>26</v>
      </c>
      <c r="D1222" s="18" t="s">
        <v>743</v>
      </c>
      <c r="E1222" s="17" t="s">
        <v>960</v>
      </c>
      <c r="F1222" s="17"/>
      <c r="G1222" s="17">
        <v>580765.74</v>
      </c>
      <c r="H1222" s="17">
        <v>4594227.16</v>
      </c>
      <c r="I1222" s="17"/>
      <c r="J1222" s="17"/>
      <c r="K1222" s="17"/>
      <c r="L1222" s="17"/>
      <c r="M1222" s="17"/>
      <c r="N1222">
        <f>IF(C1222="EOL",SQRT(((G1222-G1221)^2)+((H1222-H1221)^2)))</f>
        <v>3088.841770664361</v>
      </c>
      <c r="O1222" s="35">
        <f>B1222-B1221</f>
        <v>0.014583333333575865</v>
      </c>
    </row>
    <row r="1223" spans="1:8" s="13" customFormat="1" x14ac:dyDescent="0.25">
      <c r="A1223" s="11" t="s">
        <v>1203</v>
      </c>
      <c r="B1223" s="12">
        <v>0.429861111111677</v>
      </c>
      <c r="C1223" s="13" t="s">
        <v>24</v>
      </c>
      <c r="D1223" s="14" t="s">
        <v>743</v>
      </c>
      <c r="E1223" s="13" t="s">
        <v>963</v>
      </c>
      <c r="F1223" s="13" t="s">
        <v>1213</v>
      </c>
      <c r="G1223" s="13">
        <v>580739.84</v>
      </c>
      <c r="H1223" s="13">
        <v>4594266.51</v>
      </c>
    </row>
    <row r="1224" spans="1:15" x14ac:dyDescent="0.25">
      <c r="A1224" s="15" t="s">
        <v>1203</v>
      </c>
      <c r="B1224" s="16">
        <v>0.4444444444452529</v>
      </c>
      <c r="C1224" s="17" t="s">
        <v>26</v>
      </c>
      <c r="D1224" s="18" t="s">
        <v>743</v>
      </c>
      <c r="E1224" s="17" t="s">
        <v>963</v>
      </c>
      <c r="F1224" s="17"/>
      <c r="G1224" s="17">
        <v>582588.86</v>
      </c>
      <c r="H1224" s="17">
        <v>4596721.48</v>
      </c>
      <c r="I1224" s="17"/>
      <c r="J1224" s="17"/>
      <c r="K1224" s="17"/>
      <c r="L1224" s="17"/>
      <c r="M1224" s="17"/>
      <c r="N1224">
        <f>IF(C1224="EOL",SQRT(((G1224-G1223)^2)+((H1224-H1223)^2)))</f>
        <v>3073.39432245577</v>
      </c>
      <c r="O1224" s="35">
        <f>B1224-B1223</f>
        <v>0.014583333333575865</v>
      </c>
    </row>
    <row r="1225" spans="1:8" s="13" customFormat="1" x14ac:dyDescent="0.25">
      <c r="A1225" s="11" t="s">
        <v>1203</v>
      </c>
      <c r="B1225" s="12">
        <v>0.445138888888323</v>
      </c>
      <c r="C1225" s="13" t="s">
        <v>24</v>
      </c>
      <c r="D1225" s="14" t="s">
        <v>743</v>
      </c>
      <c r="E1225" s="13" t="s">
        <v>963</v>
      </c>
      <c r="F1225" s="13" t="s">
        <v>1213</v>
      </c>
      <c r="G1225" s="13">
        <v>582550.94</v>
      </c>
      <c r="H1225" s="13">
        <v>4596743.8</v>
      </c>
    </row>
    <row r="1226" spans="1:15" x14ac:dyDescent="0.25">
      <c r="A1226" s="15" t="s">
        <v>1203</v>
      </c>
      <c r="B1226" s="16">
        <v>0.46041666666496894</v>
      </c>
      <c r="C1226" s="17" t="s">
        <v>26</v>
      </c>
      <c r="D1226" s="18" t="s">
        <v>743</v>
      </c>
      <c r="E1226" s="17" t="s">
        <v>963</v>
      </c>
      <c r="F1226" s="17"/>
      <c r="G1226" s="17">
        <v>580658.37</v>
      </c>
      <c r="H1226" s="17">
        <v>4594217.39</v>
      </c>
      <c r="I1226" s="17"/>
      <c r="J1226" s="17"/>
      <c r="K1226" s="17"/>
      <c r="L1226" s="17"/>
      <c r="M1226" s="17"/>
      <c r="N1226">
        <f>IF(C1226="EOL",SQRT(((G1226-G1225)^2)+((H1226-H1225)^2)))</f>
        <v>3156.6705075127115</v>
      </c>
      <c r="O1226" s="35">
        <f>B1226-B1225</f>
        <v>0.015277777776645962</v>
      </c>
    </row>
    <row r="1227" spans="1:8" s="13" customFormat="1" x14ac:dyDescent="0.25">
      <c r="A1227" s="11" t="s">
        <v>1203</v>
      </c>
      <c r="B1227" s="12">
        <v>0.461111111111677</v>
      </c>
      <c r="C1227" s="13" t="s">
        <v>24</v>
      </c>
      <c r="D1227" s="14" t="s">
        <v>743</v>
      </c>
      <c r="E1227" s="13" t="s">
        <v>969</v>
      </c>
      <c r="F1227" s="13" t="s">
        <v>1214</v>
      </c>
      <c r="G1227" s="13">
        <v>580663.96</v>
      </c>
      <c r="H1227" s="13">
        <v>4594297.31</v>
      </c>
    </row>
    <row r="1228" spans="1:15" x14ac:dyDescent="0.25">
      <c r="A1228" s="15" t="s">
        <v>1203</v>
      </c>
      <c r="B1228" s="16">
        <v>0.4756944444452529</v>
      </c>
      <c r="C1228" s="17" t="s">
        <v>26</v>
      </c>
      <c r="D1228" s="18" t="s">
        <v>743</v>
      </c>
      <c r="E1228" s="17" t="s">
        <v>969</v>
      </c>
      <c r="F1228" s="17"/>
      <c r="G1228" s="17">
        <v>582542.97</v>
      </c>
      <c r="H1228" s="17">
        <v>4596791.03</v>
      </c>
      <c r="I1228" s="17"/>
      <c r="J1228" s="17"/>
      <c r="K1228" s="17"/>
      <c r="L1228" s="17"/>
      <c r="M1228" s="17"/>
      <c r="N1228">
        <f>IF(C1228="EOL",SQRT(((G1228-G1227)^2)+((H1228-H1227)^2)))</f>
        <v>3122.3897928515235</v>
      </c>
      <c r="O1228" s="35">
        <f>B1228-B1227</f>
        <v>0.014583333333575865</v>
      </c>
    </row>
    <row r="1229" spans="1:8" s="13" customFormat="1" x14ac:dyDescent="0.25">
      <c r="A1229" s="11" t="s">
        <v>1203</v>
      </c>
      <c r="B1229" s="12">
        <v>0.476388888888323</v>
      </c>
      <c r="C1229" s="13" t="s">
        <v>24</v>
      </c>
      <c r="D1229" s="14" t="s">
        <v>743</v>
      </c>
      <c r="E1229" s="13" t="s">
        <v>972</v>
      </c>
      <c r="F1229" s="13" t="s">
        <v>1215</v>
      </c>
      <c r="G1229" s="13">
        <v>582503.46</v>
      </c>
      <c r="H1229" s="13">
        <v>4596867.56</v>
      </c>
    </row>
    <row r="1230" spans="1:15" x14ac:dyDescent="0.25">
      <c r="A1230" s="15" t="s">
        <v>1203</v>
      </c>
      <c r="B1230" s="16">
        <v>0.4930555555547471</v>
      </c>
      <c r="C1230" s="17" t="s">
        <v>26</v>
      </c>
      <c r="D1230" s="18" t="s">
        <v>743</v>
      </c>
      <c r="E1230" s="17" t="s">
        <v>972</v>
      </c>
      <c r="F1230" s="17"/>
      <c r="G1230" s="17">
        <v>580647.99</v>
      </c>
      <c r="H1230" s="17">
        <v>4594337.53</v>
      </c>
      <c r="I1230" s="17"/>
      <c r="J1230" s="17"/>
      <c r="K1230" s="17"/>
      <c r="L1230" s="17"/>
      <c r="M1230" s="17"/>
      <c r="N1230">
        <f>IF(C1230="EOL",SQRT(((G1230-G1229)^2)+((H1230-H1229)^2)))</f>
        <v>3137.4863699778048</v>
      </c>
      <c r="O1230" s="35">
        <f>B1230-B1229</f>
        <v>0.016666666666424135</v>
      </c>
    </row>
    <row r="1231" spans="1:8" s="13" customFormat="1" x14ac:dyDescent="0.25">
      <c r="A1231" s="11" t="s">
        <v>1203</v>
      </c>
      <c r="B1231" s="12">
        <v>0.4937500000014552</v>
      </c>
      <c r="C1231" s="13" t="s">
        <v>24</v>
      </c>
      <c r="D1231" s="14" t="s">
        <v>743</v>
      </c>
      <c r="E1231" s="13" t="s">
        <v>975</v>
      </c>
      <c r="F1231" s="13" t="s">
        <v>1216</v>
      </c>
      <c r="G1231" s="13">
        <v>580619.16</v>
      </c>
      <c r="H1231" s="13">
        <v>4594363.55</v>
      </c>
    </row>
    <row r="1232" spans="1:15" x14ac:dyDescent="0.25">
      <c r="A1232" s="15" t="s">
        <v>1203</v>
      </c>
      <c r="B1232" s="16">
        <v>0.5090277777781012</v>
      </c>
      <c r="C1232" s="17" t="s">
        <v>26</v>
      </c>
      <c r="D1232" s="18" t="s">
        <v>743</v>
      </c>
      <c r="E1232" s="17" t="s">
        <v>975</v>
      </c>
      <c r="F1232" s="17"/>
      <c r="G1232" s="17">
        <v>582498.84</v>
      </c>
      <c r="H1232" s="17">
        <v>4596871.46</v>
      </c>
      <c r="I1232" s="17"/>
      <c r="J1232" s="17"/>
      <c r="K1232" s="17"/>
      <c r="L1232" s="17"/>
      <c r="M1232" s="17"/>
      <c r="N1232">
        <f>IF(C1232="EOL",SQRT(((G1232-G1231)^2)+((H1232-H1231)^2)))</f>
        <v>3134.136160172449</v>
      </c>
      <c r="O1232" s="35">
        <f>B1232-B1231</f>
        <v>0.015277777776645962</v>
      </c>
    </row>
    <row r="1233" spans="1:8" s="13" customFormat="1" x14ac:dyDescent="0.25">
      <c r="A1233" s="11" t="s">
        <v>1203</v>
      </c>
      <c r="B1233" s="12">
        <v>0.5104166666678793</v>
      </c>
      <c r="C1233" s="13" t="s">
        <v>24</v>
      </c>
      <c r="D1233" s="14" t="s">
        <v>743</v>
      </c>
      <c r="E1233" s="13" t="s">
        <v>975</v>
      </c>
      <c r="F1233" s="13" t="s">
        <v>1216</v>
      </c>
      <c r="G1233" s="13">
        <v>582459.36</v>
      </c>
      <c r="H1233" s="13">
        <v>4596921.66</v>
      </c>
    </row>
    <row r="1234" spans="1:15" x14ac:dyDescent="0.25">
      <c r="A1234" s="15" t="s">
        <v>1203</v>
      </c>
      <c r="B1234" s="16">
        <v>0.5270833333343035</v>
      </c>
      <c r="C1234" s="17" t="s">
        <v>26</v>
      </c>
      <c r="D1234" s="18" t="s">
        <v>743</v>
      </c>
      <c r="E1234" s="17" t="s">
        <v>975</v>
      </c>
      <c r="F1234" s="17"/>
      <c r="G1234" s="17">
        <v>580553.76</v>
      </c>
      <c r="H1234" s="17">
        <v>4594341.48</v>
      </c>
      <c r="I1234" s="17"/>
      <c r="J1234" s="17"/>
      <c r="K1234" s="17"/>
      <c r="L1234" s="17"/>
      <c r="M1234" s="17"/>
      <c r="N1234">
        <f>IF(C1234="EOL",SQRT(((G1234-G1233)^2)+((H1234-H1233)^2)))</f>
        <v>3207.5910263620535</v>
      </c>
      <c r="O1234" s="35">
        <f>B1234-B1233</f>
        <v>0.016666666666424135</v>
      </c>
    </row>
    <row r="1235" spans="1:8" s="13" customFormat="1" x14ac:dyDescent="0.25">
      <c r="A1235" s="11" t="s">
        <v>1203</v>
      </c>
      <c r="B1235" s="12">
        <v>0.5277777777773736</v>
      </c>
      <c r="C1235" s="13" t="s">
        <v>24</v>
      </c>
      <c r="D1235" s="14" t="s">
        <v>743</v>
      </c>
      <c r="E1235" s="13" t="s">
        <v>975</v>
      </c>
      <c r="F1235" s="13" t="s">
        <v>1216</v>
      </c>
      <c r="G1235" s="13">
        <v>580531.45</v>
      </c>
      <c r="H1235" s="13">
        <v>4594376.75</v>
      </c>
    </row>
    <row r="1236" spans="1:15" x14ac:dyDescent="0.25">
      <c r="A1236" s="15" t="s">
        <v>1203</v>
      </c>
      <c r="B1236" s="16">
        <v>0.5437500000007276</v>
      </c>
      <c r="C1236" s="17" t="s">
        <v>26</v>
      </c>
      <c r="D1236" s="18" t="s">
        <v>743</v>
      </c>
      <c r="E1236" s="17" t="s">
        <v>975</v>
      </c>
      <c r="F1236" s="17"/>
      <c r="G1236" s="17">
        <v>582466.68</v>
      </c>
      <c r="H1236" s="17">
        <v>4596951.29</v>
      </c>
      <c r="I1236" s="17"/>
      <c r="J1236" s="17"/>
      <c r="K1236" s="17"/>
      <c r="L1236" s="17"/>
      <c r="M1236" s="17"/>
      <c r="N1236">
        <f>IF(C1236="EOL",SQRT(((G1236-G1235)^2)+((H1236-H1235)^2)))</f>
        <v>3220.771858499228</v>
      </c>
      <c r="O1236" s="35">
        <f>B1236-B1235</f>
        <v>0.015972222223354038</v>
      </c>
    </row>
    <row r="1237" spans="1:8" s="13" customFormat="1" x14ac:dyDescent="0.25">
      <c r="A1237" s="11" t="s">
        <v>1203</v>
      </c>
      <c r="B1237" s="12">
        <v>0.5444444444437977</v>
      </c>
      <c r="C1237" s="13" t="s">
        <v>24</v>
      </c>
      <c r="D1237" s="14" t="s">
        <v>743</v>
      </c>
      <c r="E1237" s="13" t="s">
        <v>984</v>
      </c>
      <c r="F1237" s="13" t="s">
        <v>1217</v>
      </c>
      <c r="G1237" s="13">
        <v>582420.02</v>
      </c>
      <c r="H1237" s="13">
        <v>4596993.77</v>
      </c>
    </row>
    <row r="1238" spans="1:15" x14ac:dyDescent="0.25">
      <c r="A1238" s="15" t="s">
        <v>1203</v>
      </c>
      <c r="B1238" s="16">
        <v>0.5625</v>
      </c>
      <c r="C1238" s="17" t="s">
        <v>26</v>
      </c>
      <c r="D1238" s="18" t="s">
        <v>743</v>
      </c>
      <c r="E1238" s="17" t="s">
        <v>984</v>
      </c>
      <c r="F1238" s="17"/>
      <c r="G1238" s="17">
        <v>580522.53</v>
      </c>
      <c r="H1238" s="17">
        <v>4594439.64</v>
      </c>
      <c r="I1238" s="17"/>
      <c r="J1238" s="17"/>
      <c r="K1238" s="17"/>
      <c r="L1238" s="17"/>
      <c r="M1238" s="17"/>
      <c r="N1238">
        <f>IF(C1238="EOL",SQRT(((G1238-G1237)^2)+((H1238-H1237)^2)))</f>
        <v>3181.830975554703</v>
      </c>
      <c r="O1238" s="35">
        <f>B1238-B1237</f>
        <v>0.018055555556202307</v>
      </c>
    </row>
    <row r="1239" spans="1:8" s="13" customFormat="1" x14ac:dyDescent="0.25">
      <c r="A1239" s="11" t="s">
        <v>1203</v>
      </c>
      <c r="B1239" s="12">
        <v>0.5631944444430701</v>
      </c>
      <c r="C1239" s="13" t="s">
        <v>24</v>
      </c>
      <c r="D1239" s="14" t="s">
        <v>743</v>
      </c>
      <c r="E1239" s="13" t="s">
        <v>987</v>
      </c>
      <c r="F1239" s="13" t="s">
        <v>1218</v>
      </c>
      <c r="G1239" s="13">
        <v>580469.3</v>
      </c>
      <c r="H1239" s="13">
        <v>4594433.5</v>
      </c>
    </row>
    <row r="1240" spans="1:15" x14ac:dyDescent="0.25">
      <c r="A1240" s="15" t="s">
        <v>1203</v>
      </c>
      <c r="B1240" s="16">
        <v>0.5791666666664241</v>
      </c>
      <c r="C1240" s="17" t="s">
        <v>26</v>
      </c>
      <c r="D1240" s="18" t="s">
        <v>743</v>
      </c>
      <c r="E1240" s="17" t="s">
        <v>987</v>
      </c>
      <c r="F1240" s="17"/>
      <c r="G1240" s="17">
        <v>582401.42</v>
      </c>
      <c r="H1240" s="17">
        <v>4597005.14</v>
      </c>
      <c r="I1240" s="17"/>
      <c r="J1240" s="17"/>
      <c r="K1240" s="17"/>
      <c r="L1240" s="17"/>
      <c r="M1240" s="17"/>
      <c r="N1240">
        <f>IF(C1240="EOL",SQRT(((G1240-G1239)^2)+((H1240-H1239)^2)))</f>
        <v>3216.585143284452</v>
      </c>
      <c r="O1240" s="35">
        <f>B1240-B1239</f>
        <v>0.015972222223354038</v>
      </c>
    </row>
    <row r="1241" spans="1:15" x14ac:dyDescent="0.25">
      <c r="A1241" s="2" t="s">
        <v>1203</v>
      </c>
      <c r="B1241" s="3">
        <v>0.5798611111094942</v>
      </c>
      <c r="C1241" s="4" t="s">
        <v>885</v>
      </c>
      <c r="D1241" s="5" t="s">
        <v>743</v>
      </c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</row>
    <row r="1242" spans="1:15" x14ac:dyDescent="0.25">
      <c r="A1242" s="7" t="s">
        <v>1184</v>
      </c>
      <c r="B1242" s="8">
        <v>0.5805555555562023</v>
      </c>
      <c r="C1242" s="9" t="s">
        <v>176</v>
      </c>
      <c r="D1242" s="10" t="s">
        <v>743</v>
      </c>
      <c r="E1242" s="9"/>
      <c r="F1242" s="9"/>
      <c r="G1242" s="9"/>
      <c r="H1242" s="9"/>
      <c r="I1242" s="9"/>
      <c r="J1242" s="9"/>
      <c r="K1242" s="9"/>
      <c r="L1242" s="9"/>
      <c r="M1242" s="9"/>
      <c r="N1242" s="9"/>
      <c r="O1242" s="9"/>
    </row>
    <row r="1243" spans="1:15" x14ac:dyDescent="0.25">
      <c r="A1243" s="7" t="s">
        <v>1184</v>
      </c>
      <c r="B1243" s="8">
        <v>0.586111111111677</v>
      </c>
      <c r="C1243" s="9" t="s">
        <v>879</v>
      </c>
      <c r="D1243" s="10" t="s">
        <v>743</v>
      </c>
      <c r="E1243" s="9"/>
      <c r="F1243" s="9"/>
      <c r="G1243" s="9"/>
      <c r="H1243" s="9"/>
      <c r="I1243" s="9"/>
      <c r="J1243" s="9"/>
      <c r="K1243" s="9"/>
      <c r="L1243" s="9"/>
      <c r="M1243" s="9"/>
      <c r="N1243" s="9"/>
      <c r="O1243" s="35"/>
    </row>
    <row r="1244" spans="1:15" x14ac:dyDescent="0.25">
      <c r="A1244" s="2" t="s">
        <v>1184</v>
      </c>
      <c r="B1244" s="3">
        <v>0.5881944444445253</v>
      </c>
      <c r="C1244" s="4" t="s">
        <v>819</v>
      </c>
      <c r="D1244" s="4" t="s">
        <v>820</v>
      </c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</row>
    <row r="1245" spans="1:15" x14ac:dyDescent="0.25">
      <c r="A1245" s="2" t="s">
        <v>1184</v>
      </c>
      <c r="B1245" s="3"/>
      <c r="C1245" s="4" t="s">
        <v>996</v>
      </c>
      <c r="D1245" s="4" t="s">
        <v>820</v>
      </c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3"/>
    </row>
    <row r="1246" spans="1:15" x14ac:dyDescent="0.25">
      <c r="A1246" s="36" t="s">
        <v>1203</v>
      </c>
      <c r="B1246" s="3">
        <v>0.20833333333212067</v>
      </c>
      <c r="C1246" s="4" t="s">
        <v>110</v>
      </c>
      <c r="D1246" s="4" t="s">
        <v>820</v>
      </c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</row>
    <row r="1247" spans="1:15" x14ac:dyDescent="0.25">
      <c r="A1247" s="36" t="s">
        <v>1203</v>
      </c>
      <c r="B1247" s="3">
        <v>0.21875</v>
      </c>
      <c r="C1247" s="4" t="s">
        <v>997</v>
      </c>
      <c r="D1247" s="4" t="s">
        <v>820</v>
      </c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</row>
    <row r="1248" spans="1:15" x14ac:dyDescent="0.25">
      <c r="A1248" s="37" t="s">
        <v>1219</v>
      </c>
      <c r="B1248" s="37" t="s">
        <v>1220</v>
      </c>
      <c r="C1248" s="37" t="s">
        <v>1221</v>
      </c>
      <c r="D1248" s="37" t="s">
        <v>820</v>
      </c>
      <c r="E1248" s="37" t="s">
        <v>1222</v>
      </c>
      <c r="F1248" s="37" t="s">
        <v>1222</v>
      </c>
      <c r="G1248" s="37" t="s">
        <v>1222</v>
      </c>
      <c r="H1248" s="37" t="s">
        <v>1222</v>
      </c>
      <c r="I1248" s="37" t="s">
        <v>1222</v>
      </c>
      <c r="J1248" s="37" t="s">
        <v>1222</v>
      </c>
      <c r="K1248" s="37"/>
      <c r="L1248" s="37"/>
      <c r="M1248" s="37"/>
      <c r="N1248" s="37"/>
      <c r="O1248" s="37"/>
    </row>
    <row r="1249" spans="1:15" x14ac:dyDescent="0.25">
      <c r="A1249" s="38" t="s">
        <v>1219</v>
      </c>
      <c r="B1249" s="38" t="s">
        <v>1223</v>
      </c>
      <c r="C1249" s="38" t="s">
        <v>178</v>
      </c>
      <c r="D1249" s="38" t="s">
        <v>1222</v>
      </c>
      <c r="E1249" s="38" t="s">
        <v>1222</v>
      </c>
      <c r="F1249" s="38" t="s">
        <v>1222</v>
      </c>
      <c r="G1249" s="38">
        <v>582483.66</v>
      </c>
      <c r="H1249" s="38">
        <v>4597244.27</v>
      </c>
      <c r="I1249" s="38" t="s">
        <v>1222</v>
      </c>
      <c r="J1249" s="38" t="s">
        <v>1222</v>
      </c>
      <c r="K1249" s="38"/>
      <c r="L1249" s="38"/>
      <c r="M1249" s="38"/>
      <c r="N1249" s="38"/>
      <c r="O1249" s="38"/>
    </row>
    <row r="1250" spans="1:15" x14ac:dyDescent="0.25">
      <c r="A1250" s="39" t="s">
        <v>1219</v>
      </c>
      <c r="B1250" s="39" t="s">
        <v>1224</v>
      </c>
      <c r="C1250" s="39" t="s">
        <v>1225</v>
      </c>
      <c r="D1250" s="39" t="s">
        <v>1226</v>
      </c>
      <c r="E1250" s="39" t="s">
        <v>1222</v>
      </c>
      <c r="F1250" s="39" t="s">
        <v>1222</v>
      </c>
      <c r="G1250" s="39">
        <v>582484.61</v>
      </c>
      <c r="H1250" s="39">
        <v>4597244.58</v>
      </c>
      <c r="I1250" s="39" t="s">
        <v>1222</v>
      </c>
      <c r="J1250" s="39" t="s">
        <v>1222</v>
      </c>
      <c r="K1250" s="39"/>
      <c r="L1250" s="39"/>
      <c r="M1250" s="39"/>
      <c r="N1250" s="39"/>
      <c r="O1250" s="39"/>
    </row>
    <row r="1251" spans="1:15" x14ac:dyDescent="0.25">
      <c r="A1251" s="39" t="s">
        <v>1219</v>
      </c>
      <c r="B1251" s="39" t="s">
        <v>1227</v>
      </c>
      <c r="C1251" s="39" t="s">
        <v>1225</v>
      </c>
      <c r="D1251" s="39" t="s">
        <v>1228</v>
      </c>
      <c r="E1251" s="39" t="s">
        <v>1222</v>
      </c>
      <c r="F1251" s="39" t="s">
        <v>1222</v>
      </c>
      <c r="G1251" s="39">
        <v>582485.06</v>
      </c>
      <c r="H1251" s="39">
        <v>4597244.75</v>
      </c>
      <c r="I1251" s="39" t="s">
        <v>1222</v>
      </c>
      <c r="J1251" s="39" t="s">
        <v>1222</v>
      </c>
      <c r="K1251" s="39"/>
      <c r="L1251" s="39"/>
      <c r="M1251" s="39"/>
      <c r="N1251" s="39"/>
      <c r="O1251" s="39"/>
    </row>
    <row r="1252" spans="1:15" x14ac:dyDescent="0.25">
      <c r="A1252" s="40" t="s">
        <v>1219</v>
      </c>
      <c r="B1252" s="40" t="s">
        <v>1229</v>
      </c>
      <c r="C1252" s="40" t="s">
        <v>24</v>
      </c>
      <c r="D1252" s="40" t="s">
        <v>743</v>
      </c>
      <c r="E1252" s="40" t="s">
        <v>990</v>
      </c>
      <c r="F1252" s="40" t="s">
        <v>1230</v>
      </c>
      <c r="G1252" s="40">
        <v>582399.26</v>
      </c>
      <c r="H1252" s="40">
        <v>4597059.09</v>
      </c>
      <c r="I1252" s="40" t="s">
        <v>1222</v>
      </c>
      <c r="J1252" s="40" t="s">
        <v>1222</v>
      </c>
      <c r="K1252" s="40"/>
      <c r="L1252" s="40"/>
      <c r="M1252" s="40"/>
      <c r="N1252" s="40"/>
      <c r="O1252" s="40"/>
    </row>
    <row r="1253" spans="1:15" x14ac:dyDescent="0.25">
      <c r="A1253" s="41" t="s">
        <v>1219</v>
      </c>
      <c r="B1253" s="41" t="s">
        <v>1231</v>
      </c>
      <c r="C1253" s="41" t="s">
        <v>1232</v>
      </c>
      <c r="D1253" s="41" t="s">
        <v>743</v>
      </c>
      <c r="E1253" s="41" t="s">
        <v>990</v>
      </c>
      <c r="F1253" s="41" t="s">
        <v>1233</v>
      </c>
      <c r="G1253" s="41">
        <v>582390.93</v>
      </c>
      <c r="H1253" s="41">
        <v>4597042.56</v>
      </c>
      <c r="I1253" s="41" t="s">
        <v>1222</v>
      </c>
      <c r="J1253" s="41" t="s">
        <v>1222</v>
      </c>
      <c r="K1253" s="41"/>
      <c r="L1253" s="41"/>
      <c r="M1253" s="41"/>
      <c r="N1253" s="41" t="b">
        <f>IF(C1253="EOL",SQRT(((G1253-G1252)^2)+((H1253-H1252)^2)))</f>
        <v>0</v>
      </c>
      <c r="O1253" s="42">
        <f>B1253-B1252</f>
        <v>0.00019675925796036609</v>
      </c>
    </row>
    <row r="1254" spans="1:15" x14ac:dyDescent="0.25">
      <c r="A1254" s="40" t="s">
        <v>1219</v>
      </c>
      <c r="B1254" s="40" t="s">
        <v>1234</v>
      </c>
      <c r="C1254" s="40" t="s">
        <v>24</v>
      </c>
      <c r="D1254" s="40" t="s">
        <v>743</v>
      </c>
      <c r="E1254" s="40" t="s">
        <v>990</v>
      </c>
      <c r="F1254" s="40" t="s">
        <v>1233</v>
      </c>
      <c r="G1254" s="40">
        <v>582398.12</v>
      </c>
      <c r="H1254" s="40">
        <v>4597060.25</v>
      </c>
      <c r="I1254" s="40" t="s">
        <v>1222</v>
      </c>
      <c r="J1254" s="40" t="s">
        <v>1222</v>
      </c>
      <c r="K1254" s="40"/>
      <c r="L1254" s="40"/>
      <c r="M1254" s="40"/>
      <c r="N1254" s="40"/>
      <c r="O1254" s="43"/>
    </row>
    <row r="1255" spans="1:15" x14ac:dyDescent="0.25">
      <c r="A1255" s="41" t="s">
        <v>1219</v>
      </c>
      <c r="B1255" s="41" t="s">
        <v>1235</v>
      </c>
      <c r="C1255" s="41" t="s">
        <v>26</v>
      </c>
      <c r="D1255" s="41" t="s">
        <v>743</v>
      </c>
      <c r="E1255" s="41" t="s">
        <v>990</v>
      </c>
      <c r="F1255" s="41" t="s">
        <v>1236</v>
      </c>
      <c r="G1255" s="41">
        <v>580454.19</v>
      </c>
      <c r="H1255" s="41">
        <v>4594484.11</v>
      </c>
      <c r="I1255" s="41" t="s">
        <v>1222</v>
      </c>
      <c r="J1255" s="41" t="s">
        <v>1222</v>
      </c>
      <c r="K1255" s="41"/>
      <c r="L1255" s="41"/>
      <c r="M1255" s="41"/>
      <c r="N1255" s="41">
        <f>IF(C1255="EOL",SQRT(((G1255-G1254)^2)+((H1255-H1254)^2)))</f>
        <v>3227.283864877472</v>
      </c>
      <c r="O1255" s="42">
        <f>B1255-B1254</f>
        <v>0.016944444443652174</v>
      </c>
    </row>
    <row r="1256" spans="1:15" x14ac:dyDescent="0.25">
      <c r="A1256" s="40" t="s">
        <v>1219</v>
      </c>
      <c r="B1256" s="40" t="s">
        <v>1237</v>
      </c>
      <c r="C1256" s="40" t="s">
        <v>24</v>
      </c>
      <c r="D1256" s="40" t="s">
        <v>743</v>
      </c>
      <c r="E1256" s="40" t="s">
        <v>993</v>
      </c>
      <c r="F1256" s="40" t="s">
        <v>1238</v>
      </c>
      <c r="G1256" s="40">
        <v>580418.67</v>
      </c>
      <c r="H1256" s="40">
        <v>4594515.37</v>
      </c>
      <c r="I1256" s="40" t="s">
        <v>1222</v>
      </c>
      <c r="J1256" s="40" t="s">
        <v>1222</v>
      </c>
      <c r="K1256" s="40"/>
      <c r="L1256" s="40"/>
      <c r="M1256" s="40"/>
      <c r="N1256" s="40"/>
      <c r="O1256" s="43"/>
    </row>
    <row r="1257" spans="1:15" x14ac:dyDescent="0.25">
      <c r="A1257" s="41" t="s">
        <v>1219</v>
      </c>
      <c r="B1257" s="41" t="s">
        <v>1239</v>
      </c>
      <c r="C1257" s="41" t="s">
        <v>26</v>
      </c>
      <c r="D1257" s="41" t="s">
        <v>743</v>
      </c>
      <c r="E1257" s="41" t="s">
        <v>993</v>
      </c>
      <c r="F1257" s="41" t="s">
        <v>1240</v>
      </c>
      <c r="G1257" s="41">
        <v>582381.38</v>
      </c>
      <c r="H1257" s="41">
        <v>4597106.46</v>
      </c>
      <c r="I1257" s="41" t="s">
        <v>1222</v>
      </c>
      <c r="J1257" s="41" t="s">
        <v>1222</v>
      </c>
      <c r="K1257" s="41"/>
      <c r="L1257" s="41"/>
      <c r="M1257" s="41"/>
      <c r="N1257" s="41">
        <f>IF(C1257="EOL",SQRT(((G1257-G1256)^2)+((H1257-H1256)^2)))</f>
        <v>3250.5350224538547</v>
      </c>
      <c r="O1257" s="42">
        <f>B1257-B1256</f>
        <v>0.01763888889036025</v>
      </c>
    </row>
    <row r="1258" spans="1:15" x14ac:dyDescent="0.25">
      <c r="A1258" s="40" t="s">
        <v>1219</v>
      </c>
      <c r="B1258" s="40" t="s">
        <v>1241</v>
      </c>
      <c r="C1258" s="40" t="s">
        <v>24</v>
      </c>
      <c r="D1258" s="40" t="s">
        <v>743</v>
      </c>
      <c r="E1258" s="40" t="s">
        <v>999</v>
      </c>
      <c r="F1258" s="40" t="s">
        <v>1242</v>
      </c>
      <c r="G1258" s="40">
        <v>582345.26</v>
      </c>
      <c r="H1258" s="40">
        <v>4597124.67</v>
      </c>
      <c r="I1258" s="40" t="s">
        <v>1222</v>
      </c>
      <c r="J1258" s="40" t="s">
        <v>1222</v>
      </c>
      <c r="K1258" s="40"/>
      <c r="L1258" s="40"/>
      <c r="M1258" s="40"/>
      <c r="N1258" s="40"/>
      <c r="O1258" s="43"/>
    </row>
    <row r="1259" spans="1:15" x14ac:dyDescent="0.25">
      <c r="A1259" s="41" t="s">
        <v>1219</v>
      </c>
      <c r="B1259" s="41" t="s">
        <v>1243</v>
      </c>
      <c r="C1259" s="41" t="s">
        <v>26</v>
      </c>
      <c r="D1259" s="41" t="s">
        <v>743</v>
      </c>
      <c r="E1259" s="41" t="s">
        <v>999</v>
      </c>
      <c r="F1259" s="41" t="s">
        <v>1244</v>
      </c>
      <c r="G1259" s="41">
        <v>580398.54</v>
      </c>
      <c r="H1259" s="41">
        <v>4594542.51</v>
      </c>
      <c r="I1259" s="41" t="s">
        <v>1222</v>
      </c>
      <c r="J1259" s="41" t="s">
        <v>1222</v>
      </c>
      <c r="K1259" s="41"/>
      <c r="L1259" s="41"/>
      <c r="M1259" s="41"/>
      <c r="N1259" s="41">
        <f>IF(C1259="EOL",SQRT(((G1259-G1258)^2)+((H1259-H1258)^2)))</f>
        <v>3233.7700944873404</v>
      </c>
      <c r="O1259" s="42">
        <f>B1259-B1258</f>
        <v>0.01736111110949423</v>
      </c>
    </row>
    <row r="1260" spans="1:15" x14ac:dyDescent="0.25">
      <c r="A1260" s="40" t="s">
        <v>1219</v>
      </c>
      <c r="B1260" s="40" t="s">
        <v>1245</v>
      </c>
      <c r="C1260" s="40" t="s">
        <v>24</v>
      </c>
      <c r="D1260" s="40" t="s">
        <v>743</v>
      </c>
      <c r="E1260" s="40" t="s">
        <v>1002</v>
      </c>
      <c r="F1260" s="40" t="s">
        <v>1246</v>
      </c>
      <c r="G1260" s="40">
        <v>580353.35</v>
      </c>
      <c r="H1260" s="40">
        <v>4594564.09</v>
      </c>
      <c r="I1260" s="40" t="s">
        <v>1222</v>
      </c>
      <c r="J1260" s="40" t="s">
        <v>1222</v>
      </c>
      <c r="K1260" s="40"/>
      <c r="L1260" s="40"/>
      <c r="M1260" s="40"/>
      <c r="N1260" s="40"/>
      <c r="O1260" s="43"/>
    </row>
    <row r="1261" spans="1:15" x14ac:dyDescent="0.25">
      <c r="A1261" s="41" t="s">
        <v>1219</v>
      </c>
      <c r="B1261" s="41" t="s">
        <v>1247</v>
      </c>
      <c r="C1261" s="41" t="s">
        <v>26</v>
      </c>
      <c r="D1261" s="41" t="s">
        <v>743</v>
      </c>
      <c r="E1261" s="41" t="s">
        <v>1002</v>
      </c>
      <c r="F1261" s="41" t="s">
        <v>1248</v>
      </c>
      <c r="G1261" s="41">
        <v>582368.51</v>
      </c>
      <c r="H1261" s="41">
        <v>4597228.56</v>
      </c>
      <c r="I1261" s="41" t="s">
        <v>1222</v>
      </c>
      <c r="J1261" s="41" t="s">
        <v>1222</v>
      </c>
      <c r="K1261" s="41"/>
      <c r="L1261" s="41"/>
      <c r="M1261" s="41"/>
      <c r="N1261" s="41">
        <f>IF(C1261="EOL",SQRT(((G1261-G1260)^2)+((H1261-H1260)^2)))</f>
        <v>3340.6990595530665</v>
      </c>
      <c r="O1261" s="42">
        <f>B1261-B1260</f>
        <v>0.017083333332266193</v>
      </c>
    </row>
    <row r="1262" spans="1:15" x14ac:dyDescent="0.25">
      <c r="A1262" s="40" t="s">
        <v>1219</v>
      </c>
      <c r="B1262" s="40" t="s">
        <v>1249</v>
      </c>
      <c r="C1262" s="40" t="s">
        <v>24</v>
      </c>
      <c r="D1262" s="40" t="s">
        <v>743</v>
      </c>
      <c r="E1262" s="40" t="s">
        <v>1005</v>
      </c>
      <c r="F1262" s="40" t="s">
        <v>1250</v>
      </c>
      <c r="G1262" s="40">
        <v>582293.17</v>
      </c>
      <c r="H1262" s="40">
        <v>4597198.62</v>
      </c>
      <c r="I1262" s="40" t="s">
        <v>1222</v>
      </c>
      <c r="J1262" s="40" t="s">
        <v>1222</v>
      </c>
      <c r="K1262" s="40"/>
      <c r="L1262" s="40"/>
      <c r="M1262" s="40"/>
      <c r="N1262" s="40"/>
      <c r="O1262" s="40"/>
    </row>
    <row r="1263" spans="1:15" x14ac:dyDescent="0.25">
      <c r="A1263" s="41" t="s">
        <v>1219</v>
      </c>
      <c r="B1263" s="41" t="s">
        <v>1251</v>
      </c>
      <c r="C1263" s="41" t="s">
        <v>26</v>
      </c>
      <c r="D1263" s="41" t="s">
        <v>743</v>
      </c>
      <c r="E1263" s="41" t="s">
        <v>1005</v>
      </c>
      <c r="F1263" s="41" t="s">
        <v>1252</v>
      </c>
      <c r="G1263" s="41">
        <v>580315.84</v>
      </c>
      <c r="H1263" s="41">
        <v>4594567.94</v>
      </c>
      <c r="I1263" s="41" t="s">
        <v>1222</v>
      </c>
      <c r="J1263" s="41" t="s">
        <v>1222</v>
      </c>
      <c r="K1263" s="41"/>
      <c r="L1263" s="41"/>
      <c r="M1263" s="41"/>
      <c r="N1263" s="41">
        <f>IF(C1263="EOL",SQRT(((G1263-G1262)^2)+((H1263-H1262)^2)))</f>
        <v>3290.9438146675684</v>
      </c>
      <c r="O1263" s="42">
        <f>B1263-B1262</f>
        <v>0.01743055555562023</v>
      </c>
    </row>
    <row r="1264" spans="1:15" x14ac:dyDescent="0.25">
      <c r="A1264" s="40" t="s">
        <v>1219</v>
      </c>
      <c r="B1264" s="40" t="s">
        <v>1253</v>
      </c>
      <c r="C1264" s="40" t="s">
        <v>24</v>
      </c>
      <c r="D1264" s="40" t="s">
        <v>743</v>
      </c>
      <c r="E1264" s="40" t="s">
        <v>1008</v>
      </c>
      <c r="F1264" s="40" t="s">
        <v>1254</v>
      </c>
      <c r="G1264" s="40">
        <v>580286.16</v>
      </c>
      <c r="H1264" s="40">
        <v>4594600.17</v>
      </c>
      <c r="I1264" s="40" t="s">
        <v>1222</v>
      </c>
      <c r="J1264" s="40" t="s">
        <v>1222</v>
      </c>
      <c r="K1264" s="40"/>
      <c r="L1264" s="40"/>
      <c r="M1264" s="40"/>
      <c r="N1264" s="40"/>
      <c r="O1264" s="40"/>
    </row>
    <row r="1265" spans="1:15" x14ac:dyDescent="0.25">
      <c r="A1265" s="41" t="s">
        <v>1219</v>
      </c>
      <c r="B1265" s="41" t="s">
        <v>1255</v>
      </c>
      <c r="C1265" s="41" t="s">
        <v>26</v>
      </c>
      <c r="D1265" s="41" t="s">
        <v>743</v>
      </c>
      <c r="E1265" s="41" t="s">
        <v>1008</v>
      </c>
      <c r="F1265" s="41" t="s">
        <v>1256</v>
      </c>
      <c r="G1265" s="41">
        <v>582295.29</v>
      </c>
      <c r="H1265" s="41">
        <v>4597271.93</v>
      </c>
      <c r="I1265" s="41" t="s">
        <v>1222</v>
      </c>
      <c r="J1265" s="41" t="s">
        <v>1222</v>
      </c>
      <c r="K1265" s="41"/>
      <c r="L1265" s="41"/>
      <c r="M1265" s="41"/>
      <c r="N1265" s="41">
        <f>IF(C1265="EOL",SQRT(((G1265-G1264)^2)+((H1265-H1264)^2)))</f>
        <v>3342.8886990892806</v>
      </c>
      <c r="O1265" s="42">
        <f>B1265-B1264</f>
        <v>0.0168634259243845</v>
      </c>
    </row>
    <row r="1266" spans="1:15" x14ac:dyDescent="0.25">
      <c r="A1266" s="44" t="s">
        <v>1219</v>
      </c>
      <c r="B1266" s="44" t="s">
        <v>1257</v>
      </c>
      <c r="C1266" s="44" t="s">
        <v>24</v>
      </c>
      <c r="D1266" s="44" t="s">
        <v>743</v>
      </c>
      <c r="E1266" s="44" t="s">
        <v>1011</v>
      </c>
      <c r="F1266" s="44" t="s">
        <v>1258</v>
      </c>
      <c r="G1266" s="44">
        <v>582234.42</v>
      </c>
      <c r="H1266" s="44">
        <v>4597300.45</v>
      </c>
      <c r="I1266" s="44" t="s">
        <v>1222</v>
      </c>
      <c r="J1266" s="44" t="s">
        <v>1222</v>
      </c>
      <c r="K1266" s="44"/>
      <c r="L1266" s="44"/>
      <c r="M1266" s="44"/>
      <c r="N1266" s="44"/>
      <c r="O1266" s="44"/>
    </row>
    <row r="1267" spans="1:15" x14ac:dyDescent="0.25">
      <c r="A1267" s="41" t="s">
        <v>1219</v>
      </c>
      <c r="B1267" s="41" t="s">
        <v>1259</v>
      </c>
      <c r="C1267" s="41" t="s">
        <v>26</v>
      </c>
      <c r="D1267" s="41" t="s">
        <v>743</v>
      </c>
      <c r="E1267" s="41" t="s">
        <v>1011</v>
      </c>
      <c r="F1267" s="41" t="s">
        <v>1260</v>
      </c>
      <c r="G1267" s="41">
        <v>580269.77</v>
      </c>
      <c r="H1267" s="41">
        <v>4594649.17</v>
      </c>
      <c r="I1267" s="41" t="s">
        <v>1222</v>
      </c>
      <c r="J1267" s="41" t="s">
        <v>1222</v>
      </c>
      <c r="K1267" s="41"/>
      <c r="L1267" s="41"/>
      <c r="M1267" s="41"/>
      <c r="N1267" s="41">
        <f>IF(C1267="EOL",SQRT(((G1267-G1266)^2)+((H1267-H1266)^2)))</f>
        <v>3299.868976323374</v>
      </c>
      <c r="O1267" s="42">
        <f>B1267-B1266</f>
        <v>0.016643518520140788</v>
      </c>
    </row>
    <row r="1268" spans="1:15" x14ac:dyDescent="0.25">
      <c r="A1268" s="44" t="s">
        <v>1219</v>
      </c>
      <c r="B1268" s="44" t="s">
        <v>1261</v>
      </c>
      <c r="C1268" s="44" t="s">
        <v>24</v>
      </c>
      <c r="D1268" s="44" t="s">
        <v>743</v>
      </c>
      <c r="E1268" s="44" t="s">
        <v>1014</v>
      </c>
      <c r="F1268" s="44" t="s">
        <v>1262</v>
      </c>
      <c r="G1268" s="44">
        <v>580233.98</v>
      </c>
      <c r="H1268" s="44">
        <v>4594678.78</v>
      </c>
      <c r="I1268" s="44" t="s">
        <v>1222</v>
      </c>
      <c r="J1268" s="44" t="s">
        <v>1222</v>
      </c>
      <c r="K1268" s="44"/>
      <c r="L1268" s="44"/>
      <c r="M1268" s="44"/>
      <c r="N1268" s="44"/>
      <c r="O1268" s="44"/>
    </row>
    <row r="1269" spans="1:15" x14ac:dyDescent="0.25">
      <c r="A1269" s="41" t="s">
        <v>1219</v>
      </c>
      <c r="B1269" s="41" t="s">
        <v>1263</v>
      </c>
      <c r="C1269" s="41" t="s">
        <v>26</v>
      </c>
      <c r="D1269" s="41" t="s">
        <v>743</v>
      </c>
      <c r="E1269" s="41" t="s">
        <v>1014</v>
      </c>
      <c r="F1269" s="41" t="s">
        <v>1264</v>
      </c>
      <c r="G1269" s="41">
        <v>582234.18</v>
      </c>
      <c r="H1269" s="41">
        <v>4597311.55</v>
      </c>
      <c r="I1269" s="41" t="s">
        <v>1222</v>
      </c>
      <c r="J1269" s="41" t="s">
        <v>1222</v>
      </c>
      <c r="K1269" s="41"/>
      <c r="L1269" s="41"/>
      <c r="M1269" s="41"/>
      <c r="N1269" s="41">
        <f>IF(C1269="EOL",SQRT(((G1269-G1268)^2)+((H1269-H1268)^2)))</f>
        <v>3306.3995392114857</v>
      </c>
      <c r="O1269" s="42">
        <f>B1269-B1268</f>
        <v>0.016817129628179828</v>
      </c>
    </row>
    <row r="1270" spans="1:15" x14ac:dyDescent="0.25">
      <c r="A1270" s="44" t="s">
        <v>1219</v>
      </c>
      <c r="B1270" s="44" t="s">
        <v>1265</v>
      </c>
      <c r="C1270" s="44" t="s">
        <v>24</v>
      </c>
      <c r="D1270" s="44" t="s">
        <v>743</v>
      </c>
      <c r="E1270" s="44" t="s">
        <v>1017</v>
      </c>
      <c r="F1270" s="44" t="s">
        <v>1266</v>
      </c>
      <c r="G1270" s="44">
        <v>582214.46</v>
      </c>
      <c r="H1270" s="44">
        <v>4597355.95</v>
      </c>
      <c r="I1270" s="44" t="s">
        <v>1222</v>
      </c>
      <c r="J1270" s="44" t="s">
        <v>1222</v>
      </c>
      <c r="K1270" s="44"/>
      <c r="L1270" s="44"/>
      <c r="M1270" s="44"/>
      <c r="N1270" s="44"/>
      <c r="O1270" s="44"/>
    </row>
    <row r="1271" spans="1:15" x14ac:dyDescent="0.25">
      <c r="A1271" s="41" t="s">
        <v>1219</v>
      </c>
      <c r="B1271" s="41" t="s">
        <v>1267</v>
      </c>
      <c r="C1271" s="41" t="s">
        <v>26</v>
      </c>
      <c r="D1271" s="41" t="s">
        <v>743</v>
      </c>
      <c r="E1271" s="41" t="s">
        <v>1017</v>
      </c>
      <c r="F1271" s="41" t="s">
        <v>1268</v>
      </c>
      <c r="G1271" s="41">
        <v>580203.01</v>
      </c>
      <c r="H1271" s="41">
        <v>4594673.88</v>
      </c>
      <c r="I1271" s="41" t="s">
        <v>1222</v>
      </c>
      <c r="J1271" s="41" t="s">
        <v>1222</v>
      </c>
      <c r="K1271" s="41"/>
      <c r="L1271" s="41"/>
      <c r="M1271" s="41"/>
      <c r="N1271" s="41">
        <f>IF(C1271="EOL",SQRT(((G1271-G1270)^2)+((H1271-H1270)^2)))</f>
        <v>3352.5260010030365</v>
      </c>
      <c r="O1271" s="42">
        <f>B1271-B1270</f>
        <v>0.016747685185691807</v>
      </c>
    </row>
    <row r="1272" spans="1:15" x14ac:dyDescent="0.25">
      <c r="A1272" s="44" t="s">
        <v>1219</v>
      </c>
      <c r="B1272" s="44" t="s">
        <v>1269</v>
      </c>
      <c r="C1272" s="44" t="s">
        <v>24</v>
      </c>
      <c r="D1272" s="44" t="s">
        <v>743</v>
      </c>
      <c r="E1272" s="44" t="s">
        <v>1020</v>
      </c>
      <c r="F1272" s="44" t="s">
        <v>1270</v>
      </c>
      <c r="G1272" s="44">
        <v>580157.38</v>
      </c>
      <c r="H1272" s="44">
        <v>4594705.45</v>
      </c>
      <c r="I1272" s="44" t="s">
        <v>1222</v>
      </c>
      <c r="J1272" s="44" t="s">
        <v>1222</v>
      </c>
      <c r="K1272" s="44"/>
      <c r="L1272" s="44"/>
      <c r="M1272" s="44"/>
      <c r="N1272" s="44"/>
      <c r="O1272" s="44"/>
    </row>
    <row r="1273" spans="3:10" x14ac:dyDescent="0.25">
      <c r="C1273" s="45" t="s">
        <v>24</v>
      </c>
      <c r="D1273" s="45" t="s">
        <v>743</v>
      </c>
      <c r="G1273" s="45" t="s">
        <v>1222</v>
      </c>
      <c r="H1273" s="45" t="s">
        <v>1222</v>
      </c>
      <c r="I1273" s="45" t="s">
        <v>1222</v>
      </c>
      <c r="J1273" s="45" t="s">
        <v>1222</v>
      </c>
    </row>
    <row r="1274" spans="3:10" x14ac:dyDescent="0.25">
      <c r="C1274" s="46" t="s">
        <v>1271</v>
      </c>
      <c r="D1274" s="46" t="s">
        <v>743</v>
      </c>
      <c r="E1274" s="46" t="s">
        <v>1222</v>
      </c>
      <c r="F1274" s="46" t="s">
        <v>1222</v>
      </c>
      <c r="G1274" s="46" t="s">
        <v>1222</v>
      </c>
      <c r="H1274" s="46" t="s">
        <v>1222</v>
      </c>
      <c r="I1274" s="46" t="s">
        <v>1222</v>
      </c>
      <c r="J1274" s="46" t="s">
        <v>1222</v>
      </c>
    </row>
    <row r="1275" spans="3:10" x14ac:dyDescent="0.25">
      <c r="C1275" s="46" t="s">
        <v>1272</v>
      </c>
      <c r="D1275" s="46" t="s">
        <v>743</v>
      </c>
      <c r="E1275" s="46" t="s">
        <v>1222</v>
      </c>
      <c r="F1275" s="46" t="s">
        <v>1222</v>
      </c>
      <c r="G1275" s="46" t="s">
        <v>1222</v>
      </c>
      <c r="H1275" s="46" t="s">
        <v>1222</v>
      </c>
      <c r="I1275" s="46" t="s">
        <v>1222</v>
      </c>
      <c r="J1275" s="46" t="s">
        <v>1222</v>
      </c>
    </row>
    <row r="1276" spans="3:10" x14ac:dyDescent="0.25">
      <c r="C1276" s="46" t="s">
        <v>1271</v>
      </c>
      <c r="D1276" s="46" t="s">
        <v>743</v>
      </c>
      <c r="E1276" s="46" t="s">
        <v>1222</v>
      </c>
      <c r="F1276" s="46" t="s">
        <v>1222</v>
      </c>
      <c r="G1276" s="46" t="s">
        <v>1222</v>
      </c>
      <c r="H1276" s="46" t="s">
        <v>1222</v>
      </c>
      <c r="I1276" s="46" t="s">
        <v>1222</v>
      </c>
      <c r="J1276" s="46" t="s">
        <v>1222</v>
      </c>
    </row>
    <row r="1277" spans="3:10" x14ac:dyDescent="0.25">
      <c r="C1277" s="46" t="s">
        <v>1271</v>
      </c>
      <c r="D1277" s="46" t="s">
        <v>743</v>
      </c>
      <c r="E1277" s="46" t="s">
        <v>1222</v>
      </c>
      <c r="F1277" s="46" t="s">
        <v>1222</v>
      </c>
      <c r="G1277" s="46" t="s">
        <v>1222</v>
      </c>
      <c r="H1277" s="46" t="s">
        <v>1222</v>
      </c>
      <c r="I1277" s="46" t="s">
        <v>1222</v>
      </c>
      <c r="J1277" s="46" t="s">
        <v>1222</v>
      </c>
    </row>
    <row r="1278" spans="3:10" x14ac:dyDescent="0.25">
      <c r="C1278" s="46" t="s">
        <v>1271</v>
      </c>
      <c r="D1278" s="46" t="s">
        <v>743</v>
      </c>
      <c r="E1278" s="46" t="s">
        <v>1222</v>
      </c>
      <c r="F1278" s="46" t="s">
        <v>1222</v>
      </c>
      <c r="G1278" s="46" t="s">
        <v>1222</v>
      </c>
      <c r="H1278" s="46" t="s">
        <v>1222</v>
      </c>
      <c r="I1278" s="46" t="s">
        <v>1222</v>
      </c>
      <c r="J1278" s="46" t="s">
        <v>1222</v>
      </c>
    </row>
    <row r="1279" spans="3:10" x14ac:dyDescent="0.25">
      <c r="C1279" s="46" t="s">
        <v>1271</v>
      </c>
      <c r="D1279" s="46" t="s">
        <v>743</v>
      </c>
      <c r="E1279" s="46" t="s">
        <v>1222</v>
      </c>
      <c r="F1279" s="46" t="s">
        <v>1222</v>
      </c>
      <c r="G1279" s="46" t="s">
        <v>1222</v>
      </c>
      <c r="H1279" s="46" t="s">
        <v>1222</v>
      </c>
      <c r="I1279" s="46" t="s">
        <v>1222</v>
      </c>
      <c r="J1279" s="46" t="s">
        <v>1222</v>
      </c>
    </row>
    <row r="1280" spans="3:10" x14ac:dyDescent="0.25">
      <c r="C1280" s="46" t="s">
        <v>1271</v>
      </c>
      <c r="D1280" s="46" t="s">
        <v>743</v>
      </c>
      <c r="E1280" s="46" t="s">
        <v>1222</v>
      </c>
      <c r="F1280" s="46" t="s">
        <v>1222</v>
      </c>
      <c r="G1280" s="46" t="s">
        <v>1222</v>
      </c>
      <c r="H1280" s="46" t="s">
        <v>1222</v>
      </c>
      <c r="I1280" s="46" t="s">
        <v>1222</v>
      </c>
      <c r="J1280" s="46" t="s">
        <v>1222</v>
      </c>
    </row>
    <row r="1281" spans="3:10" x14ac:dyDescent="0.25">
      <c r="C1281" s="46" t="s">
        <v>1271</v>
      </c>
      <c r="D1281" s="46" t="s">
        <v>743</v>
      </c>
      <c r="E1281" s="46" t="s">
        <v>1222</v>
      </c>
      <c r="F1281" s="46" t="s">
        <v>1222</v>
      </c>
      <c r="G1281" s="46" t="s">
        <v>1222</v>
      </c>
      <c r="H1281" s="46" t="s">
        <v>1222</v>
      </c>
      <c r="I1281" s="46" t="s">
        <v>1222</v>
      </c>
      <c r="J1281" s="46" t="s">
        <v>1222</v>
      </c>
    </row>
    <row r="1282" spans="3:10" x14ac:dyDescent="0.25">
      <c r="C1282" s="45" t="s">
        <v>24</v>
      </c>
      <c r="D1282" s="45" t="s">
        <v>743</v>
      </c>
      <c r="G1282" s="45" t="s">
        <v>1222</v>
      </c>
      <c r="H1282" s="45" t="s">
        <v>1222</v>
      </c>
      <c r="I1282" s="45" t="s">
        <v>1222</v>
      </c>
      <c r="J1282" s="45" t="s">
        <v>1222</v>
      </c>
    </row>
    <row r="1283" spans="3:10" x14ac:dyDescent="0.25">
      <c r="C1283" s="47" t="s">
        <v>26</v>
      </c>
      <c r="D1283" s="47" t="s">
        <v>743</v>
      </c>
      <c r="G1283" s="47" t="s">
        <v>1222</v>
      </c>
      <c r="H1283" s="47" t="s">
        <v>1222</v>
      </c>
      <c r="I1283" s="47" t="s">
        <v>1222</v>
      </c>
      <c r="J1283" s="47" t="s">
        <v>1222</v>
      </c>
    </row>
    <row r="1284" spans="3:10" x14ac:dyDescent="0.25">
      <c r="C1284" s="46" t="s">
        <v>1271</v>
      </c>
      <c r="D1284" s="46" t="s">
        <v>743</v>
      </c>
      <c r="E1284" s="46" t="s">
        <v>1222</v>
      </c>
      <c r="F1284" s="46" t="s">
        <v>1222</v>
      </c>
      <c r="G1284" s="46" t="s">
        <v>1222</v>
      </c>
      <c r="H1284" s="46" t="s">
        <v>1222</v>
      </c>
      <c r="I1284" s="46" t="s">
        <v>1222</v>
      </c>
      <c r="J1284" s="46" t="s">
        <v>1222</v>
      </c>
    </row>
    <row r="1285" spans="3:10" x14ac:dyDescent="0.25">
      <c r="C1285" s="46" t="s">
        <v>1271</v>
      </c>
      <c r="D1285" s="46" t="s">
        <v>743</v>
      </c>
      <c r="E1285" s="46" t="s">
        <v>1222</v>
      </c>
      <c r="F1285" s="46" t="s">
        <v>1222</v>
      </c>
      <c r="G1285" s="46" t="s">
        <v>1222</v>
      </c>
      <c r="H1285" s="46" t="s">
        <v>1222</v>
      </c>
      <c r="I1285" s="46" t="s">
        <v>1222</v>
      </c>
      <c r="J1285" s="46" t="s">
        <v>1222</v>
      </c>
    </row>
    <row r="1286" spans="3:10" x14ac:dyDescent="0.25">
      <c r="C1286" s="46" t="s">
        <v>1272</v>
      </c>
      <c r="D1286" s="46" t="s">
        <v>743</v>
      </c>
      <c r="E1286" s="46" t="s">
        <v>1222</v>
      </c>
      <c r="F1286" s="46" t="s">
        <v>1222</v>
      </c>
      <c r="G1286" s="46" t="s">
        <v>1222</v>
      </c>
      <c r="H1286" s="46" t="s">
        <v>1222</v>
      </c>
      <c r="I1286" s="46" t="s">
        <v>1222</v>
      </c>
      <c r="J1286" s="46" t="s">
        <v>1222</v>
      </c>
    </row>
    <row r="1287" spans="3:10" x14ac:dyDescent="0.25">
      <c r="C1287" s="45" t="s">
        <v>24</v>
      </c>
      <c r="D1287" s="45" t="s">
        <v>743</v>
      </c>
      <c r="G1287" s="45" t="s">
        <v>1222</v>
      </c>
      <c r="H1287" s="45" t="s">
        <v>1222</v>
      </c>
      <c r="I1287" s="45" t="s">
        <v>1222</v>
      </c>
      <c r="J1287" s="45" t="s">
        <v>1222</v>
      </c>
    </row>
    <row r="1288" spans="3:10" x14ac:dyDescent="0.25">
      <c r="C1288" s="47" t="s">
        <v>26</v>
      </c>
      <c r="D1288" s="47" t="s">
        <v>743</v>
      </c>
      <c r="G1288" s="47" t="s">
        <v>1222</v>
      </c>
      <c r="H1288" s="47" t="s">
        <v>1222</v>
      </c>
      <c r="I1288" s="47" t="s">
        <v>1222</v>
      </c>
      <c r="J1288" s="47" t="s">
        <v>1222</v>
      </c>
    </row>
    <row r="1289" spans="3:10" x14ac:dyDescent="0.25">
      <c r="C1289" s="46" t="s">
        <v>1271</v>
      </c>
      <c r="D1289" s="46" t="s">
        <v>743</v>
      </c>
      <c r="E1289" s="46" t="s">
        <v>1222</v>
      </c>
      <c r="F1289" s="46" t="s">
        <v>1222</v>
      </c>
      <c r="G1289" s="46" t="s">
        <v>1222</v>
      </c>
      <c r="H1289" s="46" t="s">
        <v>1222</v>
      </c>
      <c r="I1289" s="46" t="s">
        <v>1222</v>
      </c>
      <c r="J1289" s="46" t="s">
        <v>1222</v>
      </c>
    </row>
    <row r="1290" spans="3:10" x14ac:dyDescent="0.25">
      <c r="C1290" s="46" t="s">
        <v>1271</v>
      </c>
      <c r="D1290" s="46" t="s">
        <v>743</v>
      </c>
      <c r="E1290" s="46" t="s">
        <v>1222</v>
      </c>
      <c r="F1290" s="46" t="s">
        <v>1222</v>
      </c>
      <c r="G1290" s="46" t="s">
        <v>1222</v>
      </c>
      <c r="H1290" s="46" t="s">
        <v>1222</v>
      </c>
      <c r="I1290" s="46" t="s">
        <v>1222</v>
      </c>
      <c r="J1290" s="46" t="s">
        <v>1222</v>
      </c>
    </row>
    <row r="1291" spans="3:10" x14ac:dyDescent="0.25">
      <c r="C1291" s="45" t="s">
        <v>24</v>
      </c>
      <c r="D1291" s="45" t="s">
        <v>743</v>
      </c>
      <c r="G1291" s="45" t="s">
        <v>1222</v>
      </c>
      <c r="H1291" s="45" t="s">
        <v>1222</v>
      </c>
      <c r="I1291" s="45" t="s">
        <v>1222</v>
      </c>
      <c r="J1291" s="45" t="s">
        <v>1222</v>
      </c>
    </row>
    <row r="1292" spans="3:10" x14ac:dyDescent="0.25">
      <c r="C1292" s="47" t="s">
        <v>26</v>
      </c>
      <c r="D1292" s="47" t="s">
        <v>743</v>
      </c>
      <c r="G1292" s="47" t="s">
        <v>1222</v>
      </c>
      <c r="H1292" s="47" t="s">
        <v>1222</v>
      </c>
      <c r="I1292" s="47" t="s">
        <v>1222</v>
      </c>
      <c r="J1292" s="47" t="s">
        <v>1222</v>
      </c>
    </row>
  </sheetData>
  <mergeCells count="1">
    <mergeCell ref="A725:M725"/>
  </mergeCell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 zoomScale="100" zoomScaleNormal="100">
      <selection activeCell="A3" sqref="A3"/>
    </sheetView>
  </sheetViews>
  <sheetFormatPr defaultRowHeight="15" outlineLevelRow="0" outlineLevelCol="0" x14ac:dyDescent="0.25"/>
  <cols>
    <col min="1" max="1" width="9.140625" style="49" customWidth="1"/>
  </cols>
  <sheetData>
    <row r="3" spans="1:2" x14ac:dyDescent="0.25">
      <c r="A3" s="49" t="s">
        <v>1279</v>
      </c>
      <c r="B3" t="s">
        <v>1297</v>
      </c>
    </row>
    <row r="4" spans="1:2" x14ac:dyDescent="0.25">
      <c r="A4" s="49" t="s">
        <v>743</v>
      </c>
      <c r="B4" t="s">
        <v>1298</v>
      </c>
    </row>
    <row r="5" spans="1:2" x14ac:dyDescent="0.25">
      <c r="A5" s="49" t="s">
        <v>1282</v>
      </c>
      <c r="B5" t="s">
        <v>1299</v>
      </c>
    </row>
    <row r="6" spans="1:2" x14ac:dyDescent="0.25">
      <c r="A6" s="49" t="s">
        <v>1283</v>
      </c>
      <c r="B6" t="s">
        <v>1300</v>
      </c>
    </row>
    <row r="7" spans="1:2" x14ac:dyDescent="0.25">
      <c r="A7" s="49" t="s">
        <v>1285</v>
      </c>
      <c r="B7" t="s">
        <v>1301</v>
      </c>
    </row>
    <row r="8" spans="1:2" x14ac:dyDescent="0.25">
      <c r="A8" s="49" t="s">
        <v>1291</v>
      </c>
      <c r="B8" t="s">
        <v>1302</v>
      </c>
    </row>
    <row r="9" spans="1:2" x14ac:dyDescent="0.25">
      <c r="A9" s="49" t="s">
        <v>1293</v>
      </c>
      <c r="B9" t="s">
        <v>1303</v>
      </c>
    </row>
    <row r="10" spans="1:2" x14ac:dyDescent="0.25">
      <c r="A10" s="49" t="s">
        <v>1295</v>
      </c>
      <c r="B10" t="s">
        <v>1304</v>
      </c>
    </row>
    <row r="11" spans="1:2" x14ac:dyDescent="0.25">
      <c r="A11" s="49" t="s">
        <v>1296</v>
      </c>
      <c r="B11" t="s">
        <v>1305</v>
      </c>
    </row>
    <row r="12" spans="1:2" x14ac:dyDescent="0.25">
      <c r="A12" s="49" t="s">
        <v>820</v>
      </c>
      <c r="B12" t="s">
        <v>1306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 zoomScale="100" zoomScaleNormal="100">
      <selection activeCell="I9" sqref="I9"/>
    </sheetView>
  </sheetViews>
  <sheetFormatPr defaultRowHeight="15" outlineLevelRow="0" outlineLevelCol="0" x14ac:dyDescent="0.25"/>
  <cols>
    <col min="2" max="2" width="12.7109375" customWidth="1"/>
    <col min="3" max="3" width="15.28515625" customWidth="1"/>
    <col min="5" max="5" width="6" customWidth="1"/>
    <col min="6" max="6" width="3.140625" customWidth="1"/>
    <col min="7" max="7" width="19.42578125" customWidth="1"/>
    <col min="8" max="8" width="37.42578125" customWidth="1"/>
    <col min="9" max="9" width="26.42578125" customWidth="1"/>
    <col min="10" max="10" width="10.140625" customWidth="1"/>
    <col min="11" max="11" width="24.140625" customWidth="1"/>
    <col min="12" max="12" width="34.140625" customWidth="1"/>
    <col min="13" max="13" width="24.140625" customWidth="1"/>
  </cols>
  <sheetData>
    <row r="1" ht="18.75" customHeight="1" spans="2:9" x14ac:dyDescent="0.25">
      <c r="B1" t="s">
        <v>1273</v>
      </c>
      <c r="C1" t="s">
        <v>1274</v>
      </c>
      <c r="D1" t="s">
        <v>1275</v>
      </c>
      <c r="G1" s="48" t="s">
        <v>1276</v>
      </c>
      <c r="H1" s="48" t="s">
        <v>1277</v>
      </c>
      <c r="I1" s="48" t="s">
        <v>1278</v>
      </c>
    </row>
    <row r="2" spans="1:10" x14ac:dyDescent="0.25">
      <c r="A2" s="49" t="s">
        <v>1279</v>
      </c>
      <c r="G2" t="s">
        <v>1280</v>
      </c>
      <c r="H2">
        <v>22.295</v>
      </c>
      <c r="I2">
        <f>4.439+0.02455</f>
        <v>4.46355</v>
      </c>
      <c r="J2" s="50">
        <f>I2/H2</f>
        <v>0.20020408163265302</v>
      </c>
    </row>
    <row r="3" spans="1:7" x14ac:dyDescent="0.25">
      <c r="A3" s="49" t="s">
        <v>743</v>
      </c>
      <c r="G3" t="s">
        <v>1281</v>
      </c>
    </row>
    <row r="4" ht="15.75" customHeight="1" spans="1:1" x14ac:dyDescent="0.25">
      <c r="A4" s="49" t="s">
        <v>1282</v>
      </c>
    </row>
    <row r="5" ht="15.75" customHeight="1" spans="1:13" x14ac:dyDescent="0.25">
      <c r="A5" s="49" t="s">
        <v>1283</v>
      </c>
      <c r="L5" s="51" t="s">
        <v>1284</v>
      </c>
      <c r="M5" s="52"/>
    </row>
    <row r="6" ht="37.5" customHeight="1" spans="1:13" x14ac:dyDescent="0.25">
      <c r="A6" s="49" t="s">
        <v>1285</v>
      </c>
      <c r="G6" s="48" t="s">
        <v>1276</v>
      </c>
      <c r="H6" s="53" t="s">
        <v>1286</v>
      </c>
      <c r="I6" s="54" t="s">
        <v>1287</v>
      </c>
      <c r="K6" s="54" t="s">
        <v>1288</v>
      </c>
      <c r="L6" s="55" t="s">
        <v>1289</v>
      </c>
      <c r="M6" s="56" t="s">
        <v>1290</v>
      </c>
    </row>
    <row r="7" ht="15.75" customHeight="1" spans="1:13" x14ac:dyDescent="0.25">
      <c r="A7" s="49" t="s">
        <v>1291</v>
      </c>
      <c r="G7" t="s">
        <v>1292</v>
      </c>
      <c r="H7">
        <v>619.24</v>
      </c>
      <c r="I7" s="57">
        <f>((SUMIF(Survey_LOG!$E$725:$E$300109,"*Approdo*",Survey_LOG!$N$725:$N$300109))+K7)/1000</f>
        <v>430.0899732088615</v>
      </c>
      <c r="J7" s="58">
        <f>I7/H7</f>
        <v>0.694544882773822</v>
      </c>
      <c r="K7" s="57">
        <f>(SUMIF(Survey_LOG!$E$725:$E$3109,"*Cross*",Survey_LOG!$N$725:$N$3109))/1000</f>
        <v>23.644018636373833</v>
      </c>
      <c r="L7" s="59">
        <f>(SUMIF(Survey_LOG!$F$725:$F$1114,"*coverage*",Survey_LOG!$N$725:$N$1114))/1000</f>
        <v>35.04206027920836</v>
      </c>
      <c r="M7" s="60">
        <f>(SUMIF(Survey_LOG!$F$725:$F$1114,"*infill*",Survey_LOG!$N$725:$N$1114))/1000</f>
        <v>2.4262929531494626</v>
      </c>
    </row>
    <row r="8" ht="30" customHeight="1" spans="1:10" x14ac:dyDescent="0.25">
      <c r="A8" s="49" t="s">
        <v>1293</v>
      </c>
      <c r="G8" s="61" t="s">
        <v>1294</v>
      </c>
      <c r="H8" s="62">
        <v>911.62</v>
      </c>
      <c r="I8" s="63">
        <f>(SUMIF(Survey_LOG!$F$725:$F$1114,"*Fascia*",Survey_LOG!$N$725:$N$1114))/1000</f>
        <v>3.3882715727877004</v>
      </c>
      <c r="J8" s="64">
        <f>I8/H8</f>
        <v>0.0037167587073426434</v>
      </c>
    </row>
    <row r="9" spans="1:10" x14ac:dyDescent="0.25">
      <c r="A9" s="49" t="s">
        <v>1295</v>
      </c>
      <c r="H9">
        <f>SUM(H7:H8)</f>
        <v>1530.8600000000001</v>
      </c>
      <c r="I9" s="57">
        <f t="shared" ref="I9" si="0">SUM(I7:I8)</f>
        <v>433.4782447816492</v>
      </c>
      <c r="J9" s="58">
        <f>(I9/H9)</f>
        <v>0.28315995243304365</v>
      </c>
    </row>
    <row r="10" spans="1:1" x14ac:dyDescent="0.25">
      <c r="A10" s="49" t="s">
        <v>1296</v>
      </c>
    </row>
    <row r="11" spans="1:1" x14ac:dyDescent="0.25">
      <c r="A11" s="49" t="s">
        <v>820</v>
      </c>
    </row>
  </sheetData>
  <mergeCells count="1">
    <mergeCell ref="L5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Survey_LOG</vt:lpstr>
      <vt:lpstr>Statistiche</vt:lpstr>
      <vt:lpstr>Legenda Attività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 Evo</dc:creator>
  <cp:lastModifiedBy>Mimas Evo</cp:lastModifiedBy>
  <dcterms:created xsi:type="dcterms:W3CDTF">2023-05-19T07:37:16Z</dcterms:created>
  <dcterms:modified xsi:type="dcterms:W3CDTF">2023-10-18T10:43:44Z</dcterms:modified>
</cp:coreProperties>
</file>