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ate1904="1" showInkAnnotation="0" autoCompressPictures="0"/>
  <mc:AlternateContent xmlns:mc="http://schemas.openxmlformats.org/markup-compatibility/2006">
    <mc:Choice Requires="x15">
      <x15ac:absPath xmlns:x15ac="http://schemas.microsoft.com/office/spreadsheetml/2010/11/ac" url="C:\Users\ikmuj\OneDrive\Documents\Programming\dataplotting\lab5+6\"/>
    </mc:Choice>
  </mc:AlternateContent>
  <xr:revisionPtr revIDLastSave="0" documentId="13_ncr:1_{60762DB2-5280-4305-A9A3-15A14CDA8B70}" xr6:coauthVersionLast="40" xr6:coauthVersionMax="40" xr10:uidLastSave="{00000000-0000-0000-0000-000000000000}"/>
  <bookViews>
    <workbookView xWindow="0" yWindow="0" windowWidth="20490" windowHeight="8070" tabRatio="5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67" i="1" l="1"/>
  <c r="E66" i="1"/>
  <c r="C67" i="1"/>
  <c r="E65" i="1"/>
  <c r="E64" i="1"/>
  <c r="E63" i="1"/>
  <c r="E62" i="1"/>
  <c r="E61" i="1"/>
  <c r="E60" i="1"/>
  <c r="E59" i="1"/>
  <c r="E58" i="1"/>
  <c r="E57" i="1"/>
  <c r="E56" i="1"/>
  <c r="E55" i="1"/>
  <c r="E54" i="1"/>
  <c r="E53" i="1"/>
  <c r="E52" i="1"/>
  <c r="E51" i="1"/>
  <c r="E50" i="1"/>
  <c r="E49" i="1"/>
  <c r="E48" i="1"/>
  <c r="C50" i="1"/>
  <c r="D50" i="1" s="1"/>
  <c r="C51" i="1"/>
  <c r="D51" i="1" s="1"/>
  <c r="C52" i="1"/>
  <c r="D52" i="1" s="1"/>
  <c r="C53" i="1"/>
  <c r="D53" i="1" s="1"/>
  <c r="C54" i="1"/>
  <c r="D54" i="1" s="1"/>
  <c r="C55" i="1"/>
  <c r="D55" i="1" s="1"/>
  <c r="C56" i="1"/>
  <c r="D56" i="1" s="1"/>
  <c r="C57" i="1"/>
  <c r="D57" i="1" s="1"/>
  <c r="C58" i="1"/>
  <c r="D58" i="1" s="1"/>
  <c r="C59" i="1"/>
  <c r="D59" i="1" s="1"/>
  <c r="C60" i="1"/>
  <c r="D60" i="1" s="1"/>
  <c r="C61" i="1"/>
  <c r="D61" i="1" s="1"/>
  <c r="C62" i="1"/>
  <c r="D62" i="1" s="1"/>
  <c r="C63" i="1"/>
  <c r="D63" i="1" s="1"/>
  <c r="C64" i="1"/>
  <c r="D64" i="1" s="1"/>
  <c r="C65" i="1"/>
  <c r="D65" i="1" s="1"/>
  <c r="C66" i="1"/>
  <c r="D66" i="1" s="1"/>
  <c r="D67" i="1"/>
  <c r="C49" i="1"/>
  <c r="D49" i="1" s="1"/>
  <c r="C48" i="1"/>
  <c r="D48" i="1"/>
</calcChain>
</file>

<file path=xl/sharedStrings.xml><?xml version="1.0" encoding="utf-8"?>
<sst xmlns="http://schemas.openxmlformats.org/spreadsheetml/2006/main" count="78" uniqueCount="69">
  <si>
    <t>Boxes Tested</t>
    <phoneticPr fontId="3" type="noConversion"/>
  </si>
  <si>
    <t>Possible Circuits</t>
    <phoneticPr fontId="3" type="noConversion"/>
  </si>
  <si>
    <t>Topology</t>
    <phoneticPr fontId="3" type="noConversion"/>
  </si>
  <si>
    <t xml:space="preserve">ECE2100 Lab #5 - Black Box Circuits </t>
  </si>
  <si>
    <t>DMM R (Port 1)</t>
  </si>
  <si>
    <t>Single Port Box</t>
  </si>
  <si>
    <t>Measured Data on Single Port Box</t>
  </si>
  <si>
    <t>Frequency (Hz)</t>
  </si>
  <si>
    <r>
      <t>i</t>
    </r>
    <r>
      <rPr>
        <vertAlign val="subscript"/>
        <sz val="12"/>
        <rFont val="Times New Roman"/>
        <family val="1"/>
      </rPr>
      <t xml:space="preserve">in </t>
    </r>
    <r>
      <rPr>
        <sz val="12"/>
        <rFont val="Times New Roman"/>
        <family val="1"/>
      </rPr>
      <t xml:space="preserve"> (mA)</t>
    </r>
  </si>
  <si>
    <t>|Z|  (ohms)</t>
  </si>
  <si>
    <t>Phase of Z  (deg)</t>
  </si>
  <si>
    <t>Single Port Box: Circuit Type Determination</t>
  </si>
  <si>
    <t>Single Port Box: Component Value Determination</t>
  </si>
  <si>
    <t>Single Port Box: Impedance Equation</t>
  </si>
  <si>
    <t>Single Port Box: Component Value Calculations</t>
  </si>
  <si>
    <t>Single Port Box:Magnitude &amp; Phase Bode Plots</t>
  </si>
  <si>
    <t>Impedance Frequency Sweep</t>
  </si>
  <si>
    <t>Range of Phase (Z)</t>
  </si>
  <si>
    <t>Phase at Low Frequency (Z)</t>
  </si>
  <si>
    <t>Phase at High Frequency (Z)</t>
  </si>
  <si>
    <t>General Comments</t>
  </si>
  <si>
    <t xml:space="preserve"> Equation Derivations</t>
  </si>
  <si>
    <r>
      <rPr>
        <b/>
        <sz val="12"/>
        <rFont val="Times New Roman"/>
        <family val="1"/>
      </rPr>
      <t>Comment on Phase Measurements.</t>
    </r>
    <r>
      <rPr>
        <sz val="12"/>
        <rFont val="Times New Roman"/>
        <family val="1"/>
      </rPr>
      <t xml:space="preserve"> </t>
    </r>
  </si>
  <si>
    <r>
      <rPr>
        <b/>
        <sz val="12"/>
        <rFont val="Times New Roman"/>
        <family val="1"/>
      </rPr>
      <t>Comments on Model Predictions.</t>
    </r>
    <r>
      <rPr>
        <sz val="12"/>
        <rFont val="Times New Roman"/>
        <family val="1"/>
      </rPr>
      <t xml:space="preserve"> </t>
    </r>
  </si>
  <si>
    <t xml:space="preserve">Black Boxes Tested: </t>
  </si>
  <si>
    <t xml:space="preserve">Name: </t>
  </si>
  <si>
    <t>Lab Section:</t>
  </si>
  <si>
    <t xml:space="preserve"> Spring 2018</t>
  </si>
  <si>
    <t>Fall 2018</t>
  </si>
  <si>
    <t>Date Submitted: Dec. 4, 2018</t>
  </si>
  <si>
    <t xml:space="preserve">                              place circuit diagram with values </t>
  </si>
  <si>
    <t>Circuit Submission</t>
  </si>
  <si>
    <t># of Grade Points</t>
  </si>
  <si>
    <t xml:space="preserve">    Page 2 of 3                    </t>
  </si>
  <si>
    <t>Stephen Chin</t>
  </si>
  <si>
    <t>Type VII</t>
  </si>
  <si>
    <r>
      <t>R</t>
    </r>
    <r>
      <rPr>
        <b/>
        <vertAlign val="subscript"/>
        <sz val="12"/>
        <rFont val="Times New Roman"/>
        <family val="1"/>
      </rPr>
      <t>test</t>
    </r>
    <r>
      <rPr>
        <b/>
        <sz val="12"/>
        <rFont val="Times New Roman"/>
        <family val="1"/>
      </rPr>
      <t xml:space="preserve"> = 0.9994 k</t>
    </r>
    <r>
      <rPr>
        <b/>
        <sz val="12"/>
        <rFont val="Symbol"/>
        <family val="1"/>
        <charset val="2"/>
      </rPr>
      <t>W</t>
    </r>
  </si>
  <si>
    <r>
      <t>V</t>
    </r>
    <r>
      <rPr>
        <b/>
        <vertAlign val="subscript"/>
        <sz val="12"/>
        <rFont val="Times New Roman"/>
        <family val="1"/>
      </rPr>
      <t>in</t>
    </r>
    <r>
      <rPr>
        <b/>
        <sz val="12"/>
        <rFont val="Times New Roman"/>
        <family val="1"/>
      </rPr>
      <t>(pp)= 10 V</t>
    </r>
  </si>
  <si>
    <t>Instruments:</t>
  </si>
  <si>
    <t>Single Port Box. BB-1P-11</t>
  </si>
  <si>
    <t>Type II</t>
  </si>
  <si>
    <t>0-85, at a resonant freq, resitance is at min, reactance at max</t>
  </si>
  <si>
    <r>
      <rPr>
        <sz val="10"/>
        <rFont val="Times New Roman"/>
        <family val="1"/>
      </rPr>
      <t>(v</t>
    </r>
    <r>
      <rPr>
        <vertAlign val="subscript"/>
        <sz val="10"/>
        <rFont val="Times New Roman"/>
        <family val="1"/>
      </rPr>
      <t>ch2</t>
    </r>
    <r>
      <rPr>
        <sz val="10"/>
        <rFont val="Times New Roman"/>
        <family val="1"/>
      </rPr>
      <t>)</t>
    </r>
    <r>
      <rPr>
        <sz val="12"/>
        <rFont val="Times New Roman"/>
        <family val="1"/>
      </rPr>
      <t xml:space="preserve"> v</t>
    </r>
    <r>
      <rPr>
        <vertAlign val="subscript"/>
        <sz val="12"/>
        <rFont val="Times New Roman"/>
        <family val="1"/>
      </rPr>
      <t>in</t>
    </r>
    <r>
      <rPr>
        <sz val="12"/>
        <rFont val="Times New Roman"/>
        <family val="1"/>
      </rPr>
      <t xml:space="preserve"> (V)</t>
    </r>
  </si>
  <si>
    <t>The resistance given by the DMM indicates a small resistance, characteristic of the resitance of a inductor. Because the resistor in this case is in series with a capacitor, that side would become an open circuit, leaving the DMM to read the inductor resitance.</t>
  </si>
  <si>
    <t>The resistance of the resistor in parallel with the inductor given by product over sums would be cole to the resitance of the inductor. Because the DMM read a value close to the posible resitance of the inductor, this is also a possible circuit type for my box.</t>
  </si>
  <si>
    <r>
      <t>Common Features:</t>
    </r>
    <r>
      <rPr>
        <sz val="12"/>
        <rFont val="Times New Roman"/>
        <family val="1"/>
      </rPr>
      <t xml:space="preserve"> Both have low equivalent resistances and are closed circuits</t>
    </r>
    <r>
      <rPr>
        <b/>
        <sz val="12"/>
        <rFont val="Times New Roman"/>
        <family val="1"/>
      </rPr>
      <t xml:space="preserve"> </t>
    </r>
  </si>
  <si>
    <t>85, implying inductive impedence due to positive phase</t>
  </si>
  <si>
    <t>3, implying resistive impedence</t>
  </si>
  <si>
    <t>Seeing as the phase (degrees) at low frequency is near 90 and the phase at high frequency approaches 0, we can be clear that the circuit is type VII, because the other option, the type II circuit, has a high freqency limit of -90.</t>
  </si>
  <si>
    <r>
      <t>R</t>
    </r>
    <r>
      <rPr>
        <vertAlign val="subscript"/>
        <sz val="10"/>
        <rFont val="Helvetica"/>
      </rPr>
      <t>L</t>
    </r>
    <r>
      <rPr>
        <vertAlign val="superscript"/>
        <sz val="10"/>
        <rFont val="Helvetica"/>
      </rPr>
      <t>ser</t>
    </r>
    <r>
      <rPr>
        <sz val="10"/>
        <rFont val="Helvetica"/>
      </rPr>
      <t xml:space="preserve"> was determined by taking the impedence of the single box at extremely low frequency, when the phase was at 0. From that, the inductance was found using the formula in the bode plots in lecture notes 6. The break frequency was found using inductance and series resistance. The resistor value can be found with the inductance value at high frequency. From there C was estimated using the 45 degree phase point.</t>
    </r>
  </si>
  <si>
    <t>DMM, Test resistor, Protoboard, Ocsilloscope, Function Generator</t>
  </si>
  <si>
    <t>BB-1P-11</t>
  </si>
  <si>
    <t>In general, the phase measurements were as expected for the box. I expected a smoother curve as the phase approached 90, but this may have been due to the small number of measured data points. After the inductor break freqency was passed, the phase rose to near 90, then dropped back down to 0, as expected.</t>
  </si>
  <si>
    <r>
      <t>There are some problems with this model, that I have found to be dependent on my value for  the capactance. If the capcitance was higher, such as in the microfarad scale rather than the nanofarad scale, both the phase and magnitude plots would fit together almost perfectly. I attribute this offset to my value for f</t>
    </r>
    <r>
      <rPr>
        <vertAlign val="subscript"/>
        <sz val="10"/>
        <rFont val="Times New Roman"/>
        <family val="1"/>
      </rPr>
      <t xml:space="preserve">B </t>
    </r>
    <r>
      <rPr>
        <sz val="10"/>
        <rFont val="Times New Roman"/>
        <family val="1"/>
      </rPr>
      <t>as the value was eyeballed from the chart, and was a  large amount of impact on the estimated value for capacitance. To fit the measured data nicer, I believe that a 1.4246</t>
    </r>
    <r>
      <rPr>
        <sz val="10"/>
        <rFont val="Calibri"/>
        <family val="2"/>
      </rPr>
      <t>μ</t>
    </r>
    <r>
      <rPr>
        <sz val="10"/>
        <rFont val="Times New Roman"/>
        <family val="1"/>
      </rPr>
      <t xml:space="preserve">F capactiance would fit better, but I was not able to reach this in my measurements. </t>
    </r>
  </si>
  <si>
    <r>
      <t xml:space="preserve"> </t>
    </r>
    <r>
      <rPr>
        <b/>
        <sz val="12"/>
        <color indexed="8"/>
        <rFont val="Times New Roman"/>
        <family val="1"/>
      </rPr>
      <t>Single:</t>
    </r>
    <r>
      <rPr>
        <sz val="12"/>
        <color indexed="8"/>
        <rFont val="Times New Roman"/>
        <family val="1"/>
      </rPr>
      <t xml:space="preserve"> BB-1P-11 </t>
    </r>
    <r>
      <rPr>
        <b/>
        <sz val="12"/>
        <color indexed="8"/>
        <rFont val="Times New Roman"/>
        <family val="1"/>
      </rPr>
      <t>Dual:</t>
    </r>
    <r>
      <rPr>
        <sz val="12"/>
        <color indexed="8"/>
        <rFont val="Times New Roman"/>
        <family val="1"/>
      </rPr>
      <t xml:space="preserve"> BB-2P-11</t>
    </r>
  </si>
  <si>
    <r>
      <rPr>
        <b/>
        <sz val="10"/>
        <rFont val="Helvetica"/>
      </rPr>
      <t>Single:</t>
    </r>
    <r>
      <rPr>
        <sz val="10"/>
        <rFont val="Helvetica"/>
      </rPr>
      <t xml:space="preserve"> Type VII</t>
    </r>
  </si>
  <si>
    <r>
      <rPr>
        <b/>
        <sz val="12"/>
        <rFont val="Times New Roman"/>
        <family val="1"/>
      </rPr>
      <t>Single:</t>
    </r>
    <r>
      <rPr>
        <sz val="12"/>
        <rFont val="Times New Roman"/>
        <family val="1"/>
      </rPr>
      <t xml:space="preserve"> 55 </t>
    </r>
    <r>
      <rPr>
        <b/>
        <sz val="12"/>
        <rFont val="Times New Roman"/>
        <family val="1"/>
      </rPr>
      <t xml:space="preserve">Dual: </t>
    </r>
    <r>
      <rPr>
        <sz val="12"/>
        <rFont val="Times New Roman"/>
        <family val="1"/>
      </rPr>
      <t>55</t>
    </r>
  </si>
  <si>
    <r>
      <rPr>
        <b/>
        <sz val="12"/>
        <rFont val="Times New Roman"/>
        <family val="1"/>
      </rPr>
      <t>Single:</t>
    </r>
    <r>
      <rPr>
        <sz val="12"/>
        <rFont val="Times New Roman"/>
        <family val="1"/>
      </rPr>
      <t xml:space="preserve"> 2.286 [</t>
    </r>
    <r>
      <rPr>
        <sz val="12"/>
        <rFont val="Symbol"/>
        <family val="1"/>
        <charset val="2"/>
      </rPr>
      <t>W</t>
    </r>
    <r>
      <rPr>
        <sz val="12"/>
        <rFont val="Times New Roman"/>
        <family val="1"/>
      </rPr>
      <t>]</t>
    </r>
  </si>
  <si>
    <t>Dual Port Box. BB-1P-11</t>
  </si>
  <si>
    <t>4th Order Butterworth Filter</t>
  </si>
  <si>
    <t>Prototype:</t>
  </si>
  <si>
    <t>Measured:</t>
  </si>
  <si>
    <t xml:space="preserve">    Page 5 of 5                  </t>
  </si>
  <si>
    <t xml:space="preserve">    Page 4 of 5                  </t>
  </si>
  <si>
    <t xml:space="preserve">    Page 2 of 5                    </t>
  </si>
  <si>
    <t xml:space="preserve">    Page 1 of 5                   </t>
  </si>
  <si>
    <r>
      <t>Date of 1</t>
    </r>
    <r>
      <rPr>
        <b/>
        <vertAlign val="superscript"/>
        <sz val="12"/>
        <rFont val="Times New Roman"/>
        <family val="1"/>
      </rPr>
      <t>st</t>
    </r>
    <r>
      <rPr>
        <b/>
        <sz val="12"/>
        <rFont val="Times New Roman"/>
        <family val="1"/>
      </rPr>
      <t xml:space="preserve"> Lab:</t>
    </r>
  </si>
  <si>
    <t>Impedance of Single Port Box: (R + C)||(L + R_L)</t>
  </si>
  <si>
    <t>Dual Port Box: Voltage Transfer Function Equation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</si>
</sst>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7" x14ac:knownFonts="1">
    <font>
      <sz val="10"/>
      <name val="Verdana"/>
    </font>
    <font>
      <b/>
      <sz val="12"/>
      <name val="Times New Roman"/>
      <family val="1"/>
    </font>
    <font>
      <sz val="12"/>
      <name val="Times New Roman"/>
      <family val="1"/>
    </font>
    <font>
      <sz val="8"/>
      <name val="Verdana"/>
      <family val="2"/>
    </font>
    <font>
      <sz val="10"/>
      <color indexed="10"/>
      <name val="Helvetica"/>
    </font>
    <font>
      <sz val="12"/>
      <name val="Symbol"/>
      <family val="1"/>
      <charset val="2"/>
    </font>
    <font>
      <sz val="12"/>
      <color indexed="8"/>
      <name val="Times New Roman"/>
      <family val="1"/>
    </font>
    <font>
      <b/>
      <vertAlign val="superscript"/>
      <sz val="12"/>
      <name val="Times New Roman"/>
      <family val="1"/>
    </font>
    <font>
      <u/>
      <sz val="10"/>
      <color theme="10"/>
      <name val="Verdana"/>
      <family val="2"/>
    </font>
    <font>
      <u/>
      <sz val="10"/>
      <color theme="11"/>
      <name val="Verdana"/>
      <family val="2"/>
    </font>
    <font>
      <vertAlign val="subscript"/>
      <sz val="12"/>
      <name val="Times New Roman"/>
      <family val="1"/>
    </font>
    <font>
      <sz val="10"/>
      <color rgb="FFFF0000"/>
      <name val="Helvetica"/>
    </font>
    <font>
      <b/>
      <vertAlign val="subscript"/>
      <sz val="12"/>
      <name val="Times New Roman"/>
      <family val="1"/>
    </font>
    <font>
      <b/>
      <sz val="12"/>
      <name val="Symbol"/>
      <family val="1"/>
      <charset val="2"/>
    </font>
    <font>
      <sz val="12"/>
      <name val="Times New Roman"/>
      <family val="1"/>
    </font>
    <font>
      <sz val="10"/>
      <name val="Helvetica"/>
    </font>
    <font>
      <sz val="10"/>
      <name val="Verdana"/>
      <family val="2"/>
    </font>
    <font>
      <b/>
      <sz val="12"/>
      <name val="Times New Roman"/>
      <family val="1"/>
    </font>
    <font>
      <sz val="10"/>
      <name val="Times New Roman"/>
      <family val="1"/>
    </font>
    <font>
      <vertAlign val="subscript"/>
      <sz val="10"/>
      <name val="Times New Roman"/>
      <family val="1"/>
    </font>
    <font>
      <sz val="10"/>
      <name val="Cambria Math"/>
      <family val="1"/>
    </font>
    <font>
      <vertAlign val="subscript"/>
      <sz val="10"/>
      <name val="Helvetica"/>
    </font>
    <font>
      <vertAlign val="superscript"/>
      <sz val="10"/>
      <name val="Helvetica"/>
    </font>
    <font>
      <sz val="10"/>
      <name val="Calibri"/>
      <family val="2"/>
    </font>
    <font>
      <b/>
      <sz val="12"/>
      <color indexed="8"/>
      <name val="Times New Roman"/>
      <family val="1"/>
    </font>
    <font>
      <b/>
      <sz val="10"/>
      <name val="Helvetica"/>
    </font>
    <font>
      <b/>
      <sz val="10"/>
      <color rgb="FFFF0000"/>
      <name val="Helvetica"/>
    </font>
  </fonts>
  <fills count="9">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6" tint="0.39997558519241921"/>
        <bgColor indexed="64"/>
      </patternFill>
    </fill>
  </fills>
  <borders count="81">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style="thin">
        <color auto="1"/>
      </top>
      <bottom/>
      <diagonal/>
    </border>
    <border>
      <left style="thick">
        <color auto="1"/>
      </left>
      <right/>
      <top/>
      <bottom style="thin">
        <color auto="1"/>
      </bottom>
      <diagonal/>
    </border>
    <border>
      <left style="thin">
        <color auto="1"/>
      </left>
      <right style="thick">
        <color auto="1"/>
      </right>
      <top/>
      <bottom style="thin">
        <color auto="1"/>
      </bottom>
      <diagonal/>
    </border>
    <border>
      <left/>
      <right/>
      <top style="thin">
        <color auto="1"/>
      </top>
      <bottom/>
      <diagonal/>
    </border>
    <border>
      <left/>
      <right style="thick">
        <color auto="1"/>
      </right>
      <top style="thin">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style="thick">
        <color auto="1"/>
      </right>
      <top/>
      <bottom/>
      <diagonal/>
    </border>
    <border>
      <left/>
      <right/>
      <top/>
      <bottom style="thin">
        <color auto="1"/>
      </bottom>
      <diagonal/>
    </border>
    <border>
      <left style="thick">
        <color auto="1"/>
      </left>
      <right style="double">
        <color auto="1"/>
      </right>
      <top style="thick">
        <color auto="1"/>
      </top>
      <bottom style="double">
        <color auto="1"/>
      </bottom>
      <diagonal/>
    </border>
    <border>
      <left style="thick">
        <color auto="1"/>
      </left>
      <right style="double">
        <color auto="1"/>
      </right>
      <top/>
      <bottom/>
      <diagonal/>
    </border>
    <border>
      <left style="thick">
        <color auto="1"/>
      </left>
      <right style="double">
        <color auto="1"/>
      </right>
      <top style="double">
        <color auto="1"/>
      </top>
      <bottom style="thin">
        <color auto="1"/>
      </bottom>
      <diagonal/>
    </border>
    <border>
      <left style="thick">
        <color auto="1"/>
      </left>
      <right style="double">
        <color auto="1"/>
      </right>
      <top style="thin">
        <color auto="1"/>
      </top>
      <bottom style="thin">
        <color auto="1"/>
      </bottom>
      <diagonal/>
    </border>
    <border>
      <left/>
      <right style="thick">
        <color auto="1"/>
      </right>
      <top style="thick">
        <color auto="1"/>
      </top>
      <bottom style="double">
        <color auto="1"/>
      </bottom>
      <diagonal/>
    </border>
    <border>
      <left style="thick">
        <color auto="1"/>
      </left>
      <right/>
      <top style="thick">
        <color auto="1"/>
      </top>
      <bottom style="double">
        <color auto="1"/>
      </bottom>
      <diagonal/>
    </border>
    <border>
      <left/>
      <right/>
      <top style="thick">
        <color auto="1"/>
      </top>
      <bottom style="double">
        <color auto="1"/>
      </bottom>
      <diagonal/>
    </border>
    <border>
      <left/>
      <right/>
      <top style="double">
        <color auto="1"/>
      </top>
      <bottom/>
      <diagonal/>
    </border>
    <border>
      <left/>
      <right style="thick">
        <color auto="1"/>
      </right>
      <top style="double">
        <color auto="1"/>
      </top>
      <bottom/>
      <diagonal/>
    </border>
    <border>
      <left style="thick">
        <color auto="1"/>
      </left>
      <right/>
      <top style="double">
        <color auto="1"/>
      </top>
      <bottom/>
      <diagonal/>
    </border>
    <border>
      <left style="thick">
        <color auto="1"/>
      </left>
      <right/>
      <top/>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top style="thick">
        <color auto="1"/>
      </top>
      <bottom style="thick">
        <color auto="1"/>
      </bottom>
      <diagonal/>
    </border>
    <border>
      <left/>
      <right/>
      <top style="thick">
        <color auto="1"/>
      </top>
      <bottom style="thick">
        <color auto="1"/>
      </bottom>
      <diagonal/>
    </border>
    <border>
      <left style="thick">
        <color auto="1"/>
      </left>
      <right/>
      <top style="double">
        <color auto="1"/>
      </top>
      <bottom style="thin">
        <color auto="1"/>
      </bottom>
      <diagonal/>
    </border>
    <border>
      <left/>
      <right/>
      <top style="double">
        <color auto="1"/>
      </top>
      <bottom style="thin">
        <color auto="1"/>
      </bottom>
      <diagonal/>
    </border>
    <border>
      <left style="thick">
        <color auto="1"/>
      </left>
      <right style="double">
        <color auto="1"/>
      </right>
      <top style="double">
        <color auto="1"/>
      </top>
      <bottom/>
      <diagonal/>
    </border>
    <border>
      <left/>
      <right style="thick">
        <color auto="1"/>
      </right>
      <top style="double">
        <color auto="1"/>
      </top>
      <bottom style="thin">
        <color auto="1"/>
      </bottom>
      <diagonal/>
    </border>
    <border>
      <left style="double">
        <color auto="1"/>
      </left>
      <right/>
      <top style="double">
        <color auto="1"/>
      </top>
      <bottom style="thin">
        <color auto="1"/>
      </bottom>
      <diagonal/>
    </border>
    <border>
      <left style="double">
        <color auto="1"/>
      </left>
      <right/>
      <top style="thin">
        <color auto="1"/>
      </top>
      <bottom style="thin">
        <color auto="1"/>
      </bottom>
      <diagonal/>
    </border>
    <border>
      <left style="thick">
        <color auto="1"/>
      </left>
      <right style="thick">
        <color auto="1"/>
      </right>
      <top/>
      <bottom style="thin">
        <color auto="1"/>
      </bottom>
      <diagonal/>
    </border>
    <border>
      <left/>
      <right style="thick">
        <color auto="1"/>
      </right>
      <top style="thick">
        <color auto="1"/>
      </top>
      <bottom style="thick">
        <color auto="1"/>
      </bottom>
      <diagonal/>
    </border>
    <border>
      <left/>
      <right style="thick">
        <color auto="1"/>
      </right>
      <top/>
      <bottom style="double">
        <color auto="1"/>
      </bottom>
      <diagonal/>
    </border>
    <border>
      <left style="thick">
        <color auto="1"/>
      </left>
      <right/>
      <top/>
      <bottom style="double">
        <color auto="1"/>
      </bottom>
      <diagonal/>
    </border>
    <border>
      <left/>
      <right/>
      <top/>
      <bottom style="double">
        <color auto="1"/>
      </bottom>
      <diagonal/>
    </border>
    <border>
      <left style="thin">
        <color auto="1"/>
      </left>
      <right style="thick">
        <color auto="1"/>
      </right>
      <top style="thin">
        <color auto="1"/>
      </top>
      <bottom style="double">
        <color auto="1"/>
      </bottom>
      <diagonal/>
    </border>
    <border>
      <left style="thin">
        <color auto="1"/>
      </left>
      <right style="thick">
        <color auto="1"/>
      </right>
      <top style="thin">
        <color auto="1"/>
      </top>
      <bottom style="thin">
        <color auto="1"/>
      </bottom>
      <diagonal/>
    </border>
    <border>
      <left/>
      <right style="thin">
        <color auto="1"/>
      </right>
      <top style="thin">
        <color auto="1"/>
      </top>
      <bottom style="double">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ck">
        <color auto="1"/>
      </left>
      <right style="double">
        <color auto="1"/>
      </right>
      <top style="thin">
        <color auto="1"/>
      </top>
      <bottom style="double">
        <color auto="1"/>
      </bottom>
      <diagonal/>
    </border>
    <border>
      <left style="thick">
        <color auto="1"/>
      </left>
      <right style="double">
        <color auto="1"/>
      </right>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double">
        <color auto="1"/>
      </bottom>
      <diagonal/>
    </border>
    <border>
      <left style="thin">
        <color auto="1"/>
      </left>
      <right style="double">
        <color auto="1"/>
      </right>
      <top/>
      <bottom style="thin">
        <color auto="1"/>
      </bottom>
      <diagonal/>
    </border>
    <border>
      <left style="thin">
        <color auto="1"/>
      </left>
      <right style="double">
        <color auto="1"/>
      </right>
      <top/>
      <bottom/>
      <diagonal/>
    </border>
    <border>
      <left style="double">
        <color auto="1"/>
      </left>
      <right style="thin">
        <color auto="1"/>
      </right>
      <top style="thin">
        <color auto="1"/>
      </top>
      <bottom style="double">
        <color auto="1"/>
      </bottom>
      <diagonal/>
    </border>
    <border>
      <left style="double">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ck">
        <color auto="1"/>
      </left>
      <right style="double">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double">
        <color auto="1"/>
      </right>
      <top style="thin">
        <color auto="1"/>
      </top>
      <bottom style="thick">
        <color auto="1"/>
      </bottom>
      <diagonal/>
    </border>
    <border>
      <left/>
      <right style="double">
        <color auto="1"/>
      </right>
      <top style="double">
        <color auto="1"/>
      </top>
      <bottom/>
      <diagonal/>
    </border>
    <border>
      <left/>
      <right style="double">
        <color auto="1"/>
      </right>
      <top/>
      <bottom/>
      <diagonal/>
    </border>
    <border>
      <left/>
      <right style="double">
        <color auto="1"/>
      </right>
      <top/>
      <bottom style="double">
        <color auto="1"/>
      </bottom>
      <diagonal/>
    </border>
    <border>
      <left style="thick">
        <color auto="1"/>
      </left>
      <right/>
      <top style="double">
        <color auto="1"/>
      </top>
      <bottom style="double">
        <color auto="1"/>
      </bottom>
      <diagonal/>
    </border>
    <border>
      <left/>
      <right/>
      <top style="double">
        <color auto="1"/>
      </top>
      <bottom style="double">
        <color auto="1"/>
      </bottom>
      <diagonal/>
    </border>
    <border>
      <left/>
      <right style="thick">
        <color auto="1"/>
      </right>
      <top style="double">
        <color auto="1"/>
      </top>
      <bottom style="double">
        <color auto="1"/>
      </bottom>
      <diagonal/>
    </border>
    <border>
      <left style="thick">
        <color auto="1"/>
      </left>
      <right/>
      <top style="thin">
        <color auto="1"/>
      </top>
      <bottom style="double">
        <color auto="1"/>
      </bottom>
      <diagonal/>
    </border>
    <border>
      <left/>
      <right style="thick">
        <color auto="1"/>
      </right>
      <top style="thin">
        <color auto="1"/>
      </top>
      <bottom style="double">
        <color auto="1"/>
      </bottom>
      <diagonal/>
    </border>
    <border>
      <left style="thin">
        <color auto="1"/>
      </left>
      <right/>
      <top style="thin">
        <color auto="1"/>
      </top>
      <bottom style="thin">
        <color auto="1"/>
      </bottom>
      <diagonal/>
    </border>
    <border>
      <left/>
      <right style="thick">
        <color auto="1"/>
      </right>
      <top style="thin">
        <color auto="1"/>
      </top>
      <bottom style="thin">
        <color auto="1"/>
      </bottom>
      <diagonal/>
    </border>
    <border>
      <left/>
      <right/>
      <top style="thin">
        <color auto="1"/>
      </top>
      <bottom style="double">
        <color auto="1"/>
      </bottom>
      <diagonal/>
    </border>
    <border>
      <left/>
      <right style="thin">
        <color auto="1"/>
      </right>
      <top style="thin">
        <color auto="1"/>
      </top>
      <bottom/>
      <diagonal/>
    </border>
    <border>
      <left style="double">
        <color auto="1"/>
      </left>
      <right/>
      <top style="thick">
        <color auto="1"/>
      </top>
      <bottom style="double">
        <color auto="1"/>
      </bottom>
      <diagonal/>
    </border>
    <border>
      <left style="double">
        <color auto="1"/>
      </left>
      <right/>
      <top style="thin">
        <color auto="1"/>
      </top>
      <bottom style="thick">
        <color auto="1"/>
      </bottom>
      <diagonal/>
    </border>
    <border>
      <left/>
      <right style="thick">
        <color auto="1"/>
      </right>
      <top style="thin">
        <color auto="1"/>
      </top>
      <bottom style="thick">
        <color auto="1"/>
      </bottom>
      <diagonal/>
    </border>
    <border>
      <left style="double">
        <color auto="1"/>
      </left>
      <right/>
      <top style="double">
        <color auto="1"/>
      </top>
      <bottom/>
      <diagonal/>
    </border>
    <border>
      <left style="double">
        <color auto="1"/>
      </left>
      <right/>
      <top/>
      <bottom/>
      <diagonal/>
    </border>
    <border>
      <left style="double">
        <color auto="1"/>
      </left>
      <right/>
      <top/>
      <bottom style="double">
        <color auto="1"/>
      </bottom>
      <diagonal/>
    </border>
    <border>
      <left style="thick">
        <color auto="1"/>
      </left>
      <right style="double">
        <color auto="1"/>
      </right>
      <top/>
      <bottom style="double">
        <color auto="1"/>
      </bottom>
      <diagonal/>
    </border>
    <border>
      <left style="thick">
        <color auto="1"/>
      </left>
      <right style="thick">
        <color auto="1"/>
      </right>
      <top/>
      <bottom style="medium">
        <color indexed="64"/>
      </bottom>
      <diagonal/>
    </border>
    <border>
      <left style="thick">
        <color auto="1"/>
      </left>
      <right/>
      <top/>
      <bottom style="medium">
        <color indexed="64"/>
      </bottom>
      <diagonal/>
    </border>
    <border>
      <left/>
      <right/>
      <top/>
      <bottom style="medium">
        <color indexed="64"/>
      </bottom>
      <diagonal/>
    </border>
    <border>
      <left/>
      <right style="thick">
        <color auto="1"/>
      </right>
      <top/>
      <bottom style="medium">
        <color indexed="64"/>
      </bottom>
      <diagonal/>
    </border>
  </borders>
  <cellStyleXfs count="163">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06">
    <xf numFmtId="0" fontId="0" fillId="0" borderId="0" xfId="0"/>
    <xf numFmtId="0" fontId="1" fillId="0" borderId="0" xfId="0" applyFont="1"/>
    <xf numFmtId="0" fontId="2" fillId="0" borderId="0" xfId="0" applyFont="1"/>
    <xf numFmtId="0" fontId="2" fillId="0" borderId="0" xfId="0" applyFont="1" applyBorder="1"/>
    <xf numFmtId="0" fontId="1" fillId="0" borderId="14" xfId="0" applyFont="1" applyFill="1" applyBorder="1" applyAlignment="1">
      <alignment horizontal="center"/>
    </xf>
    <xf numFmtId="0" fontId="1" fillId="0" borderId="16" xfId="0" applyFont="1" applyBorder="1" applyAlignment="1">
      <alignment horizontal="center"/>
    </xf>
    <xf numFmtId="0" fontId="2" fillId="0" borderId="24" xfId="0" applyFont="1" applyBorder="1"/>
    <xf numFmtId="0" fontId="1" fillId="3" borderId="1" xfId="0" applyFont="1" applyFill="1" applyBorder="1"/>
    <xf numFmtId="0" fontId="1" fillId="3" borderId="2" xfId="0" applyFont="1" applyFill="1" applyBorder="1"/>
    <xf numFmtId="0" fontId="1" fillId="3" borderId="3" xfId="0" applyFont="1" applyFill="1" applyBorder="1" applyAlignment="1">
      <alignment horizontal="right"/>
    </xf>
    <xf numFmtId="0" fontId="1" fillId="3" borderId="4" xfId="0" applyFont="1" applyFill="1" applyBorder="1"/>
    <xf numFmtId="0" fontId="1" fillId="3" borderId="5" xfId="0" applyFont="1" applyFill="1" applyBorder="1"/>
    <xf numFmtId="0" fontId="1" fillId="3" borderId="6" xfId="0" applyFont="1" applyFill="1" applyBorder="1"/>
    <xf numFmtId="0" fontId="1" fillId="3" borderId="2" xfId="0" applyFont="1" applyFill="1" applyBorder="1" applyAlignment="1">
      <alignment horizontal="right"/>
    </xf>
    <xf numFmtId="0" fontId="2" fillId="3" borderId="35" xfId="0" applyFont="1" applyFill="1" applyBorder="1"/>
    <xf numFmtId="0" fontId="2" fillId="0" borderId="12" xfId="0" applyFont="1" applyBorder="1"/>
    <xf numFmtId="0" fontId="1" fillId="4" borderId="19" xfId="0" applyFont="1" applyFill="1" applyBorder="1" applyAlignment="1">
      <alignment horizontal="center"/>
    </xf>
    <xf numFmtId="0" fontId="0" fillId="4" borderId="20" xfId="0" applyFill="1" applyBorder="1"/>
    <xf numFmtId="0" fontId="2" fillId="4" borderId="18" xfId="0" applyFont="1" applyFill="1" applyBorder="1"/>
    <xf numFmtId="0" fontId="4" fillId="0" borderId="24" xfId="0" applyFont="1" applyFill="1" applyBorder="1" applyAlignment="1">
      <alignment horizontal="center"/>
    </xf>
    <xf numFmtId="0" fontId="2" fillId="5" borderId="25" xfId="0" applyFont="1" applyFill="1" applyBorder="1"/>
    <xf numFmtId="0" fontId="2" fillId="5" borderId="26" xfId="0" applyFont="1" applyFill="1" applyBorder="1"/>
    <xf numFmtId="0" fontId="1" fillId="2" borderId="27" xfId="0" applyFont="1" applyFill="1" applyBorder="1"/>
    <xf numFmtId="0" fontId="1" fillId="2" borderId="28" xfId="0" applyFont="1" applyFill="1" applyBorder="1"/>
    <xf numFmtId="0" fontId="2" fillId="6" borderId="30" xfId="0" applyFont="1" applyFill="1" applyBorder="1"/>
    <xf numFmtId="1" fontId="2" fillId="0" borderId="42" xfId="0" applyNumberFormat="1" applyFont="1" applyBorder="1" applyAlignment="1">
      <alignment horizontal="center"/>
    </xf>
    <xf numFmtId="1" fontId="2" fillId="0" borderId="45" xfId="0" applyNumberFormat="1" applyFont="1" applyBorder="1" applyAlignment="1">
      <alignment horizontal="center"/>
    </xf>
    <xf numFmtId="11" fontId="2" fillId="0" borderId="46" xfId="0" applyNumberFormat="1" applyFont="1" applyBorder="1" applyAlignment="1">
      <alignment horizontal="center"/>
    </xf>
    <xf numFmtId="11" fontId="2" fillId="0" borderId="17" xfId="0" applyNumberFormat="1" applyFont="1" applyBorder="1" applyAlignment="1">
      <alignment horizontal="center"/>
    </xf>
    <xf numFmtId="164" fontId="2" fillId="0" borderId="43" xfId="0" applyNumberFormat="1" applyFont="1" applyBorder="1" applyAlignment="1">
      <alignment horizontal="center"/>
    </xf>
    <xf numFmtId="164" fontId="2" fillId="0" borderId="44" xfId="0" applyNumberFormat="1" applyFont="1" applyBorder="1" applyAlignment="1">
      <alignment horizontal="center"/>
    </xf>
    <xf numFmtId="1" fontId="2" fillId="0" borderId="48" xfId="0" applyNumberFormat="1" applyFont="1" applyBorder="1" applyAlignment="1">
      <alignment horizontal="center"/>
    </xf>
    <xf numFmtId="164" fontId="2" fillId="0" borderId="47" xfId="0" applyNumberFormat="1" applyFont="1" applyBorder="1" applyAlignment="1">
      <alignment horizontal="center"/>
    </xf>
    <xf numFmtId="1" fontId="2" fillId="0" borderId="51" xfId="0" applyNumberFormat="1" applyFont="1" applyBorder="1" applyAlignment="1">
      <alignment horizontal="center"/>
    </xf>
    <xf numFmtId="1" fontId="2" fillId="0" borderId="52" xfId="0" applyNumberFormat="1" applyFont="1" applyBorder="1" applyAlignment="1">
      <alignment horizontal="center"/>
    </xf>
    <xf numFmtId="1" fontId="2" fillId="0" borderId="54" xfId="0" applyNumberFormat="1" applyFont="1" applyBorder="1" applyAlignment="1">
      <alignment horizontal="center"/>
    </xf>
    <xf numFmtId="0" fontId="2" fillId="0" borderId="40" xfId="0" applyFont="1" applyBorder="1" applyAlignment="1">
      <alignment horizontal="center"/>
    </xf>
    <xf numFmtId="165" fontId="2" fillId="0" borderId="53" xfId="0" applyNumberFormat="1" applyFont="1" applyBorder="1" applyAlignment="1">
      <alignment horizontal="center"/>
    </xf>
    <xf numFmtId="165" fontId="2" fillId="0" borderId="41" xfId="0" applyNumberFormat="1" applyFont="1" applyBorder="1" applyAlignment="1">
      <alignment horizontal="center"/>
    </xf>
    <xf numFmtId="0" fontId="1" fillId="2" borderId="28" xfId="0" applyFont="1" applyFill="1" applyBorder="1" applyAlignment="1">
      <alignment horizontal="right"/>
    </xf>
    <xf numFmtId="0" fontId="1" fillId="2" borderId="36" xfId="0" applyFont="1" applyFill="1" applyBorder="1" applyAlignment="1">
      <alignment horizontal="right"/>
    </xf>
    <xf numFmtId="0" fontId="1" fillId="0" borderId="23" xfId="0" applyFont="1" applyBorder="1"/>
    <xf numFmtId="0" fontId="1" fillId="0" borderId="24" xfId="0" applyFont="1" applyBorder="1"/>
    <xf numFmtId="0" fontId="1" fillId="0" borderId="38" xfId="0" applyFont="1" applyBorder="1"/>
    <xf numFmtId="0" fontId="2" fillId="0" borderId="58" xfId="0" applyFont="1" applyBorder="1"/>
    <xf numFmtId="0" fontId="2" fillId="0" borderId="59" xfId="0" applyFont="1" applyBorder="1"/>
    <xf numFmtId="0" fontId="2" fillId="0" borderId="60" xfId="0" applyFont="1" applyBorder="1"/>
    <xf numFmtId="0" fontId="1" fillId="6" borderId="30" xfId="0" applyFont="1" applyFill="1" applyBorder="1" applyAlignment="1">
      <alignment horizontal="left" indent="6"/>
    </xf>
    <xf numFmtId="0" fontId="1" fillId="6" borderId="30" xfId="0" applyFont="1" applyFill="1" applyBorder="1" applyAlignment="1">
      <alignment horizontal="left" indent="8"/>
    </xf>
    <xf numFmtId="0" fontId="11" fillId="0" borderId="24" xfId="0" applyFont="1" applyBorder="1" applyAlignment="1">
      <alignment horizontal="left" indent="3"/>
    </xf>
    <xf numFmtId="11" fontId="2" fillId="0" borderId="17" xfId="0" applyNumberFormat="1" applyFont="1" applyFill="1" applyBorder="1" applyAlignment="1">
      <alignment horizontal="center"/>
    </xf>
    <xf numFmtId="164" fontId="2" fillId="0" borderId="44" xfId="0" applyNumberFormat="1" applyFont="1" applyFill="1" applyBorder="1" applyAlignment="1">
      <alignment horizontal="center"/>
    </xf>
    <xf numFmtId="164" fontId="2" fillId="0" borderId="47" xfId="0" applyNumberFormat="1" applyFont="1" applyFill="1" applyBorder="1" applyAlignment="1">
      <alignment horizontal="center"/>
    </xf>
    <xf numFmtId="11" fontId="2" fillId="0" borderId="55" xfId="0" applyNumberFormat="1" applyFont="1" applyFill="1" applyBorder="1" applyAlignment="1">
      <alignment horizontal="center"/>
    </xf>
    <xf numFmtId="164" fontId="2" fillId="0" borderId="56" xfId="0" applyNumberFormat="1" applyFont="1" applyFill="1" applyBorder="1" applyAlignment="1">
      <alignment horizontal="center"/>
    </xf>
    <xf numFmtId="164" fontId="2" fillId="0" borderId="57" xfId="0" applyNumberFormat="1" applyFont="1" applyFill="1" applyBorder="1" applyAlignment="1">
      <alignment horizontal="center"/>
    </xf>
    <xf numFmtId="0" fontId="1" fillId="0" borderId="31" xfId="0" applyFont="1" applyFill="1" applyBorder="1" applyAlignment="1">
      <alignment horizontal="center"/>
    </xf>
    <xf numFmtId="0" fontId="1" fillId="3" borderId="66" xfId="0" applyFont="1" applyFill="1" applyBorder="1"/>
    <xf numFmtId="0" fontId="1" fillId="2" borderId="3" xfId="0" applyFont="1" applyFill="1" applyBorder="1"/>
    <xf numFmtId="0" fontId="2" fillId="2" borderId="12" xfId="0" applyFont="1" applyFill="1" applyBorder="1"/>
    <xf numFmtId="0" fontId="6" fillId="2" borderId="1" xfId="0" applyFont="1" applyFill="1" applyBorder="1" applyAlignment="1">
      <alignment horizontal="center"/>
    </xf>
    <xf numFmtId="0" fontId="11" fillId="2" borderId="24" xfId="0" applyFont="1" applyFill="1" applyBorder="1" applyAlignment="1">
      <alignment horizontal="center"/>
    </xf>
    <xf numFmtId="0" fontId="2" fillId="2" borderId="24" xfId="0" applyFont="1" applyFill="1" applyBorder="1" applyAlignment="1">
      <alignment horizontal="center"/>
    </xf>
    <xf numFmtId="0" fontId="11" fillId="0" borderId="0" xfId="0" applyFont="1" applyBorder="1" applyAlignment="1">
      <alignment horizontal="left" indent="3"/>
    </xf>
    <xf numFmtId="0" fontId="4" fillId="0" borderId="0" xfId="0" applyFont="1" applyFill="1" applyBorder="1" applyAlignment="1">
      <alignment horizontal="center"/>
    </xf>
    <xf numFmtId="14" fontId="2" fillId="3" borderId="67" xfId="0" applyNumberFormat="1" applyFont="1" applyFill="1" applyBorder="1"/>
    <xf numFmtId="0" fontId="1" fillId="0" borderId="17" xfId="0" applyFont="1" applyBorder="1" applyAlignment="1">
      <alignment horizontal="center" shrinkToFit="1"/>
    </xf>
    <xf numFmtId="0" fontId="1" fillId="0" borderId="15" xfId="0" applyFont="1" applyBorder="1" applyAlignment="1">
      <alignment horizontal="center" shrinkToFit="1"/>
    </xf>
    <xf numFmtId="0" fontId="17" fillId="6" borderId="32" xfId="0" applyFont="1" applyFill="1" applyBorder="1" applyAlignment="1">
      <alignment horizontal="center"/>
    </xf>
    <xf numFmtId="0" fontId="17" fillId="6" borderId="29" xfId="0" applyFont="1" applyFill="1" applyBorder="1" applyAlignment="1">
      <alignment horizontal="center"/>
    </xf>
    <xf numFmtId="164" fontId="14" fillId="0" borderId="49" xfId="0" applyNumberFormat="1" applyFont="1" applyBorder="1" applyAlignment="1">
      <alignment horizontal="center"/>
    </xf>
    <xf numFmtId="164" fontId="14" fillId="0" borderId="47" xfId="0" applyNumberFormat="1" applyFont="1" applyBorder="1" applyAlignment="1">
      <alignment horizontal="center"/>
    </xf>
    <xf numFmtId="0" fontId="14" fillId="0" borderId="0" xfId="0" applyFont="1"/>
    <xf numFmtId="164" fontId="2" fillId="0" borderId="50" xfId="0" applyNumberFormat="1" applyFont="1" applyBorder="1" applyAlignment="1">
      <alignment horizontal="center"/>
    </xf>
    <xf numFmtId="0" fontId="0" fillId="0" borderId="23" xfId="0" applyBorder="1" applyAlignment="1"/>
    <xf numFmtId="0" fontId="0" fillId="0" borderId="21" xfId="0" applyBorder="1" applyAlignment="1"/>
    <xf numFmtId="0" fontId="0" fillId="0" borderId="22" xfId="0" applyBorder="1" applyAlignment="1"/>
    <xf numFmtId="0" fontId="0" fillId="0" borderId="24" xfId="0" applyBorder="1" applyAlignment="1"/>
    <xf numFmtId="0" fontId="0" fillId="0" borderId="0" xfId="0" applyBorder="1" applyAlignment="1"/>
    <xf numFmtId="0" fontId="0" fillId="0" borderId="12" xfId="0" applyBorder="1" applyAlignment="1"/>
    <xf numFmtId="0" fontId="0" fillId="0" borderId="9" xfId="0" applyBorder="1" applyAlignment="1"/>
    <xf numFmtId="0" fontId="0" fillId="0" borderId="10" xfId="0" applyBorder="1" applyAlignment="1"/>
    <xf numFmtId="0" fontId="0" fillId="0" borderId="11" xfId="0" applyBorder="1" applyAlignment="1"/>
    <xf numFmtId="0" fontId="1" fillId="7" borderId="19" xfId="0" applyFont="1" applyFill="1" applyBorder="1" applyAlignment="1">
      <alignment horizontal="center"/>
    </xf>
    <xf numFmtId="0" fontId="1" fillId="7" borderId="20" xfId="0" applyFont="1" applyFill="1" applyBorder="1" applyAlignment="1">
      <alignment horizontal="center"/>
    </xf>
    <xf numFmtId="0" fontId="1" fillId="7" borderId="18" xfId="0" applyFont="1" applyFill="1" applyBorder="1" applyAlignment="1">
      <alignment horizontal="center"/>
    </xf>
    <xf numFmtId="0" fontId="2" fillId="8" borderId="29" xfId="0" applyFont="1" applyFill="1" applyBorder="1" applyAlignment="1">
      <alignment horizontal="center"/>
    </xf>
    <xf numFmtId="0" fontId="2" fillId="8" borderId="30" xfId="0" applyFont="1" applyFill="1" applyBorder="1" applyAlignment="1">
      <alignment horizontal="center"/>
    </xf>
    <xf numFmtId="0" fontId="2" fillId="8" borderId="32" xfId="0" applyFont="1" applyFill="1" applyBorder="1" applyAlignment="1">
      <alignment horizontal="center"/>
    </xf>
    <xf numFmtId="0" fontId="1" fillId="6" borderId="19" xfId="0" applyFont="1" applyFill="1" applyBorder="1" applyAlignment="1">
      <alignment horizontal="center"/>
    </xf>
    <xf numFmtId="0" fontId="1" fillId="6" borderId="20" xfId="0" applyFont="1" applyFill="1" applyBorder="1" applyAlignment="1">
      <alignment horizontal="center"/>
    </xf>
    <xf numFmtId="0" fontId="1" fillId="6" borderId="18" xfId="0" applyFont="1" applyFill="1" applyBorder="1" applyAlignment="1">
      <alignment horizontal="center"/>
    </xf>
    <xf numFmtId="0" fontId="2" fillId="0" borderId="24" xfId="0" applyFont="1" applyBorder="1" applyAlignment="1">
      <alignment horizontal="left" vertical="top" wrapText="1"/>
    </xf>
    <xf numFmtId="0" fontId="2" fillId="0" borderId="0" xfId="0" applyFont="1" applyBorder="1" applyAlignment="1">
      <alignment horizontal="left" vertical="top" wrapText="1"/>
    </xf>
    <xf numFmtId="0" fontId="2" fillId="0" borderId="12" xfId="0" applyFont="1" applyBorder="1" applyAlignment="1">
      <alignment horizontal="left" vertical="top" wrapText="1"/>
    </xf>
    <xf numFmtId="0" fontId="18" fillId="0" borderId="24" xfId="0" applyFont="1" applyBorder="1" applyAlignment="1">
      <alignment horizontal="left" vertical="top" wrapText="1"/>
    </xf>
    <xf numFmtId="0" fontId="18" fillId="0" borderId="0" xfId="0" applyFont="1" applyBorder="1" applyAlignment="1">
      <alignment horizontal="left" vertical="top" wrapText="1"/>
    </xf>
    <xf numFmtId="0" fontId="18" fillId="0" borderId="12" xfId="0" applyFont="1" applyBorder="1" applyAlignment="1">
      <alignment horizontal="left" vertical="top" wrapText="1"/>
    </xf>
    <xf numFmtId="0" fontId="18" fillId="0" borderId="9" xfId="0" applyFont="1" applyBorder="1" applyAlignment="1">
      <alignment horizontal="left" vertical="top" wrapText="1"/>
    </xf>
    <xf numFmtId="0" fontId="18" fillId="0" borderId="10" xfId="0" applyFont="1" applyBorder="1" applyAlignment="1">
      <alignment horizontal="left" vertical="top" wrapText="1"/>
    </xf>
    <xf numFmtId="0" fontId="18" fillId="0" borderId="11" xfId="0" applyFont="1" applyBorder="1" applyAlignment="1">
      <alignment horizontal="left" vertical="top" wrapText="1"/>
    </xf>
    <xf numFmtId="0" fontId="15" fillId="0" borderId="73" xfId="0" applyFont="1" applyFill="1" applyBorder="1" applyAlignment="1">
      <alignment horizontal="center"/>
    </xf>
    <xf numFmtId="0" fontId="15" fillId="0" borderId="21" xfId="0" applyFont="1" applyFill="1" applyBorder="1" applyAlignment="1">
      <alignment horizontal="center"/>
    </xf>
    <xf numFmtId="0" fontId="15" fillId="0" borderId="22" xfId="0" applyFont="1" applyFill="1" applyBorder="1" applyAlignment="1">
      <alignment horizontal="center"/>
    </xf>
    <xf numFmtId="0" fontId="1" fillId="0" borderId="61" xfId="0" applyFont="1" applyBorder="1" applyAlignment="1">
      <alignment horizontal="left"/>
    </xf>
    <xf numFmtId="0" fontId="1" fillId="0" borderId="62" xfId="0" applyFont="1" applyBorder="1" applyAlignment="1">
      <alignment horizontal="left"/>
    </xf>
    <xf numFmtId="0" fontId="1" fillId="0" borderId="63" xfId="0" applyFont="1" applyBorder="1" applyAlignment="1">
      <alignment horizontal="left"/>
    </xf>
    <xf numFmtId="0" fontId="1" fillId="3" borderId="7" xfId="0" applyFont="1" applyFill="1" applyBorder="1" applyAlignment="1">
      <alignment horizontal="left"/>
    </xf>
    <xf numFmtId="0" fontId="1" fillId="3" borderId="69" xfId="0" applyFont="1" applyFill="1" applyBorder="1" applyAlignment="1">
      <alignment horizontal="left"/>
    </xf>
    <xf numFmtId="0" fontId="1" fillId="3" borderId="13" xfId="0" applyFont="1" applyFill="1" applyBorder="1" applyAlignment="1">
      <alignment horizontal="left"/>
    </xf>
    <xf numFmtId="0" fontId="1" fillId="3" borderId="43" xfId="0" applyFont="1" applyFill="1" applyBorder="1" applyAlignment="1">
      <alignment horizontal="left"/>
    </xf>
    <xf numFmtId="0" fontId="1" fillId="3" borderId="9" xfId="0" applyFont="1" applyFill="1" applyBorder="1" applyAlignment="1">
      <alignment horizontal="left"/>
    </xf>
    <xf numFmtId="0" fontId="1" fillId="3" borderId="10" xfId="0" applyFont="1" applyFill="1" applyBorder="1" applyAlignment="1">
      <alignment horizontal="left"/>
    </xf>
    <xf numFmtId="0" fontId="1" fillId="3" borderId="11" xfId="0" applyFont="1" applyFill="1" applyBorder="1" applyAlignment="1">
      <alignment horizontal="left"/>
    </xf>
    <xf numFmtId="0" fontId="6" fillId="0" borderId="70" xfId="0" applyFont="1" applyFill="1" applyBorder="1" applyAlignment="1">
      <alignment horizontal="center"/>
    </xf>
    <xf numFmtId="0" fontId="6" fillId="0" borderId="18" xfId="0" applyFont="1" applyFill="1" applyBorder="1" applyAlignment="1">
      <alignment horizontal="center"/>
    </xf>
    <xf numFmtId="0" fontId="2" fillId="0" borderId="71" xfId="0" applyFont="1" applyBorder="1" applyAlignment="1">
      <alignment horizontal="center"/>
    </xf>
    <xf numFmtId="0" fontId="2" fillId="0" borderId="72" xfId="0" applyFont="1" applyBorder="1" applyAlignment="1">
      <alignment horizontal="center"/>
    </xf>
    <xf numFmtId="0" fontId="2" fillId="0" borderId="34" xfId="0" applyFont="1" applyFill="1" applyBorder="1" applyAlignment="1">
      <alignment horizontal="center"/>
    </xf>
    <xf numFmtId="0" fontId="2" fillId="0" borderId="67" xfId="0" applyFont="1" applyFill="1" applyBorder="1" applyAlignment="1">
      <alignment horizontal="center"/>
    </xf>
    <xf numFmtId="0" fontId="15" fillId="0" borderId="33" xfId="0" applyFont="1" applyFill="1" applyBorder="1" applyAlignment="1">
      <alignment horizontal="center"/>
    </xf>
    <xf numFmtId="0" fontId="15" fillId="0" borderId="32" xfId="0" applyFont="1" applyFill="1" applyBorder="1" applyAlignment="1">
      <alignment horizontal="center"/>
    </xf>
    <xf numFmtId="0" fontId="2" fillId="0" borderId="74"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12" xfId="0" applyFont="1" applyFill="1" applyBorder="1" applyAlignment="1">
      <alignment horizontal="left" vertical="top" wrapText="1"/>
    </xf>
    <xf numFmtId="0" fontId="14" fillId="0" borderId="74" xfId="0" applyFont="1" applyFill="1" applyBorder="1" applyAlignment="1">
      <alignment horizontal="left" vertical="top" wrapText="1"/>
    </xf>
    <xf numFmtId="0" fontId="16" fillId="0" borderId="15" xfId="0" applyFont="1" applyBorder="1" applyAlignment="1">
      <alignment horizontal="center" vertical="top"/>
    </xf>
    <xf numFmtId="0" fontId="0" fillId="0" borderId="15" xfId="0" applyBorder="1" applyAlignment="1">
      <alignment horizontal="center" vertical="top"/>
    </xf>
    <xf numFmtId="0" fontId="0" fillId="0" borderId="76" xfId="0" applyBorder="1" applyAlignment="1">
      <alignment horizontal="center" vertical="top"/>
    </xf>
    <xf numFmtId="0" fontId="2" fillId="0" borderId="0" xfId="0" applyFont="1" applyFill="1" applyBorder="1" applyAlignment="1">
      <alignment horizontal="left" vertical="top" wrapText="1"/>
    </xf>
    <xf numFmtId="0" fontId="2" fillId="0" borderId="12" xfId="0" applyFont="1" applyFill="1" applyBorder="1" applyAlignment="1">
      <alignment horizontal="left" vertical="top" wrapText="1"/>
    </xf>
    <xf numFmtId="0" fontId="2" fillId="0" borderId="75" xfId="0" applyFont="1" applyFill="1" applyBorder="1" applyAlignment="1">
      <alignment horizontal="left" vertical="top" wrapText="1"/>
    </xf>
    <xf numFmtId="0" fontId="2" fillId="0" borderId="39" xfId="0" applyFont="1" applyFill="1" applyBorder="1" applyAlignment="1">
      <alignment horizontal="left" vertical="top" wrapText="1"/>
    </xf>
    <xf numFmtId="0" fontId="2" fillId="0" borderId="37" xfId="0" applyFont="1" applyFill="1" applyBorder="1" applyAlignment="1">
      <alignment horizontal="left" vertical="top" wrapText="1"/>
    </xf>
    <xf numFmtId="0" fontId="1" fillId="5" borderId="61" xfId="0" applyFont="1" applyFill="1" applyBorder="1" applyAlignment="1">
      <alignment horizontal="center"/>
    </xf>
    <xf numFmtId="0" fontId="1" fillId="5" borderId="62" xfId="0" applyFont="1" applyFill="1" applyBorder="1" applyAlignment="1">
      <alignment horizontal="center"/>
    </xf>
    <xf numFmtId="0" fontId="1" fillId="5" borderId="63" xfId="0" applyFont="1" applyFill="1" applyBorder="1" applyAlignment="1">
      <alignment horizontal="center"/>
    </xf>
    <xf numFmtId="0" fontId="20" fillId="0" borderId="23" xfId="0" applyFont="1" applyBorder="1" applyAlignment="1">
      <alignment horizontal="center" vertical="center"/>
    </xf>
    <xf numFmtId="0" fontId="20" fillId="0" borderId="21" xfId="0" applyFont="1" applyBorder="1" applyAlignment="1">
      <alignment horizontal="center" vertical="center"/>
    </xf>
    <xf numFmtId="0" fontId="20" fillId="0" borderId="22" xfId="0" applyFont="1" applyBorder="1" applyAlignment="1">
      <alignment horizontal="center" vertical="center"/>
    </xf>
    <xf numFmtId="0" fontId="20" fillId="0" borderId="24" xfId="0" applyFont="1" applyBorder="1" applyAlignment="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center" vertical="center"/>
    </xf>
    <xf numFmtId="0" fontId="20" fillId="0" borderId="9" xfId="0" applyFont="1" applyBorder="1" applyAlignment="1">
      <alignment horizontal="center" vertical="center"/>
    </xf>
    <xf numFmtId="0" fontId="20" fillId="0" borderId="10" xfId="0" applyFont="1" applyBorder="1" applyAlignment="1">
      <alignment horizontal="center" vertical="center"/>
    </xf>
    <xf numFmtId="0" fontId="20" fillId="0" borderId="11" xfId="0" applyFont="1" applyBorder="1" applyAlignment="1">
      <alignment horizontal="center" vertical="center"/>
    </xf>
    <xf numFmtId="0" fontId="15" fillId="0" borderId="23" xfId="0" applyFont="1" applyBorder="1" applyAlignment="1">
      <alignment horizontal="left" vertical="top" wrapText="1"/>
    </xf>
    <xf numFmtId="0" fontId="15" fillId="0" borderId="21" xfId="0" applyFont="1" applyBorder="1" applyAlignment="1">
      <alignment horizontal="left" vertical="top" wrapText="1"/>
    </xf>
    <xf numFmtId="0" fontId="15" fillId="0" borderId="22" xfId="0" applyFont="1" applyBorder="1" applyAlignment="1">
      <alignment horizontal="left" vertical="top" wrapText="1"/>
    </xf>
    <xf numFmtId="0" fontId="15" fillId="0" borderId="24" xfId="0" applyFont="1" applyBorder="1" applyAlignment="1">
      <alignment horizontal="left" vertical="top" wrapText="1"/>
    </xf>
    <xf numFmtId="0" fontId="15" fillId="0" borderId="0" xfId="0" applyFont="1" applyBorder="1" applyAlignment="1">
      <alignment horizontal="left" vertical="top" wrapText="1"/>
    </xf>
    <xf numFmtId="0" fontId="15" fillId="0" borderId="12" xfId="0" applyFont="1" applyBorder="1" applyAlignment="1">
      <alignment horizontal="left" vertical="top" wrapText="1"/>
    </xf>
    <xf numFmtId="0" fontId="15" fillId="0" borderId="9" xfId="0" applyFont="1" applyBorder="1" applyAlignment="1">
      <alignment horizontal="left" vertical="top" wrapText="1"/>
    </xf>
    <xf numFmtId="0" fontId="15" fillId="0" borderId="10" xfId="0" applyFont="1" applyBorder="1" applyAlignment="1">
      <alignment horizontal="left" vertical="top" wrapText="1"/>
    </xf>
    <xf numFmtId="0" fontId="15" fillId="0" borderId="11" xfId="0" applyFont="1" applyBorder="1" applyAlignment="1">
      <alignment horizontal="left" vertical="top" wrapText="1"/>
    </xf>
    <xf numFmtId="0" fontId="15" fillId="0" borderId="23" xfId="0" applyNumberFormat="1" applyFont="1" applyBorder="1" applyAlignment="1">
      <alignment horizontal="left" vertical="top" wrapText="1"/>
    </xf>
    <xf numFmtId="0" fontId="15" fillId="0" borderId="21" xfId="0" applyNumberFormat="1" applyFont="1" applyBorder="1" applyAlignment="1">
      <alignment horizontal="left" vertical="top" wrapText="1"/>
    </xf>
    <xf numFmtId="0" fontId="15" fillId="0" borderId="22" xfId="0" applyNumberFormat="1" applyFont="1" applyBorder="1" applyAlignment="1">
      <alignment horizontal="left" vertical="top" wrapText="1"/>
    </xf>
    <xf numFmtId="0" fontId="15" fillId="0" borderId="24" xfId="0" applyNumberFormat="1" applyFont="1" applyBorder="1" applyAlignment="1">
      <alignment horizontal="left" vertical="top" wrapText="1"/>
    </xf>
    <xf numFmtId="0" fontId="15" fillId="0" borderId="0" xfId="0" applyNumberFormat="1" applyFont="1" applyBorder="1" applyAlignment="1">
      <alignment horizontal="left" vertical="top" wrapText="1"/>
    </xf>
    <xf numFmtId="0" fontId="15" fillId="0" borderId="12" xfId="0" applyNumberFormat="1" applyFont="1" applyBorder="1" applyAlignment="1">
      <alignment horizontal="left" vertical="top" wrapText="1"/>
    </xf>
    <xf numFmtId="0" fontId="15" fillId="0" borderId="9" xfId="0" applyNumberFormat="1" applyFont="1" applyBorder="1" applyAlignment="1">
      <alignment horizontal="left" vertical="top" wrapText="1"/>
    </xf>
    <xf numFmtId="0" fontId="15" fillId="0" borderId="10" xfId="0" applyNumberFormat="1" applyFont="1" applyBorder="1" applyAlignment="1">
      <alignment horizontal="left" vertical="top" wrapText="1"/>
    </xf>
    <xf numFmtId="0" fontId="15" fillId="0" borderId="11" xfId="0" applyNumberFormat="1" applyFont="1" applyBorder="1" applyAlignment="1">
      <alignment horizontal="left" vertical="top" wrapText="1"/>
    </xf>
    <xf numFmtId="0" fontId="2" fillId="0" borderId="23" xfId="0"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xf numFmtId="0" fontId="2" fillId="0" borderId="24" xfId="0" applyFont="1" applyBorder="1" applyAlignment="1">
      <alignment horizontal="center"/>
    </xf>
    <xf numFmtId="0" fontId="2" fillId="0" borderId="0" xfId="0" applyFont="1" applyBorder="1" applyAlignment="1">
      <alignment horizontal="center"/>
    </xf>
    <xf numFmtId="0" fontId="2" fillId="0" borderId="12"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1" fillId="0" borderId="29" xfId="0" applyFont="1" applyBorder="1" applyAlignment="1">
      <alignment horizontal="center"/>
    </xf>
    <xf numFmtId="0" fontId="1" fillId="0" borderId="30" xfId="0" applyFont="1" applyBorder="1" applyAlignment="1">
      <alignment horizontal="center"/>
    </xf>
    <xf numFmtId="0" fontId="1" fillId="0" borderId="32" xfId="0" applyFont="1" applyBorder="1" applyAlignment="1">
      <alignment horizontal="center"/>
    </xf>
    <xf numFmtId="0" fontId="1" fillId="0" borderId="64" xfId="0" applyFont="1" applyBorder="1" applyAlignment="1">
      <alignment horizontal="center"/>
    </xf>
    <xf numFmtId="0" fontId="1" fillId="0" borderId="68" xfId="0" applyFont="1" applyBorder="1" applyAlignment="1">
      <alignment horizontal="center"/>
    </xf>
    <xf numFmtId="0" fontId="1" fillId="0" borderId="65" xfId="0" applyFont="1" applyBorder="1" applyAlignment="1">
      <alignment horizontal="center"/>
    </xf>
    <xf numFmtId="0" fontId="15" fillId="0" borderId="73" xfId="0" applyFont="1" applyBorder="1" applyAlignment="1">
      <alignment horizontal="left"/>
    </xf>
    <xf numFmtId="0" fontId="15" fillId="0" borderId="21" xfId="0" applyFont="1" applyBorder="1" applyAlignment="1">
      <alignment horizontal="left"/>
    </xf>
    <xf numFmtId="0" fontId="15" fillId="0" borderId="22" xfId="0" applyFont="1" applyBorder="1" applyAlignment="1">
      <alignment horizontal="left"/>
    </xf>
    <xf numFmtId="0" fontId="15" fillId="0" borderId="74" xfId="0" applyFont="1" applyBorder="1" applyAlignment="1">
      <alignment horizontal="left"/>
    </xf>
    <xf numFmtId="0" fontId="11" fillId="0" borderId="0" xfId="0" applyFont="1" applyBorder="1" applyAlignment="1">
      <alignment horizontal="left"/>
    </xf>
    <xf numFmtId="0" fontId="11" fillId="0" borderId="12" xfId="0" applyFont="1" applyBorder="1" applyAlignment="1">
      <alignment horizontal="left"/>
    </xf>
    <xf numFmtId="0" fontId="15" fillId="0" borderId="75" xfId="0" applyFont="1" applyBorder="1" applyAlignment="1">
      <alignment horizontal="left"/>
    </xf>
    <xf numFmtId="0" fontId="11" fillId="0" borderId="39" xfId="0" applyFont="1" applyBorder="1" applyAlignment="1">
      <alignment horizontal="left"/>
    </xf>
    <xf numFmtId="0" fontId="11" fillId="0" borderId="37" xfId="0" applyFont="1" applyBorder="1" applyAlignment="1">
      <alignment horizontal="left"/>
    </xf>
    <xf numFmtId="0" fontId="2" fillId="5" borderId="77" xfId="0" applyFont="1" applyFill="1" applyBorder="1"/>
    <xf numFmtId="0" fontId="4" fillId="0" borderId="78" xfId="0" applyFont="1" applyFill="1" applyBorder="1" applyAlignment="1">
      <alignment horizontal="center"/>
    </xf>
    <xf numFmtId="0" fontId="4" fillId="0" borderId="79" xfId="0" applyFont="1" applyFill="1" applyBorder="1" applyAlignment="1">
      <alignment horizontal="center"/>
    </xf>
    <xf numFmtId="0" fontId="2" fillId="0" borderId="80" xfId="0" applyFont="1" applyBorder="1"/>
    <xf numFmtId="0" fontId="1" fillId="2" borderId="10" xfId="0" applyFont="1" applyFill="1" applyBorder="1" applyAlignment="1">
      <alignment horizontal="right"/>
    </xf>
    <xf numFmtId="0" fontId="1" fillId="2" borderId="11" xfId="0" applyFont="1" applyFill="1" applyBorder="1" applyAlignment="1">
      <alignment horizontal="right"/>
    </xf>
    <xf numFmtId="165" fontId="2" fillId="0" borderId="40" xfId="0" applyNumberFormat="1" applyFont="1" applyBorder="1" applyAlignment="1">
      <alignment horizontal="center"/>
    </xf>
    <xf numFmtId="0" fontId="1" fillId="0" borderId="23"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26" fillId="0" borderId="0" xfId="0" applyFont="1" applyBorder="1" applyAlignment="1">
      <alignment horizontal="center"/>
    </xf>
    <xf numFmtId="0" fontId="26" fillId="0" borderId="12" xfId="0" applyFont="1" applyBorder="1" applyAlignment="1">
      <alignment horizontal="center"/>
    </xf>
    <xf numFmtId="0" fontId="25" fillId="0" borderId="24" xfId="0" applyFont="1" applyBorder="1" applyAlignment="1">
      <alignment horizontal="center"/>
    </xf>
    <xf numFmtId="0" fontId="1" fillId="3" borderId="7" xfId="0" applyFont="1" applyFill="1" applyBorder="1" applyAlignment="1">
      <alignment horizontal="right"/>
    </xf>
    <xf numFmtId="0" fontId="1" fillId="3" borderId="8" xfId="0" applyFont="1" applyFill="1" applyBorder="1" applyAlignment="1">
      <alignment horizontal="right"/>
    </xf>
    <xf numFmtId="0" fontId="2" fillId="0" borderId="4"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cellXfs>
  <cellStyles count="1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581025</xdr:colOff>
      <xdr:row>119</xdr:row>
      <xdr:rowOff>19050</xdr:rowOff>
    </xdr:from>
    <xdr:ext cx="4541949" cy="58342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F89EC2D4-C151-425E-9860-368CAD9D5D92}"/>
                </a:ext>
              </a:extLst>
            </xdr:cNvPr>
            <xdr:cNvSpPr txBox="1"/>
          </xdr:nvSpPr>
          <xdr:spPr>
            <a:xfrm>
              <a:off x="581025" y="21955125"/>
              <a:ext cx="4541949" cy="583429"/>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𝑍</m:t>
                    </m:r>
                    <m:r>
                      <a:rPr lang="en-US" sz="1000" b="0" i="1">
                        <a:latin typeface="Cambria Math" panose="02040503050406030204" pitchFamily="18" charset="0"/>
                      </a:rPr>
                      <m:t>=</m:t>
                    </m:r>
                    <m:f>
                      <m:fPr>
                        <m:ctrlPr>
                          <a:rPr lang="en-US" sz="1000" b="0" i="1">
                            <a:latin typeface="Cambria Math" panose="02040503050406030204" pitchFamily="18" charset="0"/>
                          </a:rPr>
                        </m:ctrlPr>
                      </m:fPr>
                      <m:num>
                        <m:r>
                          <a:rPr lang="en-US" sz="1000" b="0" i="1">
                            <a:latin typeface="Cambria Math" panose="02040503050406030204" pitchFamily="18" charset="0"/>
                          </a:rPr>
                          <m:t>𝑅</m:t>
                        </m:r>
                        <m:d>
                          <m:dPr>
                            <m:begChr m:val="["/>
                            <m:endChr m:val="]"/>
                            <m:ctrlPr>
                              <a:rPr lang="en-US" sz="1000" b="0" i="1">
                                <a:latin typeface="Cambria Math" panose="02040503050406030204" pitchFamily="18" charset="0"/>
                              </a:rPr>
                            </m:ctrlPr>
                          </m:dPr>
                          <m:e>
                            <m:sSup>
                              <m:sSupPr>
                                <m:ctrlPr>
                                  <a:rPr lang="en-US" sz="1000" b="0" i="1">
                                    <a:solidFill>
                                      <a:schemeClr val="tx1"/>
                                    </a:solidFill>
                                    <a:effectLst/>
                                    <a:latin typeface="Cambria Math" panose="02040503050406030204" pitchFamily="18" charset="0"/>
                                    <a:ea typeface="+mn-ea"/>
                                    <a:cs typeface="+mn-cs"/>
                                  </a:rPr>
                                </m:ctrlPr>
                              </m:sSupPr>
                              <m:e>
                                <m:d>
                                  <m:dPr>
                                    <m:ctrlPr>
                                      <a:rPr lang="en-US" sz="1000" b="0" i="1">
                                        <a:solidFill>
                                          <a:schemeClr val="tx1"/>
                                        </a:solidFill>
                                        <a:effectLst/>
                                        <a:latin typeface="Cambria Math" panose="02040503050406030204" pitchFamily="18" charset="0"/>
                                        <a:ea typeface="+mn-ea"/>
                                        <a:cs typeface="+mn-cs"/>
                                      </a:rPr>
                                    </m:ctrlPr>
                                  </m:dPr>
                                  <m:e>
                                    <m:sSubSup>
                                      <m:sSubSupPr>
                                        <m:ctrlPr>
                                          <a:rPr lang="en-US" sz="1000" b="0" i="1">
                                            <a:solidFill>
                                              <a:schemeClr val="tx1"/>
                                            </a:solidFill>
                                            <a:effectLst/>
                                            <a:latin typeface="Cambria Math" panose="02040503050406030204" pitchFamily="18" charset="0"/>
                                            <a:ea typeface="+mn-ea"/>
                                            <a:cs typeface="+mn-cs"/>
                                          </a:rPr>
                                        </m:ctrlPr>
                                      </m:sSubSupPr>
                                      <m:e>
                                        <m:r>
                                          <a:rPr lang="en-US" sz="1000" b="0" i="1">
                                            <a:solidFill>
                                              <a:schemeClr val="tx1"/>
                                            </a:solidFill>
                                            <a:effectLst/>
                                            <a:latin typeface="Cambria Math" panose="02040503050406030204" pitchFamily="18" charset="0"/>
                                            <a:ea typeface="+mn-ea"/>
                                            <a:cs typeface="+mn-cs"/>
                                          </a:rPr>
                                          <m:t>𝑅</m:t>
                                        </m:r>
                                      </m:e>
                                      <m:sub>
                                        <m:r>
                                          <a:rPr lang="en-US" sz="1000" b="0" i="1">
                                            <a:solidFill>
                                              <a:schemeClr val="tx1"/>
                                            </a:solidFill>
                                            <a:effectLst/>
                                            <a:latin typeface="Cambria Math" panose="02040503050406030204" pitchFamily="18" charset="0"/>
                                            <a:ea typeface="+mn-ea"/>
                                            <a:cs typeface="+mn-cs"/>
                                          </a:rPr>
                                          <m:t>𝐿</m:t>
                                        </m:r>
                                      </m:sub>
                                      <m:sup>
                                        <m:r>
                                          <a:rPr lang="en-US" sz="1000" b="0" i="1">
                                            <a:solidFill>
                                              <a:schemeClr val="tx1"/>
                                            </a:solidFill>
                                            <a:effectLst/>
                                            <a:latin typeface="Cambria Math" panose="02040503050406030204" pitchFamily="18" charset="0"/>
                                            <a:ea typeface="+mn-ea"/>
                                            <a:cs typeface="+mn-cs"/>
                                          </a:rPr>
                                          <m:t>𝑠𝑒𝑟</m:t>
                                        </m:r>
                                      </m:sup>
                                    </m:sSubSup>
                                  </m:e>
                                </m:d>
                              </m:e>
                              <m:sup>
                                <m:r>
                                  <a:rPr lang="en-US" sz="1000" b="0" i="1">
                                    <a:solidFill>
                                      <a:schemeClr val="tx1"/>
                                    </a:solidFill>
                                    <a:effectLst/>
                                    <a:latin typeface="Cambria Math" panose="02040503050406030204" pitchFamily="18" charset="0"/>
                                    <a:ea typeface="+mn-ea"/>
                                    <a:cs typeface="+mn-cs"/>
                                  </a:rPr>
                                  <m:t>2</m:t>
                                </m:r>
                              </m:sup>
                            </m:sSup>
                            <m:r>
                              <a:rPr lang="en-US" sz="1000" b="0" i="1">
                                <a:solidFill>
                                  <a:schemeClr val="tx1"/>
                                </a:solidFill>
                                <a:effectLst/>
                                <a:latin typeface="Cambria Math" panose="02040503050406030204" pitchFamily="18" charset="0"/>
                                <a:ea typeface="+mn-ea"/>
                                <a:cs typeface="+mn-cs"/>
                              </a:rPr>
                              <m:t>+</m:t>
                            </m:r>
                            <m:sSup>
                              <m:sSupPr>
                                <m:ctrlPr>
                                  <a:rPr lang="en-US" sz="1000" b="0" i="1">
                                    <a:solidFill>
                                      <a:schemeClr val="tx1"/>
                                    </a:solidFill>
                                    <a:effectLst/>
                                    <a:latin typeface="Cambria Math" panose="02040503050406030204" pitchFamily="18" charset="0"/>
                                    <a:ea typeface="+mn-ea"/>
                                    <a:cs typeface="+mn-cs"/>
                                  </a:rPr>
                                </m:ctrlPr>
                              </m:sSupPr>
                              <m:e>
                                <m:d>
                                  <m:dPr>
                                    <m:ctrlPr>
                                      <a:rPr lang="en-US" sz="1000" b="0" i="1">
                                        <a:solidFill>
                                          <a:schemeClr val="tx1"/>
                                        </a:solidFill>
                                        <a:effectLst/>
                                        <a:latin typeface="Cambria Math" panose="02040503050406030204" pitchFamily="18" charset="0"/>
                                        <a:ea typeface="+mn-ea"/>
                                        <a:cs typeface="+mn-cs"/>
                                      </a:rPr>
                                    </m:ctrlPr>
                                  </m:dPr>
                                  <m:e>
                                    <m:r>
                                      <a:rPr lang="el-GR" sz="1000" b="0" i="1">
                                        <a:solidFill>
                                          <a:schemeClr val="tx1"/>
                                        </a:solidFill>
                                        <a:effectLst/>
                                        <a:latin typeface="Cambria Math" panose="02040503050406030204" pitchFamily="18" charset="0"/>
                                        <a:ea typeface="+mn-ea"/>
                                        <a:cs typeface="+mn-cs"/>
                                      </a:rPr>
                                      <m:t>𝜔</m:t>
                                    </m:r>
                                    <m:r>
                                      <a:rPr lang="en-US" sz="1000" b="0" i="1">
                                        <a:solidFill>
                                          <a:schemeClr val="tx1"/>
                                        </a:solidFill>
                                        <a:effectLst/>
                                        <a:latin typeface="Cambria Math" panose="02040503050406030204" pitchFamily="18" charset="0"/>
                                        <a:ea typeface="+mn-ea"/>
                                        <a:cs typeface="+mn-cs"/>
                                      </a:rPr>
                                      <m:t>𝐿</m:t>
                                    </m:r>
                                  </m:e>
                                </m:d>
                              </m:e>
                              <m:sup>
                                <m:r>
                                  <a:rPr lang="en-US" sz="1000" b="0" i="1">
                                    <a:solidFill>
                                      <a:schemeClr val="tx1"/>
                                    </a:solidFill>
                                    <a:effectLst/>
                                    <a:latin typeface="Cambria Math" panose="02040503050406030204" pitchFamily="18" charset="0"/>
                                    <a:ea typeface="+mn-ea"/>
                                    <a:cs typeface="+mn-cs"/>
                                  </a:rPr>
                                  <m:t>2</m:t>
                                </m:r>
                              </m:sup>
                            </m:sSup>
                          </m:e>
                        </m:d>
                        <m:r>
                          <a:rPr lang="en-US" sz="1000" b="0" i="1">
                            <a:latin typeface="Cambria Math" panose="02040503050406030204" pitchFamily="18" charset="0"/>
                          </a:rPr>
                          <m:t>+</m:t>
                        </m:r>
                        <m:sSubSup>
                          <m:sSubSupPr>
                            <m:ctrlPr>
                              <a:rPr lang="en-US" sz="1000" b="0" i="1">
                                <a:latin typeface="Cambria Math" panose="02040503050406030204" pitchFamily="18" charset="0"/>
                              </a:rPr>
                            </m:ctrlPr>
                          </m:sSubSupPr>
                          <m:e>
                            <m:r>
                              <a:rPr lang="en-US" sz="1000" b="0" i="1">
                                <a:latin typeface="Cambria Math" panose="02040503050406030204" pitchFamily="18" charset="0"/>
                              </a:rPr>
                              <m:t>𝑅</m:t>
                            </m:r>
                          </m:e>
                          <m:sub>
                            <m:r>
                              <a:rPr lang="en-US" sz="1000" b="0" i="1">
                                <a:latin typeface="Cambria Math" panose="02040503050406030204" pitchFamily="18" charset="0"/>
                              </a:rPr>
                              <m:t>𝐿</m:t>
                            </m:r>
                          </m:sub>
                          <m:sup>
                            <m:r>
                              <a:rPr lang="en-US" sz="1000" b="0" i="1">
                                <a:latin typeface="Cambria Math" panose="02040503050406030204" pitchFamily="18" charset="0"/>
                              </a:rPr>
                              <m:t>𝑠𝑒𝑟</m:t>
                            </m:r>
                          </m:sup>
                        </m:sSubSup>
                        <m:d>
                          <m:dPr>
                            <m:begChr m:val="["/>
                            <m:endChr m:val="]"/>
                            <m:ctrlPr>
                              <a:rPr lang="en-US" sz="1000" b="0" i="1">
                                <a:latin typeface="Cambria Math" panose="02040503050406030204" pitchFamily="18" charset="0"/>
                              </a:rPr>
                            </m:ctrlPr>
                          </m:dPr>
                          <m:e>
                            <m:sSup>
                              <m:sSupPr>
                                <m:ctrlPr>
                                  <a:rPr lang="en-US" sz="1000" b="0" i="1">
                                    <a:solidFill>
                                      <a:schemeClr val="tx1"/>
                                    </a:solidFill>
                                    <a:effectLst/>
                                    <a:latin typeface="Cambria Math" panose="02040503050406030204" pitchFamily="18" charset="0"/>
                                    <a:ea typeface="+mn-ea"/>
                                    <a:cs typeface="+mn-cs"/>
                                  </a:rPr>
                                </m:ctrlPr>
                              </m:sSupPr>
                              <m:e>
                                <m:r>
                                  <a:rPr lang="en-US" sz="1000" b="0" i="1">
                                    <a:solidFill>
                                      <a:schemeClr val="tx1"/>
                                    </a:solidFill>
                                    <a:effectLst/>
                                    <a:latin typeface="Cambria Math" panose="02040503050406030204" pitchFamily="18" charset="0"/>
                                    <a:ea typeface="+mn-ea"/>
                                    <a:cs typeface="+mn-cs"/>
                                  </a:rPr>
                                  <m:t>𝑅</m:t>
                                </m:r>
                              </m:e>
                              <m:sup>
                                <m:r>
                                  <a:rPr lang="en-US" sz="1000" b="0" i="1">
                                    <a:solidFill>
                                      <a:schemeClr val="tx1"/>
                                    </a:solidFill>
                                    <a:effectLst/>
                                    <a:latin typeface="Cambria Math" panose="02040503050406030204" pitchFamily="18" charset="0"/>
                                    <a:ea typeface="+mn-ea"/>
                                    <a:cs typeface="+mn-cs"/>
                                  </a:rPr>
                                  <m:t>2</m:t>
                                </m:r>
                              </m:sup>
                            </m:sSup>
                            <m:r>
                              <a:rPr lang="en-US" sz="1000" b="0" i="1">
                                <a:solidFill>
                                  <a:schemeClr val="tx1"/>
                                </a:solidFill>
                                <a:effectLst/>
                                <a:latin typeface="Cambria Math" panose="02040503050406030204" pitchFamily="18" charset="0"/>
                                <a:ea typeface="+mn-ea"/>
                                <a:cs typeface="+mn-cs"/>
                              </a:rPr>
                              <m:t>+</m:t>
                            </m:r>
                            <m:f>
                              <m:fPr>
                                <m:ctrlPr>
                                  <a:rPr lang="en-US" sz="1000" b="0" i="1">
                                    <a:solidFill>
                                      <a:schemeClr val="tx1"/>
                                    </a:solidFill>
                                    <a:effectLst/>
                                    <a:latin typeface="Cambria Math" panose="02040503050406030204" pitchFamily="18" charset="0"/>
                                    <a:ea typeface="+mn-ea"/>
                                    <a:cs typeface="+mn-cs"/>
                                  </a:rPr>
                                </m:ctrlPr>
                              </m:fPr>
                              <m:num>
                                <m:r>
                                  <a:rPr lang="en-US" sz="1000" b="0" i="1">
                                    <a:solidFill>
                                      <a:schemeClr val="tx1"/>
                                    </a:solidFill>
                                    <a:effectLst/>
                                    <a:latin typeface="Cambria Math" panose="02040503050406030204" pitchFamily="18" charset="0"/>
                                    <a:ea typeface="+mn-ea"/>
                                    <a:cs typeface="+mn-cs"/>
                                  </a:rPr>
                                  <m:t>1</m:t>
                                </m:r>
                              </m:num>
                              <m:den>
                                <m:sSup>
                                  <m:sSupPr>
                                    <m:ctrlPr>
                                      <a:rPr lang="en-US" sz="1000" b="0" i="1">
                                        <a:solidFill>
                                          <a:schemeClr val="tx1"/>
                                        </a:solidFill>
                                        <a:effectLst/>
                                        <a:latin typeface="Cambria Math" panose="02040503050406030204" pitchFamily="18" charset="0"/>
                                        <a:ea typeface="+mn-ea"/>
                                        <a:cs typeface="+mn-cs"/>
                                      </a:rPr>
                                    </m:ctrlPr>
                                  </m:sSupPr>
                                  <m:e>
                                    <m:r>
                                      <a:rPr lang="en-US" sz="1000" b="0" i="1">
                                        <a:solidFill>
                                          <a:schemeClr val="tx1"/>
                                        </a:solidFill>
                                        <a:effectLst/>
                                        <a:latin typeface="Cambria Math" panose="02040503050406030204" pitchFamily="18" charset="0"/>
                                        <a:ea typeface="+mn-ea"/>
                                        <a:cs typeface="+mn-cs"/>
                                      </a:rPr>
                                      <m:t>(</m:t>
                                    </m:r>
                                    <m:r>
                                      <m:rPr>
                                        <m:sty m:val="p"/>
                                      </m:rPr>
                                      <a:rPr lang="el-GR" sz="1000" b="0" i="1">
                                        <a:solidFill>
                                          <a:schemeClr val="tx1"/>
                                        </a:solidFill>
                                        <a:effectLst/>
                                        <a:latin typeface="Cambria Math" panose="02040503050406030204" pitchFamily="18" charset="0"/>
                                        <a:ea typeface="+mn-ea"/>
                                        <a:cs typeface="+mn-cs"/>
                                      </a:rPr>
                                      <m:t>ω</m:t>
                                    </m:r>
                                    <m:r>
                                      <a:rPr lang="en-US" sz="1000" b="0" i="1">
                                        <a:solidFill>
                                          <a:schemeClr val="tx1"/>
                                        </a:solidFill>
                                        <a:effectLst/>
                                        <a:latin typeface="Cambria Math" panose="02040503050406030204" pitchFamily="18" charset="0"/>
                                        <a:ea typeface="+mn-ea"/>
                                        <a:cs typeface="+mn-cs"/>
                                      </a:rPr>
                                      <m:t>𝐿</m:t>
                                    </m:r>
                                    <m:r>
                                      <a:rPr lang="en-US" sz="1000" b="0" i="1">
                                        <a:solidFill>
                                          <a:schemeClr val="tx1"/>
                                        </a:solidFill>
                                        <a:effectLst/>
                                        <a:latin typeface="Cambria Math" panose="02040503050406030204" pitchFamily="18" charset="0"/>
                                        <a:ea typeface="+mn-ea"/>
                                        <a:cs typeface="+mn-cs"/>
                                      </a:rPr>
                                      <m:t>)</m:t>
                                    </m:r>
                                  </m:e>
                                  <m:sup>
                                    <m:r>
                                      <a:rPr lang="en-US" sz="1000" b="0" i="1">
                                        <a:solidFill>
                                          <a:schemeClr val="tx1"/>
                                        </a:solidFill>
                                        <a:effectLst/>
                                        <a:latin typeface="Cambria Math" panose="02040503050406030204" pitchFamily="18" charset="0"/>
                                        <a:ea typeface="+mn-ea"/>
                                        <a:cs typeface="+mn-cs"/>
                                      </a:rPr>
                                      <m:t>2</m:t>
                                    </m:r>
                                  </m:sup>
                                </m:sSup>
                              </m:den>
                            </m:f>
                          </m:e>
                        </m:d>
                      </m:num>
                      <m:den>
                        <m:sSup>
                          <m:sSupPr>
                            <m:ctrlPr>
                              <a:rPr lang="en-US" sz="1000" b="0" i="1">
                                <a:solidFill>
                                  <a:schemeClr val="tx1"/>
                                </a:solidFill>
                                <a:effectLst/>
                                <a:latin typeface="Cambria Math" panose="02040503050406030204" pitchFamily="18" charset="0"/>
                                <a:ea typeface="+mn-ea"/>
                                <a:cs typeface="+mn-cs"/>
                              </a:rPr>
                            </m:ctrlPr>
                          </m:sSupPr>
                          <m:e>
                            <m:d>
                              <m:dPr>
                                <m:ctrlPr>
                                  <a:rPr lang="en-US" sz="1000" b="0" i="1">
                                    <a:solidFill>
                                      <a:schemeClr val="tx1"/>
                                    </a:solidFill>
                                    <a:effectLst/>
                                    <a:latin typeface="Cambria Math" panose="02040503050406030204" pitchFamily="18" charset="0"/>
                                    <a:ea typeface="+mn-ea"/>
                                    <a:cs typeface="+mn-cs"/>
                                  </a:rPr>
                                </m:ctrlPr>
                              </m:dPr>
                              <m:e>
                                <m:r>
                                  <a:rPr lang="en-US" sz="1000" b="0" i="1">
                                    <a:solidFill>
                                      <a:schemeClr val="tx1"/>
                                    </a:solidFill>
                                    <a:effectLst/>
                                    <a:latin typeface="Cambria Math" panose="02040503050406030204" pitchFamily="18" charset="0"/>
                                    <a:ea typeface="+mn-ea"/>
                                    <a:cs typeface="+mn-cs"/>
                                  </a:rPr>
                                  <m:t>𝑅</m:t>
                                </m:r>
                                <m:r>
                                  <a:rPr lang="en-US" sz="1000" b="0" i="1">
                                    <a:solidFill>
                                      <a:schemeClr val="tx1"/>
                                    </a:solidFill>
                                    <a:effectLst/>
                                    <a:latin typeface="Cambria Math" panose="02040503050406030204" pitchFamily="18" charset="0"/>
                                    <a:ea typeface="+mn-ea"/>
                                    <a:cs typeface="+mn-cs"/>
                                  </a:rPr>
                                  <m:t>+</m:t>
                                </m:r>
                                <m:sSubSup>
                                  <m:sSubSupPr>
                                    <m:ctrlPr>
                                      <a:rPr lang="en-US" sz="1000" b="0" i="1">
                                        <a:solidFill>
                                          <a:schemeClr val="tx1"/>
                                        </a:solidFill>
                                        <a:effectLst/>
                                        <a:latin typeface="Cambria Math" panose="02040503050406030204" pitchFamily="18" charset="0"/>
                                        <a:ea typeface="+mn-ea"/>
                                        <a:cs typeface="+mn-cs"/>
                                      </a:rPr>
                                    </m:ctrlPr>
                                  </m:sSubSupPr>
                                  <m:e>
                                    <m:r>
                                      <a:rPr lang="en-US" sz="1000" b="0" i="1">
                                        <a:solidFill>
                                          <a:schemeClr val="tx1"/>
                                        </a:solidFill>
                                        <a:effectLst/>
                                        <a:latin typeface="Cambria Math" panose="02040503050406030204" pitchFamily="18" charset="0"/>
                                        <a:ea typeface="+mn-ea"/>
                                        <a:cs typeface="+mn-cs"/>
                                      </a:rPr>
                                      <m:t>𝑅</m:t>
                                    </m:r>
                                  </m:e>
                                  <m:sub>
                                    <m:r>
                                      <a:rPr lang="en-US" sz="1000" b="0" i="1">
                                        <a:solidFill>
                                          <a:schemeClr val="tx1"/>
                                        </a:solidFill>
                                        <a:effectLst/>
                                        <a:latin typeface="Cambria Math" panose="02040503050406030204" pitchFamily="18" charset="0"/>
                                        <a:ea typeface="+mn-ea"/>
                                        <a:cs typeface="+mn-cs"/>
                                      </a:rPr>
                                      <m:t>𝐿</m:t>
                                    </m:r>
                                  </m:sub>
                                  <m:sup>
                                    <m:r>
                                      <a:rPr lang="en-US" sz="1000" b="0" i="1">
                                        <a:solidFill>
                                          <a:schemeClr val="tx1"/>
                                        </a:solidFill>
                                        <a:effectLst/>
                                        <a:latin typeface="Cambria Math" panose="02040503050406030204" pitchFamily="18" charset="0"/>
                                        <a:ea typeface="+mn-ea"/>
                                        <a:cs typeface="+mn-cs"/>
                                      </a:rPr>
                                      <m:t>𝑠𝑒𝑟</m:t>
                                    </m:r>
                                  </m:sup>
                                </m:sSubSup>
                              </m:e>
                            </m:d>
                          </m:e>
                          <m:sup>
                            <m:r>
                              <a:rPr lang="en-US" sz="1000" b="0" i="1">
                                <a:solidFill>
                                  <a:schemeClr val="tx1"/>
                                </a:solidFill>
                                <a:effectLst/>
                                <a:latin typeface="Cambria Math" panose="02040503050406030204" pitchFamily="18" charset="0"/>
                                <a:ea typeface="+mn-ea"/>
                                <a:cs typeface="+mn-cs"/>
                              </a:rPr>
                              <m:t>2</m:t>
                            </m:r>
                          </m:sup>
                        </m:sSup>
                        <m:r>
                          <a:rPr lang="en-US" sz="1000" b="0" i="1">
                            <a:solidFill>
                              <a:schemeClr val="tx1"/>
                            </a:solidFill>
                            <a:effectLst/>
                            <a:latin typeface="Cambria Math" panose="02040503050406030204" pitchFamily="18" charset="0"/>
                            <a:ea typeface="+mn-ea"/>
                            <a:cs typeface="+mn-cs"/>
                          </a:rPr>
                          <m:t>+</m:t>
                        </m:r>
                        <m:sSup>
                          <m:sSupPr>
                            <m:ctrlPr>
                              <a:rPr lang="en-US" sz="1000" b="0" i="1">
                                <a:solidFill>
                                  <a:schemeClr val="tx1"/>
                                </a:solidFill>
                                <a:effectLst/>
                                <a:latin typeface="Cambria Math" panose="02040503050406030204" pitchFamily="18" charset="0"/>
                                <a:ea typeface="+mn-ea"/>
                                <a:cs typeface="+mn-cs"/>
                              </a:rPr>
                            </m:ctrlPr>
                          </m:sSupPr>
                          <m:e>
                            <m:r>
                              <a:rPr lang="en-US" sz="1000" b="0" i="1">
                                <a:solidFill>
                                  <a:schemeClr val="tx1"/>
                                </a:solidFill>
                                <a:effectLst/>
                                <a:latin typeface="Cambria Math" panose="02040503050406030204" pitchFamily="18" charset="0"/>
                                <a:ea typeface="+mn-ea"/>
                                <a:cs typeface="+mn-cs"/>
                              </a:rPr>
                              <m:t>(</m:t>
                            </m:r>
                            <m:r>
                              <a:rPr lang="en-US" sz="1000" b="0" i="1">
                                <a:solidFill>
                                  <a:schemeClr val="tx1"/>
                                </a:solidFill>
                                <a:effectLst/>
                                <a:latin typeface="Cambria Math" panose="02040503050406030204" pitchFamily="18" charset="0"/>
                                <a:ea typeface="+mn-ea"/>
                                <a:cs typeface="+mn-cs"/>
                              </a:rPr>
                              <m:t>𝜔</m:t>
                            </m:r>
                            <m:r>
                              <a:rPr lang="en-US" sz="1000" b="0" i="1">
                                <a:solidFill>
                                  <a:schemeClr val="tx1"/>
                                </a:solidFill>
                                <a:effectLst/>
                                <a:latin typeface="Cambria Math" panose="02040503050406030204" pitchFamily="18" charset="0"/>
                                <a:ea typeface="+mn-ea"/>
                                <a:cs typeface="+mn-cs"/>
                              </a:rPr>
                              <m:t>𝐿</m:t>
                            </m:r>
                            <m:r>
                              <a:rPr lang="en-US" sz="1000" b="0" i="1">
                                <a:solidFill>
                                  <a:schemeClr val="tx1"/>
                                </a:solidFill>
                                <a:effectLst/>
                                <a:latin typeface="Cambria Math" panose="02040503050406030204" pitchFamily="18" charset="0"/>
                                <a:ea typeface="+mn-ea"/>
                                <a:cs typeface="+mn-cs"/>
                              </a:rPr>
                              <m:t>−</m:t>
                            </m:r>
                            <m:f>
                              <m:fPr>
                                <m:ctrlPr>
                                  <a:rPr lang="en-US" sz="1000" b="0" i="1">
                                    <a:solidFill>
                                      <a:schemeClr val="tx1"/>
                                    </a:solidFill>
                                    <a:effectLst/>
                                    <a:latin typeface="Cambria Math" panose="02040503050406030204" pitchFamily="18" charset="0"/>
                                    <a:ea typeface="+mn-ea"/>
                                    <a:cs typeface="+mn-cs"/>
                                  </a:rPr>
                                </m:ctrlPr>
                              </m:fPr>
                              <m:num>
                                <m:r>
                                  <a:rPr lang="en-US" sz="1000" b="0" i="1">
                                    <a:solidFill>
                                      <a:schemeClr val="tx1"/>
                                    </a:solidFill>
                                    <a:effectLst/>
                                    <a:latin typeface="Cambria Math" panose="02040503050406030204" pitchFamily="18" charset="0"/>
                                    <a:ea typeface="+mn-ea"/>
                                    <a:cs typeface="+mn-cs"/>
                                  </a:rPr>
                                  <m:t>1</m:t>
                                </m:r>
                              </m:num>
                              <m:den>
                                <m:r>
                                  <a:rPr lang="en-US" sz="1000" b="0" i="1">
                                    <a:solidFill>
                                      <a:schemeClr val="tx1"/>
                                    </a:solidFill>
                                    <a:effectLst/>
                                    <a:latin typeface="Cambria Math" panose="02040503050406030204" pitchFamily="18" charset="0"/>
                                    <a:ea typeface="+mn-ea"/>
                                    <a:cs typeface="+mn-cs"/>
                                  </a:rPr>
                                  <m:t>𝜔</m:t>
                                </m:r>
                                <m:r>
                                  <a:rPr lang="en-US" sz="1000" b="0" i="1">
                                    <a:solidFill>
                                      <a:schemeClr val="tx1"/>
                                    </a:solidFill>
                                    <a:effectLst/>
                                    <a:latin typeface="Cambria Math" panose="02040503050406030204" pitchFamily="18" charset="0"/>
                                    <a:ea typeface="+mn-ea"/>
                                    <a:cs typeface="+mn-cs"/>
                                  </a:rPr>
                                  <m:t>𝐶</m:t>
                                </m:r>
                              </m:den>
                            </m:f>
                            <m:r>
                              <a:rPr lang="en-US" sz="1000" b="0" i="1">
                                <a:solidFill>
                                  <a:schemeClr val="tx1"/>
                                </a:solidFill>
                                <a:effectLst/>
                                <a:latin typeface="Cambria Math" panose="02040503050406030204" pitchFamily="18" charset="0"/>
                                <a:ea typeface="+mn-ea"/>
                                <a:cs typeface="+mn-cs"/>
                              </a:rPr>
                              <m:t>)</m:t>
                            </m:r>
                          </m:e>
                          <m:sup>
                            <m:r>
                              <a:rPr lang="en-US" sz="1000" b="0" i="1">
                                <a:solidFill>
                                  <a:schemeClr val="tx1"/>
                                </a:solidFill>
                                <a:effectLst/>
                                <a:latin typeface="Cambria Math" panose="02040503050406030204" pitchFamily="18" charset="0"/>
                                <a:ea typeface="+mn-ea"/>
                                <a:cs typeface="+mn-cs"/>
                              </a:rPr>
                              <m:t>2</m:t>
                            </m:r>
                          </m:sup>
                        </m:sSup>
                      </m:den>
                    </m:f>
                    <m:r>
                      <a:rPr lang="en-US" sz="1000" b="0" i="1">
                        <a:latin typeface="Cambria Math" panose="02040503050406030204" pitchFamily="18" charset="0"/>
                      </a:rPr>
                      <m:t>−</m:t>
                    </m:r>
                    <m:r>
                      <a:rPr lang="en-US" sz="1000" b="0" i="1">
                        <a:latin typeface="Cambria Math" panose="02040503050406030204" pitchFamily="18" charset="0"/>
                      </a:rPr>
                      <m:t>𝑗</m:t>
                    </m:r>
                    <m:d>
                      <m:dPr>
                        <m:begChr m:val="["/>
                        <m:endChr m:val="]"/>
                        <m:ctrlPr>
                          <a:rPr lang="en-US" sz="1000" b="0" i="1">
                            <a:latin typeface="Cambria Math" panose="02040503050406030204" pitchFamily="18" charset="0"/>
                          </a:rPr>
                        </m:ctrlPr>
                      </m:dPr>
                      <m:e>
                        <m:f>
                          <m:fPr>
                            <m:ctrlPr>
                              <a:rPr lang="en-US" sz="1000" b="0" i="1">
                                <a:latin typeface="Cambria Math" panose="02040503050406030204" pitchFamily="18" charset="0"/>
                              </a:rPr>
                            </m:ctrlPr>
                          </m:fPr>
                          <m:num>
                            <m:r>
                              <a:rPr lang="en-US" sz="1000" b="0" i="1">
                                <a:latin typeface="Cambria Math" panose="02040503050406030204" pitchFamily="18" charset="0"/>
                                <a:ea typeface="Cambria Math" panose="02040503050406030204" pitchFamily="18" charset="0"/>
                              </a:rPr>
                              <m:t>𝜔</m:t>
                            </m:r>
                            <m:sSup>
                              <m:sSupPr>
                                <m:ctrlPr>
                                  <a:rPr lang="en-US" sz="1000" b="0" i="1">
                                    <a:latin typeface="Cambria Math" panose="02040503050406030204" pitchFamily="18" charset="0"/>
                                    <a:ea typeface="Cambria Math" panose="02040503050406030204" pitchFamily="18" charset="0"/>
                                  </a:rPr>
                                </m:ctrlPr>
                              </m:sSupPr>
                              <m:e>
                                <m:r>
                                  <a:rPr lang="en-US" sz="1000" b="0" i="1">
                                    <a:latin typeface="Cambria Math" panose="02040503050406030204" pitchFamily="18" charset="0"/>
                                    <a:ea typeface="Cambria Math" panose="02040503050406030204" pitchFamily="18" charset="0"/>
                                  </a:rPr>
                                  <m:t>𝑅</m:t>
                                </m:r>
                              </m:e>
                              <m:sup>
                                <m:r>
                                  <a:rPr lang="en-US" sz="1000" b="0" i="1">
                                    <a:latin typeface="Cambria Math" panose="02040503050406030204" pitchFamily="18" charset="0"/>
                                    <a:ea typeface="Cambria Math" panose="02040503050406030204" pitchFamily="18" charset="0"/>
                                  </a:rPr>
                                  <m:t>2</m:t>
                                </m:r>
                              </m:sup>
                            </m:sSup>
                            <m:r>
                              <a:rPr lang="en-US" sz="1000" b="0" i="1">
                                <a:latin typeface="Cambria Math" panose="02040503050406030204" pitchFamily="18" charset="0"/>
                                <a:ea typeface="Cambria Math" panose="02040503050406030204" pitchFamily="18" charset="0"/>
                              </a:rPr>
                              <m:t>𝐿</m:t>
                            </m:r>
                            <m:r>
                              <a:rPr lang="en-US" sz="1000" b="0" i="1">
                                <a:latin typeface="Cambria Math" panose="02040503050406030204" pitchFamily="18" charset="0"/>
                                <a:ea typeface="Cambria Math" panose="02040503050406030204" pitchFamily="18" charset="0"/>
                              </a:rPr>
                              <m:t>−</m:t>
                            </m:r>
                            <m:f>
                              <m:fPr>
                                <m:ctrlPr>
                                  <a:rPr lang="en-US" sz="1000" b="0" i="1">
                                    <a:latin typeface="Cambria Math" panose="02040503050406030204" pitchFamily="18" charset="0"/>
                                    <a:ea typeface="Cambria Math" panose="02040503050406030204" pitchFamily="18" charset="0"/>
                                  </a:rPr>
                                </m:ctrlPr>
                              </m:fPr>
                              <m:num>
                                <m:sSup>
                                  <m:sSupPr>
                                    <m:ctrlPr>
                                      <a:rPr lang="en-US" sz="1000" b="0" i="1">
                                        <a:latin typeface="Cambria Math" panose="02040503050406030204" pitchFamily="18" charset="0"/>
                                        <a:ea typeface="Cambria Math" panose="02040503050406030204" pitchFamily="18" charset="0"/>
                                      </a:rPr>
                                    </m:ctrlPr>
                                  </m:sSupPr>
                                  <m:e>
                                    <m:d>
                                      <m:dPr>
                                        <m:ctrlPr>
                                          <a:rPr lang="en-US" sz="1000" b="0" i="1">
                                            <a:latin typeface="Cambria Math" panose="02040503050406030204" pitchFamily="18" charset="0"/>
                                            <a:ea typeface="Cambria Math" panose="02040503050406030204" pitchFamily="18" charset="0"/>
                                          </a:rPr>
                                        </m:ctrlPr>
                                      </m:dPr>
                                      <m:e>
                                        <m:sSubSup>
                                          <m:sSubSupPr>
                                            <m:ctrlPr>
                                              <a:rPr lang="en-US" sz="1000" b="0" i="1">
                                                <a:latin typeface="Cambria Math" panose="02040503050406030204" pitchFamily="18" charset="0"/>
                                                <a:ea typeface="Cambria Math" panose="02040503050406030204" pitchFamily="18" charset="0"/>
                                              </a:rPr>
                                            </m:ctrlPr>
                                          </m:sSubSupPr>
                                          <m:e>
                                            <m:r>
                                              <a:rPr lang="en-US" sz="1000" b="0" i="1">
                                                <a:latin typeface="Cambria Math" panose="02040503050406030204" pitchFamily="18" charset="0"/>
                                                <a:ea typeface="Cambria Math" panose="02040503050406030204" pitchFamily="18" charset="0"/>
                                              </a:rPr>
                                              <m:t>𝑅</m:t>
                                            </m:r>
                                          </m:e>
                                          <m:sub>
                                            <m:r>
                                              <a:rPr lang="en-US" sz="1000" b="0" i="1">
                                                <a:latin typeface="Cambria Math" panose="02040503050406030204" pitchFamily="18" charset="0"/>
                                                <a:ea typeface="Cambria Math" panose="02040503050406030204" pitchFamily="18" charset="0"/>
                                              </a:rPr>
                                              <m:t>𝐿</m:t>
                                            </m:r>
                                          </m:sub>
                                          <m:sup>
                                            <m:r>
                                              <a:rPr lang="en-US" sz="1000" b="0" i="1">
                                                <a:latin typeface="Cambria Math" panose="02040503050406030204" pitchFamily="18" charset="0"/>
                                                <a:ea typeface="Cambria Math" panose="02040503050406030204" pitchFamily="18" charset="0"/>
                                              </a:rPr>
                                              <m:t>𝑠𝑒𝑟</m:t>
                                            </m:r>
                                          </m:sup>
                                        </m:sSubSup>
                                      </m:e>
                                    </m:d>
                                  </m:e>
                                  <m:sup>
                                    <m:r>
                                      <a:rPr lang="en-US" sz="1000" b="0" i="1">
                                        <a:latin typeface="Cambria Math" panose="02040503050406030204" pitchFamily="18" charset="0"/>
                                        <a:ea typeface="Cambria Math" panose="02040503050406030204" pitchFamily="18" charset="0"/>
                                      </a:rPr>
                                      <m:t>2</m:t>
                                    </m:r>
                                  </m:sup>
                                </m:sSup>
                              </m:num>
                              <m:den>
                                <m:r>
                                  <a:rPr lang="en-US" sz="1000" b="0" i="1">
                                    <a:latin typeface="Cambria Math" panose="02040503050406030204" pitchFamily="18" charset="0"/>
                                    <a:ea typeface="Cambria Math" panose="02040503050406030204" pitchFamily="18" charset="0"/>
                                  </a:rPr>
                                  <m:t>𝜔</m:t>
                                </m:r>
                                <m:r>
                                  <a:rPr lang="en-US" sz="1000" b="0" i="1">
                                    <a:latin typeface="Cambria Math" panose="02040503050406030204" pitchFamily="18" charset="0"/>
                                    <a:ea typeface="Cambria Math" panose="02040503050406030204" pitchFamily="18" charset="0"/>
                                  </a:rPr>
                                  <m:t>𝐶</m:t>
                                </m:r>
                              </m:den>
                            </m:f>
                            <m:r>
                              <a:rPr lang="en-US" sz="1000" b="0" i="1">
                                <a:latin typeface="Cambria Math" panose="02040503050406030204" pitchFamily="18" charset="0"/>
                                <a:ea typeface="Cambria Math" panose="02040503050406030204" pitchFamily="18" charset="0"/>
                              </a:rPr>
                              <m:t>−</m:t>
                            </m:r>
                            <m:f>
                              <m:fPr>
                                <m:ctrlPr>
                                  <a:rPr lang="en-US" sz="1000" b="0" i="1">
                                    <a:latin typeface="Cambria Math" panose="02040503050406030204" pitchFamily="18" charset="0"/>
                                    <a:ea typeface="Cambria Math" panose="02040503050406030204" pitchFamily="18" charset="0"/>
                                  </a:rPr>
                                </m:ctrlPr>
                              </m:fPr>
                              <m:num>
                                <m:r>
                                  <a:rPr lang="en-US" sz="1000" b="0" i="1">
                                    <a:latin typeface="Cambria Math" panose="02040503050406030204" pitchFamily="18" charset="0"/>
                                    <a:ea typeface="Cambria Math" panose="02040503050406030204" pitchFamily="18" charset="0"/>
                                  </a:rPr>
                                  <m:t>𝐿</m:t>
                                </m:r>
                              </m:num>
                              <m:den>
                                <m:r>
                                  <a:rPr lang="en-US" sz="1000" b="0" i="1">
                                    <a:latin typeface="Cambria Math" panose="02040503050406030204" pitchFamily="18" charset="0"/>
                                    <a:ea typeface="Cambria Math" panose="02040503050406030204" pitchFamily="18" charset="0"/>
                                  </a:rPr>
                                  <m:t>𝐶</m:t>
                                </m:r>
                              </m:den>
                            </m:f>
                            <m:d>
                              <m:dPr>
                                <m:ctrlPr>
                                  <a:rPr lang="en-US" sz="1000" b="0" i="1">
                                    <a:latin typeface="Cambria Math" panose="02040503050406030204" pitchFamily="18" charset="0"/>
                                    <a:ea typeface="Cambria Math" panose="02040503050406030204" pitchFamily="18" charset="0"/>
                                  </a:rPr>
                                </m:ctrlPr>
                              </m:dPr>
                              <m:e>
                                <m:r>
                                  <a:rPr lang="en-US" sz="1000" b="0" i="1">
                                    <a:latin typeface="Cambria Math" panose="02040503050406030204" pitchFamily="18" charset="0"/>
                                    <a:ea typeface="Cambria Math" panose="02040503050406030204" pitchFamily="18" charset="0"/>
                                  </a:rPr>
                                  <m:t>𝜔</m:t>
                                </m:r>
                                <m:r>
                                  <a:rPr lang="en-US" sz="1000" b="0" i="1">
                                    <a:latin typeface="Cambria Math" panose="02040503050406030204" pitchFamily="18" charset="0"/>
                                    <a:ea typeface="Cambria Math" panose="02040503050406030204" pitchFamily="18" charset="0"/>
                                  </a:rPr>
                                  <m:t>𝐿</m:t>
                                </m:r>
                                <m:r>
                                  <a:rPr lang="en-US" sz="1000" b="0" i="1">
                                    <a:latin typeface="Cambria Math" panose="02040503050406030204" pitchFamily="18" charset="0"/>
                                    <a:ea typeface="Cambria Math" panose="02040503050406030204" pitchFamily="18" charset="0"/>
                                  </a:rPr>
                                  <m:t>−</m:t>
                                </m:r>
                                <m:f>
                                  <m:fPr>
                                    <m:ctrlPr>
                                      <a:rPr lang="en-US" sz="1000" b="0" i="1">
                                        <a:latin typeface="Cambria Math" panose="02040503050406030204" pitchFamily="18" charset="0"/>
                                        <a:ea typeface="Cambria Math" panose="02040503050406030204" pitchFamily="18" charset="0"/>
                                      </a:rPr>
                                    </m:ctrlPr>
                                  </m:fPr>
                                  <m:num>
                                    <m:r>
                                      <a:rPr lang="en-US" sz="1000" b="0" i="1">
                                        <a:latin typeface="Cambria Math" panose="02040503050406030204" pitchFamily="18" charset="0"/>
                                        <a:ea typeface="Cambria Math" panose="02040503050406030204" pitchFamily="18" charset="0"/>
                                      </a:rPr>
                                      <m:t>1</m:t>
                                    </m:r>
                                  </m:num>
                                  <m:den>
                                    <m:r>
                                      <a:rPr lang="en-US" sz="1000" b="0" i="1">
                                        <a:latin typeface="Cambria Math" panose="02040503050406030204" pitchFamily="18" charset="0"/>
                                        <a:ea typeface="Cambria Math" panose="02040503050406030204" pitchFamily="18" charset="0"/>
                                      </a:rPr>
                                      <m:t>𝜔</m:t>
                                    </m:r>
                                    <m:r>
                                      <a:rPr lang="en-US" sz="1000" b="0" i="1">
                                        <a:latin typeface="Cambria Math" panose="02040503050406030204" pitchFamily="18" charset="0"/>
                                        <a:ea typeface="Cambria Math" panose="02040503050406030204" pitchFamily="18" charset="0"/>
                                      </a:rPr>
                                      <m:t>𝐶</m:t>
                                    </m:r>
                                  </m:den>
                                </m:f>
                              </m:e>
                            </m:d>
                          </m:num>
                          <m:den>
                            <m:sSup>
                              <m:sSupPr>
                                <m:ctrlPr>
                                  <a:rPr lang="en-US" sz="1000" b="0" i="1">
                                    <a:solidFill>
                                      <a:schemeClr val="tx1"/>
                                    </a:solidFill>
                                    <a:effectLst/>
                                    <a:latin typeface="Cambria Math" panose="02040503050406030204" pitchFamily="18" charset="0"/>
                                    <a:ea typeface="+mn-ea"/>
                                    <a:cs typeface="+mn-cs"/>
                                  </a:rPr>
                                </m:ctrlPr>
                              </m:sSupPr>
                              <m:e>
                                <m:d>
                                  <m:dPr>
                                    <m:ctrlPr>
                                      <a:rPr lang="en-US" sz="1000" b="0" i="1">
                                        <a:solidFill>
                                          <a:schemeClr val="tx1"/>
                                        </a:solidFill>
                                        <a:effectLst/>
                                        <a:latin typeface="Cambria Math" panose="02040503050406030204" pitchFamily="18" charset="0"/>
                                        <a:ea typeface="+mn-ea"/>
                                        <a:cs typeface="+mn-cs"/>
                                      </a:rPr>
                                    </m:ctrlPr>
                                  </m:dPr>
                                  <m:e>
                                    <m:r>
                                      <a:rPr lang="en-US" sz="1000" b="0" i="1">
                                        <a:solidFill>
                                          <a:schemeClr val="tx1"/>
                                        </a:solidFill>
                                        <a:effectLst/>
                                        <a:latin typeface="Cambria Math" panose="02040503050406030204" pitchFamily="18" charset="0"/>
                                        <a:ea typeface="+mn-ea"/>
                                        <a:cs typeface="+mn-cs"/>
                                      </a:rPr>
                                      <m:t>𝑅</m:t>
                                    </m:r>
                                    <m:r>
                                      <a:rPr lang="en-US" sz="1000" b="0" i="1">
                                        <a:solidFill>
                                          <a:schemeClr val="tx1"/>
                                        </a:solidFill>
                                        <a:effectLst/>
                                        <a:latin typeface="Cambria Math" panose="02040503050406030204" pitchFamily="18" charset="0"/>
                                        <a:ea typeface="+mn-ea"/>
                                        <a:cs typeface="+mn-cs"/>
                                      </a:rPr>
                                      <m:t>+</m:t>
                                    </m:r>
                                    <m:sSubSup>
                                      <m:sSubSupPr>
                                        <m:ctrlPr>
                                          <a:rPr lang="en-US" sz="1000" b="0" i="1">
                                            <a:solidFill>
                                              <a:schemeClr val="tx1"/>
                                            </a:solidFill>
                                            <a:effectLst/>
                                            <a:latin typeface="Cambria Math" panose="02040503050406030204" pitchFamily="18" charset="0"/>
                                            <a:ea typeface="+mn-ea"/>
                                            <a:cs typeface="+mn-cs"/>
                                          </a:rPr>
                                        </m:ctrlPr>
                                      </m:sSubSupPr>
                                      <m:e>
                                        <m:r>
                                          <a:rPr lang="en-US" sz="1000" b="0" i="1">
                                            <a:solidFill>
                                              <a:schemeClr val="tx1"/>
                                            </a:solidFill>
                                            <a:effectLst/>
                                            <a:latin typeface="Cambria Math" panose="02040503050406030204" pitchFamily="18" charset="0"/>
                                            <a:ea typeface="+mn-ea"/>
                                            <a:cs typeface="+mn-cs"/>
                                          </a:rPr>
                                          <m:t>𝑅</m:t>
                                        </m:r>
                                      </m:e>
                                      <m:sub>
                                        <m:r>
                                          <a:rPr lang="en-US" sz="1000" b="0" i="1">
                                            <a:solidFill>
                                              <a:schemeClr val="tx1"/>
                                            </a:solidFill>
                                            <a:effectLst/>
                                            <a:latin typeface="Cambria Math" panose="02040503050406030204" pitchFamily="18" charset="0"/>
                                            <a:ea typeface="+mn-ea"/>
                                            <a:cs typeface="+mn-cs"/>
                                          </a:rPr>
                                          <m:t>𝐿</m:t>
                                        </m:r>
                                      </m:sub>
                                      <m:sup>
                                        <m:r>
                                          <a:rPr lang="en-US" sz="1000" b="0" i="1">
                                            <a:solidFill>
                                              <a:schemeClr val="tx1"/>
                                            </a:solidFill>
                                            <a:effectLst/>
                                            <a:latin typeface="Cambria Math" panose="02040503050406030204" pitchFamily="18" charset="0"/>
                                            <a:ea typeface="+mn-ea"/>
                                            <a:cs typeface="+mn-cs"/>
                                          </a:rPr>
                                          <m:t>𝑠𝑒𝑟</m:t>
                                        </m:r>
                                      </m:sup>
                                    </m:sSubSup>
                                  </m:e>
                                </m:d>
                              </m:e>
                              <m:sup>
                                <m:r>
                                  <a:rPr lang="en-US" sz="1000" b="0" i="1">
                                    <a:solidFill>
                                      <a:schemeClr val="tx1"/>
                                    </a:solidFill>
                                    <a:effectLst/>
                                    <a:latin typeface="Cambria Math" panose="02040503050406030204" pitchFamily="18" charset="0"/>
                                    <a:ea typeface="+mn-ea"/>
                                    <a:cs typeface="+mn-cs"/>
                                  </a:rPr>
                                  <m:t>2</m:t>
                                </m:r>
                              </m:sup>
                            </m:sSup>
                            <m:r>
                              <a:rPr lang="en-US" sz="1000" b="0" i="1">
                                <a:solidFill>
                                  <a:schemeClr val="tx1"/>
                                </a:solidFill>
                                <a:effectLst/>
                                <a:latin typeface="Cambria Math" panose="02040503050406030204" pitchFamily="18" charset="0"/>
                                <a:ea typeface="+mn-ea"/>
                                <a:cs typeface="+mn-cs"/>
                              </a:rPr>
                              <m:t>+</m:t>
                            </m:r>
                            <m:sSup>
                              <m:sSupPr>
                                <m:ctrlPr>
                                  <a:rPr lang="en-US" sz="1000" b="0" i="1">
                                    <a:solidFill>
                                      <a:schemeClr val="tx1"/>
                                    </a:solidFill>
                                    <a:effectLst/>
                                    <a:latin typeface="Cambria Math" panose="02040503050406030204" pitchFamily="18" charset="0"/>
                                    <a:ea typeface="+mn-ea"/>
                                    <a:cs typeface="+mn-cs"/>
                                  </a:rPr>
                                </m:ctrlPr>
                              </m:sSupPr>
                              <m:e>
                                <m:r>
                                  <a:rPr lang="en-US" sz="1000" b="0" i="1">
                                    <a:solidFill>
                                      <a:schemeClr val="tx1"/>
                                    </a:solidFill>
                                    <a:effectLst/>
                                    <a:latin typeface="Cambria Math" panose="02040503050406030204" pitchFamily="18" charset="0"/>
                                    <a:ea typeface="+mn-ea"/>
                                    <a:cs typeface="+mn-cs"/>
                                  </a:rPr>
                                  <m:t>(</m:t>
                                </m:r>
                                <m:r>
                                  <a:rPr lang="en-US" sz="1000" b="0" i="1">
                                    <a:solidFill>
                                      <a:schemeClr val="tx1"/>
                                    </a:solidFill>
                                    <a:effectLst/>
                                    <a:latin typeface="Cambria Math" panose="02040503050406030204" pitchFamily="18" charset="0"/>
                                    <a:ea typeface="+mn-ea"/>
                                    <a:cs typeface="+mn-cs"/>
                                  </a:rPr>
                                  <m:t>𝜔</m:t>
                                </m:r>
                                <m:r>
                                  <a:rPr lang="en-US" sz="1000" b="0" i="1">
                                    <a:solidFill>
                                      <a:schemeClr val="tx1"/>
                                    </a:solidFill>
                                    <a:effectLst/>
                                    <a:latin typeface="Cambria Math" panose="02040503050406030204" pitchFamily="18" charset="0"/>
                                    <a:ea typeface="+mn-ea"/>
                                    <a:cs typeface="+mn-cs"/>
                                  </a:rPr>
                                  <m:t>𝐿</m:t>
                                </m:r>
                                <m:r>
                                  <a:rPr lang="en-US" sz="1000" b="0" i="1">
                                    <a:solidFill>
                                      <a:schemeClr val="tx1"/>
                                    </a:solidFill>
                                    <a:effectLst/>
                                    <a:latin typeface="Cambria Math" panose="02040503050406030204" pitchFamily="18" charset="0"/>
                                    <a:ea typeface="+mn-ea"/>
                                    <a:cs typeface="+mn-cs"/>
                                  </a:rPr>
                                  <m:t>−</m:t>
                                </m:r>
                                <m:f>
                                  <m:fPr>
                                    <m:ctrlPr>
                                      <a:rPr lang="en-US" sz="1000" b="0" i="1">
                                        <a:solidFill>
                                          <a:schemeClr val="tx1"/>
                                        </a:solidFill>
                                        <a:effectLst/>
                                        <a:latin typeface="Cambria Math" panose="02040503050406030204" pitchFamily="18" charset="0"/>
                                        <a:ea typeface="+mn-ea"/>
                                        <a:cs typeface="+mn-cs"/>
                                      </a:rPr>
                                    </m:ctrlPr>
                                  </m:fPr>
                                  <m:num>
                                    <m:r>
                                      <a:rPr lang="en-US" sz="1000" b="0" i="1">
                                        <a:solidFill>
                                          <a:schemeClr val="tx1"/>
                                        </a:solidFill>
                                        <a:effectLst/>
                                        <a:latin typeface="Cambria Math" panose="02040503050406030204" pitchFamily="18" charset="0"/>
                                        <a:ea typeface="+mn-ea"/>
                                        <a:cs typeface="+mn-cs"/>
                                      </a:rPr>
                                      <m:t>1</m:t>
                                    </m:r>
                                  </m:num>
                                  <m:den>
                                    <m:r>
                                      <a:rPr lang="en-US" sz="1000" b="0" i="1">
                                        <a:solidFill>
                                          <a:schemeClr val="tx1"/>
                                        </a:solidFill>
                                        <a:effectLst/>
                                        <a:latin typeface="Cambria Math" panose="02040503050406030204" pitchFamily="18" charset="0"/>
                                        <a:ea typeface="Cambria Math" panose="02040503050406030204" pitchFamily="18" charset="0"/>
                                        <a:cs typeface="+mn-cs"/>
                                      </a:rPr>
                                      <m:t>𝜔</m:t>
                                    </m:r>
                                    <m:r>
                                      <a:rPr lang="en-US" sz="1000" b="0" i="1">
                                        <a:solidFill>
                                          <a:schemeClr val="tx1"/>
                                        </a:solidFill>
                                        <a:effectLst/>
                                        <a:latin typeface="Cambria Math" panose="02040503050406030204" pitchFamily="18" charset="0"/>
                                        <a:ea typeface="Cambria Math" panose="02040503050406030204" pitchFamily="18" charset="0"/>
                                        <a:cs typeface="+mn-cs"/>
                                      </a:rPr>
                                      <m:t>𝐶</m:t>
                                    </m:r>
                                  </m:den>
                                </m:f>
                                <m:r>
                                  <a:rPr lang="en-US" sz="1000" b="0" i="1">
                                    <a:solidFill>
                                      <a:schemeClr val="tx1"/>
                                    </a:solidFill>
                                    <a:effectLst/>
                                    <a:latin typeface="Cambria Math" panose="02040503050406030204" pitchFamily="18" charset="0"/>
                                    <a:ea typeface="+mn-ea"/>
                                    <a:cs typeface="+mn-cs"/>
                                  </a:rPr>
                                  <m:t>)</m:t>
                                </m:r>
                              </m:e>
                              <m:sup>
                                <m:r>
                                  <a:rPr lang="en-US" sz="1000" b="0" i="1">
                                    <a:solidFill>
                                      <a:schemeClr val="tx1"/>
                                    </a:solidFill>
                                    <a:effectLst/>
                                    <a:latin typeface="Cambria Math" panose="02040503050406030204" pitchFamily="18" charset="0"/>
                                    <a:ea typeface="+mn-ea"/>
                                    <a:cs typeface="+mn-cs"/>
                                  </a:rPr>
                                  <m:t>2</m:t>
                                </m:r>
                              </m:sup>
                            </m:sSup>
                          </m:den>
                        </m:f>
                      </m:e>
                    </m:d>
                  </m:oMath>
                </m:oMathPara>
              </a14:m>
              <a:endParaRPr lang="en-US" sz="1000"/>
            </a:p>
          </xdr:txBody>
        </xdr:sp>
      </mc:Choice>
      <mc:Fallback xmlns="">
        <xdr:sp macro="" textlink="">
          <xdr:nvSpPr>
            <xdr:cNvPr id="5" name="TextBox 4">
              <a:extLst>
                <a:ext uri="{FF2B5EF4-FFF2-40B4-BE49-F238E27FC236}">
                  <a16:creationId xmlns:a16="http://schemas.microsoft.com/office/drawing/2014/main" id="{F89EC2D4-C151-425E-9860-368CAD9D5D92}"/>
                </a:ext>
              </a:extLst>
            </xdr:cNvPr>
            <xdr:cNvSpPr txBox="1"/>
          </xdr:nvSpPr>
          <xdr:spPr>
            <a:xfrm>
              <a:off x="581025" y="21955125"/>
              <a:ext cx="4541949" cy="583429"/>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000" b="0" i="0">
                  <a:latin typeface="Cambria Math" panose="02040503050406030204" pitchFamily="18" charset="0"/>
                </a:rPr>
                <a:t>𝑍=(𝑅[</a:t>
              </a:r>
              <a:r>
                <a:rPr lang="en-US" sz="1000" b="0" i="0">
                  <a:solidFill>
                    <a:schemeClr val="tx1"/>
                  </a:solidFill>
                  <a:effectLst/>
                  <a:latin typeface="+mn-lt"/>
                  <a:ea typeface="+mn-ea"/>
                  <a:cs typeface="+mn-cs"/>
                </a:rPr>
                <a:t>(𝑅_𝐿^𝑠𝑒𝑟 )^2+(</a:t>
              </a:r>
              <a:r>
                <a:rPr lang="el-GR" sz="1000" b="0" i="0">
                  <a:solidFill>
                    <a:schemeClr val="tx1"/>
                  </a:solidFill>
                  <a:effectLst/>
                  <a:latin typeface="+mn-lt"/>
                  <a:ea typeface="+mn-ea"/>
                  <a:cs typeface="+mn-cs"/>
                </a:rPr>
                <a:t>𝜔</a:t>
              </a:r>
              <a:r>
                <a:rPr lang="en-US" sz="1000" b="0" i="0">
                  <a:solidFill>
                    <a:schemeClr val="tx1"/>
                  </a:solidFill>
                  <a:effectLst/>
                  <a:latin typeface="+mn-lt"/>
                  <a:ea typeface="+mn-ea"/>
                  <a:cs typeface="+mn-cs"/>
                </a:rPr>
                <a:t>𝐿)^2</a:t>
              </a:r>
              <a:r>
                <a:rPr lang="en-US" sz="1000" b="0" i="0">
                  <a:solidFill>
                    <a:schemeClr val="tx1"/>
                  </a:solidFill>
                  <a:effectLst/>
                  <a:latin typeface="Cambria Math" panose="02040503050406030204" pitchFamily="18" charset="0"/>
                  <a:ea typeface="+mn-ea"/>
                  <a:cs typeface="+mn-cs"/>
                </a:rPr>
                <a:t> ]</a:t>
              </a:r>
              <a:r>
                <a:rPr lang="en-US" sz="1000" b="0" i="0">
                  <a:latin typeface="Cambria Math" panose="02040503050406030204" pitchFamily="18" charset="0"/>
                </a:rPr>
                <a:t>+𝑅_𝐿^𝑠𝑒𝑟 [</a:t>
              </a:r>
              <a:r>
                <a:rPr lang="en-US" sz="1000" b="0" i="0">
                  <a:solidFill>
                    <a:schemeClr val="tx1"/>
                  </a:solidFill>
                  <a:effectLst/>
                  <a:latin typeface="+mn-lt"/>
                  <a:ea typeface="+mn-ea"/>
                  <a:cs typeface="+mn-cs"/>
                </a:rPr>
                <a:t>𝑅^2+1/〖(</a:t>
              </a:r>
              <a:r>
                <a:rPr lang="el-GR" sz="1000" b="0" i="0">
                  <a:solidFill>
                    <a:schemeClr val="tx1"/>
                  </a:solidFill>
                  <a:effectLst/>
                  <a:latin typeface="+mn-lt"/>
                  <a:ea typeface="+mn-ea"/>
                  <a:cs typeface="+mn-cs"/>
                </a:rPr>
                <a:t>ω</a:t>
              </a:r>
              <a:r>
                <a:rPr lang="en-US" sz="1000" b="0" i="0">
                  <a:solidFill>
                    <a:schemeClr val="tx1"/>
                  </a:solidFill>
                  <a:effectLst/>
                  <a:latin typeface="+mn-lt"/>
                  <a:ea typeface="+mn-ea"/>
                  <a:cs typeface="+mn-cs"/>
                </a:rPr>
                <a:t>𝐿)〗^2 </a:t>
              </a:r>
              <a:r>
                <a:rPr lang="en-US" sz="1000" b="0" i="0">
                  <a:solidFill>
                    <a:schemeClr val="tx1"/>
                  </a:solidFill>
                  <a:effectLst/>
                  <a:latin typeface="Cambria Math" panose="02040503050406030204" pitchFamily="18" charset="0"/>
                  <a:ea typeface="+mn-ea"/>
                  <a:cs typeface="+mn-cs"/>
                </a:rPr>
                <a:t>])/(</a:t>
              </a:r>
              <a:r>
                <a:rPr lang="en-US" sz="1000" b="0" i="0">
                  <a:solidFill>
                    <a:schemeClr val="tx1"/>
                  </a:solidFill>
                  <a:effectLst/>
                  <a:latin typeface="+mn-lt"/>
                  <a:ea typeface="+mn-ea"/>
                  <a:cs typeface="+mn-cs"/>
                </a:rPr>
                <a:t>(𝑅+𝑅_𝐿^𝑠𝑒𝑟 )^2+〖(𝜔𝐿−1/𝜔𝐶)〗^2</a:t>
              </a:r>
              <a:r>
                <a:rPr lang="en-US" sz="1000" b="0" i="0">
                  <a:solidFill>
                    <a:schemeClr val="tx1"/>
                  </a:solidFill>
                  <a:effectLst/>
                  <a:latin typeface="Cambria Math" panose="02040503050406030204" pitchFamily="18" charset="0"/>
                  <a:ea typeface="+mn-ea"/>
                  <a:cs typeface="+mn-cs"/>
                </a:rPr>
                <a:t> )</a:t>
              </a:r>
              <a:r>
                <a:rPr lang="en-US" sz="1000" b="0" i="0">
                  <a:latin typeface="Cambria Math" panose="02040503050406030204" pitchFamily="18" charset="0"/>
                </a:rPr>
                <a:t>−𝑗[(</a:t>
              </a:r>
              <a:r>
                <a:rPr lang="en-US" sz="1000" b="0" i="0">
                  <a:latin typeface="Cambria Math" panose="02040503050406030204" pitchFamily="18" charset="0"/>
                  <a:ea typeface="Cambria Math" panose="02040503050406030204" pitchFamily="18" charset="0"/>
                </a:rPr>
                <a:t>𝜔𝑅^2 𝐿−(𝑅_𝐿^𝑠𝑒𝑟 )^2/𝜔𝐶−𝐿/𝐶 (𝜔𝐿−1/𝜔𝐶))/(</a:t>
              </a:r>
              <a:r>
                <a:rPr lang="en-US" sz="1000" b="0" i="0">
                  <a:solidFill>
                    <a:schemeClr val="tx1"/>
                  </a:solidFill>
                  <a:effectLst/>
                  <a:latin typeface="+mn-lt"/>
                  <a:ea typeface="+mn-ea"/>
                  <a:cs typeface="+mn-cs"/>
                </a:rPr>
                <a:t>(𝑅+𝑅_𝐿^𝑠𝑒𝑟 )^2+</a:t>
              </a:r>
              <a:r>
                <a:rPr lang="en-US" sz="1000" b="0" i="0">
                  <a:solidFill>
                    <a:schemeClr val="tx1"/>
                  </a:solidFill>
                  <a:effectLst/>
                  <a:latin typeface="Cambria Math" panose="02040503050406030204" pitchFamily="18" charset="0"/>
                  <a:ea typeface="+mn-ea"/>
                  <a:cs typeface="+mn-cs"/>
                </a:rPr>
                <a:t>〖(𝜔𝐿−1/</a:t>
              </a:r>
              <a:r>
                <a:rPr lang="en-US" sz="1000" b="0" i="0">
                  <a:solidFill>
                    <a:schemeClr val="tx1"/>
                  </a:solidFill>
                  <a:effectLst/>
                  <a:latin typeface="Cambria Math" panose="02040503050406030204" pitchFamily="18" charset="0"/>
                  <a:ea typeface="Cambria Math" panose="02040503050406030204" pitchFamily="18" charset="0"/>
                  <a:cs typeface="+mn-cs"/>
                </a:rPr>
                <a:t>𝜔𝐶</a:t>
              </a:r>
              <a:r>
                <a:rPr lang="en-US" sz="1000" b="0" i="0">
                  <a:solidFill>
                    <a:schemeClr val="tx1"/>
                  </a:solidFill>
                  <a:effectLst/>
                  <a:latin typeface="Cambria Math" panose="02040503050406030204" pitchFamily="18" charset="0"/>
                  <a:ea typeface="+mn-ea"/>
                  <a:cs typeface="+mn-cs"/>
                </a:rPr>
                <a:t>)〗^2 )]</a:t>
              </a:r>
              <a:endParaRPr lang="en-US" sz="1000"/>
            </a:p>
          </xdr:txBody>
        </xdr:sp>
      </mc:Fallback>
    </mc:AlternateContent>
    <xdr:clientData/>
  </xdr:oneCellAnchor>
  <xdr:oneCellAnchor>
    <xdr:from>
      <xdr:col>0</xdr:col>
      <xdr:colOff>94149</xdr:colOff>
      <xdr:row>129</xdr:row>
      <xdr:rowOff>2930</xdr:rowOff>
    </xdr:from>
    <xdr:ext cx="1828834"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CC6ADFB3-4FC3-4A91-88C2-CC5A258FEEAB}"/>
                </a:ext>
              </a:extLst>
            </xdr:cNvPr>
            <xdr:cNvSpPr txBox="1"/>
          </xdr:nvSpPr>
          <xdr:spPr>
            <a:xfrm>
              <a:off x="94149" y="23947315"/>
              <a:ext cx="18288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US" sz="1100" i="1">
                          <a:latin typeface="Cambria Math" panose="02040503050406030204" pitchFamily="18" charset="0"/>
                        </a:rPr>
                      </m:ctrlPr>
                    </m:sSubSupPr>
                    <m:e>
                      <m:r>
                        <a:rPr lang="en-US" sz="1100" b="0" i="1">
                          <a:latin typeface="Cambria Math" panose="02040503050406030204" pitchFamily="18" charset="0"/>
                        </a:rPr>
                        <m:t>𝑅</m:t>
                      </m:r>
                    </m:e>
                    <m:sub>
                      <m:r>
                        <a:rPr lang="en-US" sz="1100" b="0" i="1">
                          <a:latin typeface="Cambria Math" panose="02040503050406030204" pitchFamily="18" charset="0"/>
                        </a:rPr>
                        <m:t>𝐿</m:t>
                      </m:r>
                    </m:sub>
                    <m:sup>
                      <m:r>
                        <a:rPr lang="en-US" sz="1100" b="0" i="1">
                          <a:latin typeface="Cambria Math" panose="02040503050406030204" pitchFamily="18" charset="0"/>
                        </a:rPr>
                        <m:t>𝑠𝑒𝑟</m:t>
                      </m:r>
                    </m:sup>
                  </m:sSubSup>
                  <m:r>
                    <a:rPr lang="en-US" sz="1100" b="0" i="1">
                      <a:latin typeface="Cambria Math" panose="02040503050406030204" pitchFamily="18" charset="0"/>
                    </a:rPr>
                    <m:t>=3</m:t>
                  </m:r>
                  <m:r>
                    <m:rPr>
                      <m:sty m:val="p"/>
                    </m:rPr>
                    <a:rPr lang="el-GR" sz="1100" b="0" i="1">
                      <a:latin typeface="Cambria Math" panose="02040503050406030204" pitchFamily="18" charset="0"/>
                      <a:ea typeface="Cambria Math" panose="02040503050406030204" pitchFamily="18" charset="0"/>
                    </a:rPr>
                    <m:t>Ω</m:t>
                  </m:r>
                </m:oMath>
              </a14:m>
              <a:r>
                <a:rPr lang="en-US" sz="1100"/>
                <a:t> from measured data</a:t>
              </a:r>
            </a:p>
          </xdr:txBody>
        </xdr:sp>
      </mc:Choice>
      <mc:Fallback xmlns="">
        <xdr:sp macro="" textlink="">
          <xdr:nvSpPr>
            <xdr:cNvPr id="6" name="TextBox 5">
              <a:extLst>
                <a:ext uri="{FF2B5EF4-FFF2-40B4-BE49-F238E27FC236}">
                  <a16:creationId xmlns:a16="http://schemas.microsoft.com/office/drawing/2014/main" id="{CC6ADFB3-4FC3-4A91-88C2-CC5A258FEEAB}"/>
                </a:ext>
              </a:extLst>
            </xdr:cNvPr>
            <xdr:cNvSpPr txBox="1"/>
          </xdr:nvSpPr>
          <xdr:spPr>
            <a:xfrm>
              <a:off x="94149" y="23947315"/>
              <a:ext cx="18288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𝑅_𝐿^𝑠𝑒𝑟=3</a:t>
              </a:r>
              <a:r>
                <a:rPr lang="el-GR" sz="1100" b="0" i="0">
                  <a:latin typeface="Cambria Math" panose="02040503050406030204" pitchFamily="18" charset="0"/>
                  <a:ea typeface="Cambria Math" panose="02040503050406030204" pitchFamily="18" charset="0"/>
                </a:rPr>
                <a:t>Ω</a:t>
              </a:r>
              <a:r>
                <a:rPr lang="en-US" sz="1100"/>
                <a:t> from measured data</a:t>
              </a:r>
            </a:p>
          </xdr:txBody>
        </xdr:sp>
      </mc:Fallback>
    </mc:AlternateContent>
    <xdr:clientData/>
  </xdr:oneCellAnchor>
  <xdr:oneCellAnchor>
    <xdr:from>
      <xdr:col>0</xdr:col>
      <xdr:colOff>99645</xdr:colOff>
      <xdr:row>129</xdr:row>
      <xdr:rowOff>187569</xdr:rowOff>
    </xdr:from>
    <xdr:ext cx="3262753" cy="175369"/>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8A274099-6A09-4494-BD2B-EFC229E20FB3}"/>
                </a:ext>
              </a:extLst>
            </xdr:cNvPr>
            <xdr:cNvSpPr txBox="1"/>
          </xdr:nvSpPr>
          <xdr:spPr>
            <a:xfrm>
              <a:off x="99645" y="24131954"/>
              <a:ext cx="3262753"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US" sz="110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𝑅</m:t>
                      </m:r>
                    </m:e>
                    <m:sub>
                      <m:r>
                        <a:rPr lang="en-US" sz="1100" b="0" i="1">
                          <a:solidFill>
                            <a:schemeClr val="tx1"/>
                          </a:solidFill>
                          <a:effectLst/>
                          <a:latin typeface="Cambria Math" panose="02040503050406030204" pitchFamily="18" charset="0"/>
                          <a:ea typeface="+mn-ea"/>
                          <a:cs typeface="+mn-cs"/>
                        </a:rPr>
                        <m:t>𝐿</m:t>
                      </m:r>
                    </m:sub>
                    <m:sup>
                      <m:r>
                        <a:rPr lang="en-US" sz="1100" b="0" i="1">
                          <a:solidFill>
                            <a:schemeClr val="tx1"/>
                          </a:solidFill>
                          <a:effectLst/>
                          <a:latin typeface="Cambria Math" panose="02040503050406030204" pitchFamily="18" charset="0"/>
                          <a:ea typeface="+mn-ea"/>
                          <a:cs typeface="+mn-cs"/>
                        </a:rPr>
                        <m:t>𝑠𝑒𝑟</m:t>
                      </m:r>
                    </m:sup>
                  </m:sSubSup>
                  <m:r>
                    <a:rPr lang="en-US" sz="1100" b="0" i="1">
                      <a:solidFill>
                        <a:schemeClr val="tx1"/>
                      </a:solidFill>
                      <a:effectLst/>
                      <a:latin typeface="Cambria Math" panose="02040503050406030204" pitchFamily="18" charset="0"/>
                      <a:ea typeface="+mn-ea"/>
                      <a:cs typeface="+mn-cs"/>
                    </a:rPr>
                    <m:t>=</m:t>
                  </m:r>
                  <m:r>
                    <a:rPr lang="en-US" sz="1100" b="0" i="0">
                      <a:solidFill>
                        <a:schemeClr val="tx1"/>
                      </a:solidFill>
                      <a:effectLst/>
                      <a:latin typeface="Cambria Math" panose="02040503050406030204" pitchFamily="18" charset="0"/>
                      <a:ea typeface="+mn-ea"/>
                      <a:cs typeface="+mn-cs"/>
                    </a:rPr>
                    <m:t>0.411+2.08</m:t>
                  </m:r>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𝐿</m:t>
                      </m:r>
                    </m:e>
                  </m:d>
                  <m:r>
                    <a:rPr lang="en-US" sz="1100" b="0" i="1">
                      <a:solidFill>
                        <a:schemeClr val="tx1"/>
                      </a:solidFill>
                      <a:effectLst/>
                      <a:latin typeface="Cambria Math" panose="02040503050406030204" pitchFamily="18" charset="0"/>
                      <a:ea typeface="+mn-ea"/>
                      <a:cs typeface="+mn-cs"/>
                    </a:rPr>
                    <m:t>−0.0018</m:t>
                  </m:r>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𝐿</m:t>
                          </m:r>
                        </m:e>
                      </m:d>
                    </m:e>
                    <m:sup>
                      <m:r>
                        <a:rPr lang="en-US" sz="1100" b="0" i="1">
                          <a:solidFill>
                            <a:schemeClr val="tx1"/>
                          </a:solidFill>
                          <a:effectLst/>
                          <a:latin typeface="Cambria Math" panose="02040503050406030204" pitchFamily="18" charset="0"/>
                          <a:ea typeface="+mn-ea"/>
                          <a:cs typeface="+mn-cs"/>
                        </a:rPr>
                        <m:t>2</m:t>
                      </m:r>
                    </m:sup>
                  </m:sSup>
                </m:oMath>
              </a14:m>
              <a:r>
                <a:rPr lang="en-US" sz="1100"/>
                <a:t> so </a:t>
              </a:r>
              <a14:m>
                <m:oMath xmlns:m="http://schemas.openxmlformats.org/officeDocument/2006/math">
                  <m:r>
                    <a:rPr lang="en-US" sz="1100" b="0" i="1">
                      <a:latin typeface="Cambria Math" panose="02040503050406030204" pitchFamily="18" charset="0"/>
                    </a:rPr>
                    <m:t>𝐿</m:t>
                  </m:r>
                  <m:r>
                    <a:rPr lang="en-US" sz="1100" b="0" i="1">
                      <a:latin typeface="Cambria Math" panose="02040503050406030204" pitchFamily="18" charset="0"/>
                    </a:rPr>
                    <m:t>=1.246</m:t>
                  </m:r>
                  <m:r>
                    <m:rPr>
                      <m:sty m:val="p"/>
                    </m:rPr>
                    <a:rPr lang="en-US" sz="1100" b="0" i="0">
                      <a:latin typeface="Cambria Math" panose="02040503050406030204" pitchFamily="18" charset="0"/>
                    </a:rPr>
                    <m:t>mH</m:t>
                  </m:r>
                </m:oMath>
              </a14:m>
              <a:endParaRPr lang="en-US" sz="1100"/>
            </a:p>
          </xdr:txBody>
        </xdr:sp>
      </mc:Choice>
      <mc:Fallback xmlns="">
        <xdr:sp macro="" textlink="">
          <xdr:nvSpPr>
            <xdr:cNvPr id="7" name="TextBox 6">
              <a:extLst>
                <a:ext uri="{FF2B5EF4-FFF2-40B4-BE49-F238E27FC236}">
                  <a16:creationId xmlns:a16="http://schemas.microsoft.com/office/drawing/2014/main" id="{8A274099-6A09-4494-BD2B-EFC229E20FB3}"/>
                </a:ext>
              </a:extLst>
            </xdr:cNvPr>
            <xdr:cNvSpPr txBox="1"/>
          </xdr:nvSpPr>
          <xdr:spPr>
            <a:xfrm>
              <a:off x="99645" y="24131954"/>
              <a:ext cx="3262753"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solidFill>
                    <a:schemeClr val="tx1"/>
                  </a:solidFill>
                  <a:effectLst/>
                  <a:latin typeface="+mn-lt"/>
                  <a:ea typeface="+mn-ea"/>
                  <a:cs typeface="+mn-cs"/>
                </a:rPr>
                <a:t>𝑅_𝐿^𝑠𝑒𝑟=</a:t>
              </a:r>
              <a:r>
                <a:rPr lang="en-US" sz="1100" b="0" i="0">
                  <a:solidFill>
                    <a:schemeClr val="tx1"/>
                  </a:solidFill>
                  <a:effectLst/>
                  <a:latin typeface="Cambria Math" panose="02040503050406030204" pitchFamily="18" charset="0"/>
                  <a:ea typeface="+mn-ea"/>
                  <a:cs typeface="+mn-cs"/>
                </a:rPr>
                <a:t>0.411+2.08(𝐿)−0.0018(𝐿)^2</a:t>
              </a:r>
              <a:r>
                <a:rPr lang="en-US" sz="1100"/>
                <a:t> so </a:t>
              </a:r>
              <a:r>
                <a:rPr lang="en-US" sz="1100" b="0" i="0">
                  <a:latin typeface="Cambria Math" panose="02040503050406030204" pitchFamily="18" charset="0"/>
                </a:rPr>
                <a:t>𝐿=1.246mH</a:t>
              </a:r>
              <a:endParaRPr lang="en-US" sz="1100"/>
            </a:p>
          </xdr:txBody>
        </xdr:sp>
      </mc:Fallback>
    </mc:AlternateContent>
    <xdr:clientData/>
  </xdr:oneCellAnchor>
  <xdr:oneCellAnchor>
    <xdr:from>
      <xdr:col>0</xdr:col>
      <xdr:colOff>260838</xdr:colOff>
      <xdr:row>128</xdr:row>
      <xdr:rowOff>41031</xdr:rowOff>
    </xdr:from>
    <xdr:ext cx="1812484"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7583A56-2572-44C4-A38A-914065CD6D5B}"/>
                </a:ext>
              </a:extLst>
            </xdr:cNvPr>
            <xdr:cNvSpPr txBox="1"/>
          </xdr:nvSpPr>
          <xdr:spPr>
            <a:xfrm>
              <a:off x="260838" y="23772935"/>
              <a:ext cx="18124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n-US" sz="1100" b="0" i="1">
                      <a:latin typeface="Cambria Math" panose="02040503050406030204" pitchFamily="18" charset="0"/>
                    </a:rPr>
                    <m:t>𝑅</m:t>
                  </m:r>
                  <m:r>
                    <a:rPr lang="en-US" sz="1100" b="0" i="1">
                      <a:latin typeface="Cambria Math" panose="02040503050406030204" pitchFamily="18" charset="0"/>
                    </a:rPr>
                    <m:t>=959</m:t>
                  </m:r>
                  <m:r>
                    <m:rPr>
                      <m:sty m:val="p"/>
                    </m:rPr>
                    <a:rPr lang="el-GR" sz="1100" b="0" i="1">
                      <a:latin typeface="Cambria Math" panose="02040503050406030204" pitchFamily="18" charset="0"/>
                      <a:ea typeface="Cambria Math" panose="02040503050406030204" pitchFamily="18" charset="0"/>
                    </a:rPr>
                    <m:t>Ω</m:t>
                  </m:r>
                </m:oMath>
              </a14:m>
              <a:r>
                <a:rPr lang="en-US" sz="1100"/>
                <a:t> from measured data</a:t>
              </a:r>
            </a:p>
          </xdr:txBody>
        </xdr:sp>
      </mc:Choice>
      <mc:Fallback xmlns="">
        <xdr:sp macro="" textlink="">
          <xdr:nvSpPr>
            <xdr:cNvPr id="8" name="TextBox 7">
              <a:extLst>
                <a:ext uri="{FF2B5EF4-FFF2-40B4-BE49-F238E27FC236}">
                  <a16:creationId xmlns:a16="http://schemas.microsoft.com/office/drawing/2014/main" id="{07583A56-2572-44C4-A38A-914065CD6D5B}"/>
                </a:ext>
              </a:extLst>
            </xdr:cNvPr>
            <xdr:cNvSpPr txBox="1"/>
          </xdr:nvSpPr>
          <xdr:spPr>
            <a:xfrm>
              <a:off x="260838" y="23772935"/>
              <a:ext cx="18124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𝑅=959</a:t>
              </a:r>
              <a:r>
                <a:rPr lang="el-GR" sz="1100" b="0" i="0">
                  <a:latin typeface="Cambria Math" panose="02040503050406030204" pitchFamily="18" charset="0"/>
                  <a:ea typeface="Cambria Math" panose="02040503050406030204" pitchFamily="18" charset="0"/>
                </a:rPr>
                <a:t>Ω</a:t>
              </a:r>
              <a:r>
                <a:rPr lang="en-US" sz="1100"/>
                <a:t> from measured data</a:t>
              </a:r>
            </a:p>
          </xdr:txBody>
        </xdr:sp>
      </mc:Fallback>
    </mc:AlternateContent>
    <xdr:clientData/>
  </xdr:oneCellAnchor>
  <xdr:oneCellAnchor>
    <xdr:from>
      <xdr:col>0</xdr:col>
      <xdr:colOff>208359</xdr:colOff>
      <xdr:row>130</xdr:row>
      <xdr:rowOff>147635</xdr:rowOff>
    </xdr:from>
    <xdr:ext cx="1373325" cy="262123"/>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30B5211A-D2BA-4CF8-8E5F-1066A885784E}"/>
                </a:ext>
              </a:extLst>
            </xdr:cNvPr>
            <xdr:cNvSpPr txBox="1"/>
          </xdr:nvSpPr>
          <xdr:spPr>
            <a:xfrm>
              <a:off x="208359" y="24369710"/>
              <a:ext cx="1373325" cy="262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𝑓</m:t>
                      </m:r>
                    </m:e>
                    <m:sub>
                      <m:r>
                        <a:rPr lang="en-US" sz="1100" b="0" i="1">
                          <a:latin typeface="Cambria Math" panose="02040503050406030204" pitchFamily="18" charset="0"/>
                        </a:rPr>
                        <m:t>𝐵</m:t>
                      </m:r>
                    </m:sub>
                    <m:sup>
                      <m:r>
                        <a:rPr lang="en-US" sz="1100" b="0" i="1">
                          <a:latin typeface="Cambria Math" panose="02040503050406030204" pitchFamily="18" charset="0"/>
                        </a:rPr>
                        <m:t>𝐿</m:t>
                      </m:r>
                    </m:sup>
                  </m:sSubSup>
                  <m:r>
                    <a:rPr lang="en-US" sz="1100" b="0" i="1">
                      <a:latin typeface="Cambria Math" panose="02040503050406030204" pitchFamily="18" charset="0"/>
                    </a:rPr>
                    <m:t>=</m:t>
                  </m:r>
                  <m:f>
                    <m:fPr>
                      <m:ctrlPr>
                        <a:rPr lang="en-US" sz="1100" b="0" i="1">
                          <a:latin typeface="Cambria Math" panose="02040503050406030204" pitchFamily="18" charset="0"/>
                        </a:rPr>
                      </m:ctrlPr>
                    </m:fPr>
                    <m:num>
                      <m:sSubSup>
                        <m:sSubSupPr>
                          <m:ctrlPr>
                            <a:rPr lang="en-US" sz="1100" b="0" i="1">
                              <a:latin typeface="Cambria Math" panose="02040503050406030204" pitchFamily="18" charset="0"/>
                            </a:rPr>
                          </m:ctrlPr>
                        </m:sSubSupPr>
                        <m:e>
                          <m:r>
                            <a:rPr lang="en-US" sz="1100" b="0" i="1">
                              <a:latin typeface="Cambria Math" panose="02040503050406030204" pitchFamily="18" charset="0"/>
                            </a:rPr>
                            <m:t>𝑅</m:t>
                          </m:r>
                        </m:e>
                        <m:sub>
                          <m:r>
                            <a:rPr lang="en-US" sz="1100" b="0" i="1">
                              <a:latin typeface="Cambria Math" panose="02040503050406030204" pitchFamily="18" charset="0"/>
                            </a:rPr>
                            <m:t>𝐿</m:t>
                          </m:r>
                        </m:sub>
                        <m:sup>
                          <m:r>
                            <a:rPr lang="en-US" sz="1100" b="0" i="1">
                              <a:latin typeface="Cambria Math" panose="02040503050406030204" pitchFamily="18" charset="0"/>
                            </a:rPr>
                            <m:t>𝑠𝑒𝑟</m:t>
                          </m:r>
                        </m:sup>
                      </m:sSubSup>
                    </m:num>
                    <m:den>
                      <m:r>
                        <a:rPr lang="en-US" sz="1100" b="0" i="1">
                          <a:latin typeface="Cambria Math" panose="02040503050406030204" pitchFamily="18" charset="0"/>
                        </a:rPr>
                        <m:t>2</m:t>
                      </m:r>
                      <m:r>
                        <a:rPr lang="en-US" sz="1100" b="0" i="1">
                          <a:latin typeface="Cambria Math" panose="02040503050406030204" pitchFamily="18" charset="0"/>
                          <a:ea typeface="Cambria Math" panose="02040503050406030204" pitchFamily="18" charset="0"/>
                        </a:rPr>
                        <m:t>𝜋</m:t>
                      </m:r>
                      <m:r>
                        <a:rPr lang="en-US" sz="1100" b="0" i="1">
                          <a:latin typeface="Cambria Math" panose="02040503050406030204" pitchFamily="18" charset="0"/>
                          <a:ea typeface="Cambria Math" panose="02040503050406030204" pitchFamily="18" charset="0"/>
                        </a:rPr>
                        <m:t>𝐿</m:t>
                      </m:r>
                    </m:den>
                  </m:f>
                  <m:r>
                    <a:rPr lang="en-US" sz="1100" b="0" i="1">
                      <a:latin typeface="Cambria Math" panose="02040503050406030204" pitchFamily="18" charset="0"/>
                    </a:rPr>
                    <m:t>=383.198</m:t>
                  </m:r>
                </m:oMath>
              </a14:m>
              <a:r>
                <a:rPr lang="en-US" sz="1100"/>
                <a:t>Hz</a:t>
              </a:r>
            </a:p>
          </xdr:txBody>
        </xdr:sp>
      </mc:Choice>
      <mc:Fallback xmlns="">
        <xdr:sp macro="" textlink="">
          <xdr:nvSpPr>
            <xdr:cNvPr id="2" name="TextBox 1">
              <a:extLst>
                <a:ext uri="{FF2B5EF4-FFF2-40B4-BE49-F238E27FC236}">
                  <a16:creationId xmlns:a16="http://schemas.microsoft.com/office/drawing/2014/main" id="{30B5211A-D2BA-4CF8-8E5F-1066A885784E}"/>
                </a:ext>
              </a:extLst>
            </xdr:cNvPr>
            <xdr:cNvSpPr txBox="1"/>
          </xdr:nvSpPr>
          <xdr:spPr>
            <a:xfrm>
              <a:off x="208359" y="24369710"/>
              <a:ext cx="1373325" cy="262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𝑓_𝐵^𝐿=(𝑅_𝐿^𝑠𝑒𝑟)/2</a:t>
              </a:r>
              <a:r>
                <a:rPr lang="en-US" sz="1100" b="0" i="0">
                  <a:latin typeface="Cambria Math" panose="02040503050406030204" pitchFamily="18" charset="0"/>
                  <a:ea typeface="Cambria Math" panose="02040503050406030204" pitchFamily="18" charset="0"/>
                </a:rPr>
                <a:t>𝜋𝐿</a:t>
              </a:r>
              <a:r>
                <a:rPr lang="en-US" sz="1100" b="0" i="0">
                  <a:latin typeface="Cambria Math" panose="02040503050406030204" pitchFamily="18" charset="0"/>
                </a:rPr>
                <a:t>=383.198</a:t>
              </a:r>
              <a:r>
                <a:rPr lang="en-US" sz="1100"/>
                <a:t>Hz</a:t>
              </a:r>
            </a:p>
          </xdr:txBody>
        </xdr:sp>
      </mc:Fallback>
    </mc:AlternateContent>
    <xdr:clientData/>
  </xdr:oneCellAnchor>
  <xdr:oneCellAnchor>
    <xdr:from>
      <xdr:col>0</xdr:col>
      <xdr:colOff>255985</xdr:colOff>
      <xdr:row>132</xdr:row>
      <xdr:rowOff>36909</xdr:rowOff>
    </xdr:from>
    <xdr:ext cx="1557093" cy="31335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7D0A8FBB-435B-4B88-B334-B5D0031871C3}"/>
                </a:ext>
              </a:extLst>
            </xdr:cNvPr>
            <xdr:cNvSpPr txBox="1"/>
          </xdr:nvSpPr>
          <xdr:spPr>
            <a:xfrm>
              <a:off x="255985" y="24659034"/>
              <a:ext cx="1557093" cy="3133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n-US" sz="1100" b="0" i="1">
                      <a:latin typeface="Cambria Math" panose="02040503050406030204" pitchFamily="18" charset="0"/>
                    </a:rPr>
                    <m:t>𝐶</m:t>
                  </m:r>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1</m:t>
                      </m:r>
                    </m:num>
                    <m:den>
                      <m:r>
                        <a:rPr lang="en-US" sz="1100" b="0" i="1">
                          <a:latin typeface="Cambria Math" panose="02040503050406030204" pitchFamily="18" charset="0"/>
                          <a:ea typeface="Cambria Math" panose="02040503050406030204" pitchFamily="18" charset="0"/>
                        </a:rPr>
                        <m:t>𝑅</m:t>
                      </m:r>
                      <m:d>
                        <m:dPr>
                          <m:begChr m:val="["/>
                          <m:endChr m:val="]"/>
                          <m:ctrlPr>
                            <a:rPr lang="en-US" sz="1100" b="0" i="1">
                              <a:latin typeface="Cambria Math" panose="02040503050406030204" pitchFamily="18" charset="0"/>
                              <a:ea typeface="Cambria Math" panose="02040503050406030204" pitchFamily="18" charset="0"/>
                            </a:rPr>
                          </m:ctrlPr>
                        </m:dPr>
                        <m:e>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𝑅</m:t>
                              </m:r>
                            </m:num>
                            <m:den>
                              <m:r>
                                <a:rPr lang="en-US" sz="1100" b="0" i="1">
                                  <a:latin typeface="Cambria Math" panose="02040503050406030204" pitchFamily="18" charset="0"/>
                                  <a:ea typeface="Cambria Math" panose="02040503050406030204" pitchFamily="18" charset="0"/>
                                </a:rPr>
                                <m:t>𝐿</m:t>
                              </m:r>
                            </m:den>
                          </m:f>
                          <m:r>
                            <a:rPr lang="en-US" sz="1100" b="0" i="1">
                              <a:latin typeface="Cambria Math" panose="02040503050406030204" pitchFamily="18" charset="0"/>
                              <a:ea typeface="Cambria Math" panose="02040503050406030204" pitchFamily="18" charset="0"/>
                            </a:rPr>
                            <m:t>−2</m:t>
                          </m:r>
                          <m:r>
                            <a:rPr lang="en-US" sz="1100" b="0" i="1">
                              <a:latin typeface="Cambria Math" panose="02040503050406030204" pitchFamily="18" charset="0"/>
                              <a:ea typeface="Cambria Math" panose="02040503050406030204" pitchFamily="18" charset="0"/>
                            </a:rPr>
                            <m:t>𝜋</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𝑓</m:t>
                              </m:r>
                            </m:e>
                            <m:sub>
                              <m:r>
                                <a:rPr lang="en-US" sz="1100" b="0" i="1">
                                  <a:latin typeface="Cambria Math" panose="02040503050406030204" pitchFamily="18" charset="0"/>
                                  <a:ea typeface="Cambria Math" panose="02040503050406030204" pitchFamily="18" charset="0"/>
                                </a:rPr>
                                <m:t>𝐵</m:t>
                              </m:r>
                            </m:sub>
                          </m:sSub>
                        </m:e>
                      </m:d>
                    </m:den>
                  </m:f>
                  <m:r>
                    <a:rPr lang="en-US" sz="1100" b="0" i="1">
                      <a:latin typeface="Cambria Math" panose="02040503050406030204" pitchFamily="18" charset="0"/>
                      <a:ea typeface="Cambria Math" panose="02040503050406030204" pitchFamily="18" charset="0"/>
                    </a:rPr>
                    <m:t>=1.4246</m:t>
                  </m:r>
                </m:oMath>
              </a14:m>
              <a:r>
                <a:rPr lang="en-US" sz="1100"/>
                <a:t>nF</a:t>
              </a:r>
            </a:p>
          </xdr:txBody>
        </xdr:sp>
      </mc:Choice>
      <mc:Fallback xmlns="">
        <xdr:sp macro="" textlink="">
          <xdr:nvSpPr>
            <xdr:cNvPr id="3" name="TextBox 2">
              <a:extLst>
                <a:ext uri="{FF2B5EF4-FFF2-40B4-BE49-F238E27FC236}">
                  <a16:creationId xmlns:a16="http://schemas.microsoft.com/office/drawing/2014/main" id="{7D0A8FBB-435B-4B88-B334-B5D0031871C3}"/>
                </a:ext>
              </a:extLst>
            </xdr:cNvPr>
            <xdr:cNvSpPr txBox="1"/>
          </xdr:nvSpPr>
          <xdr:spPr>
            <a:xfrm>
              <a:off x="255985" y="24659034"/>
              <a:ext cx="1557093" cy="3133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𝐶</a:t>
              </a:r>
              <a:r>
                <a:rPr lang="en-US" sz="1100" b="0" i="0">
                  <a:latin typeface="Cambria Math" panose="02040503050406030204" pitchFamily="18" charset="0"/>
                  <a:ea typeface="Cambria Math" panose="02040503050406030204" pitchFamily="18" charset="0"/>
                </a:rPr>
                <a:t>≈1/𝑅[𝑅/𝐿−2𝜋𝑓_𝐵 ] =1.4246</a:t>
              </a:r>
              <a:r>
                <a:rPr lang="en-US" sz="1100"/>
                <a:t>nF</a:t>
              </a:r>
            </a:p>
          </xdr:txBody>
        </xdr:sp>
      </mc:Fallback>
    </mc:AlternateContent>
    <xdr:clientData/>
  </xdr:oneCellAnchor>
  <xdr:twoCellAnchor editAs="oneCell">
    <xdr:from>
      <xdr:col>1</xdr:col>
      <xdr:colOff>28576</xdr:colOff>
      <xdr:row>25</xdr:row>
      <xdr:rowOff>27386</xdr:rowOff>
    </xdr:from>
    <xdr:to>
      <xdr:col>4</xdr:col>
      <xdr:colOff>1376815</xdr:colOff>
      <xdr:row>43</xdr:row>
      <xdr:rowOff>9525</xdr:rowOff>
    </xdr:to>
    <xdr:pic>
      <xdr:nvPicPr>
        <xdr:cNvPr id="10" name="Picture 9">
          <a:extLst>
            <a:ext uri="{FF2B5EF4-FFF2-40B4-BE49-F238E27FC236}">
              <a16:creationId xmlns:a16="http://schemas.microsoft.com/office/drawing/2014/main" id="{A14A3BDC-FD8D-4F23-A2C9-BBB1AC12B7D0}"/>
            </a:ext>
          </a:extLst>
        </xdr:cNvPr>
        <xdr:cNvPicPr>
          <a:picLocks noChangeAspect="1"/>
        </xdr:cNvPicPr>
      </xdr:nvPicPr>
      <xdr:blipFill>
        <a:blip xmlns:r="http://schemas.openxmlformats.org/officeDocument/2006/relationships" r:embed="rId1"/>
        <a:stretch>
          <a:fillRect/>
        </a:stretch>
      </xdr:blipFill>
      <xdr:spPr>
        <a:xfrm>
          <a:off x="1114426" y="5256611"/>
          <a:ext cx="4920114" cy="3601639"/>
        </a:xfrm>
        <a:prstGeom prst="rect">
          <a:avLst/>
        </a:prstGeom>
        <a:ln>
          <a:solidFill>
            <a:schemeClr val="tx1"/>
          </a:solidFill>
        </a:ln>
      </xdr:spPr>
    </xdr:pic>
    <xdr:clientData/>
  </xdr:twoCellAnchor>
  <xdr:twoCellAnchor editAs="oneCell">
    <xdr:from>
      <xdr:col>0</xdr:col>
      <xdr:colOff>39811</xdr:colOff>
      <xdr:row>69</xdr:row>
      <xdr:rowOff>9524</xdr:rowOff>
    </xdr:from>
    <xdr:to>
      <xdr:col>4</xdr:col>
      <xdr:colOff>1142999</xdr:colOff>
      <xdr:row>89</xdr:row>
      <xdr:rowOff>86528</xdr:rowOff>
    </xdr:to>
    <xdr:pic>
      <xdr:nvPicPr>
        <xdr:cNvPr id="12" name="Picture 11">
          <a:extLst>
            <a:ext uri="{FF2B5EF4-FFF2-40B4-BE49-F238E27FC236}">
              <a16:creationId xmlns:a16="http://schemas.microsoft.com/office/drawing/2014/main" id="{2165F4BD-9E48-4473-965C-B4D0316C0D56}"/>
            </a:ext>
          </a:extLst>
        </xdr:cNvPr>
        <xdr:cNvPicPr>
          <a:picLocks noChangeAspect="1"/>
        </xdr:cNvPicPr>
      </xdr:nvPicPr>
      <xdr:blipFill>
        <a:blip xmlns:r="http://schemas.openxmlformats.org/officeDocument/2006/relationships" r:embed="rId2"/>
        <a:stretch>
          <a:fillRect/>
        </a:stretch>
      </xdr:blipFill>
      <xdr:spPr>
        <a:xfrm>
          <a:off x="39811" y="15449549"/>
          <a:ext cx="5760913" cy="4087029"/>
        </a:xfrm>
        <a:prstGeom prst="rect">
          <a:avLst/>
        </a:prstGeom>
        <a:ln>
          <a:solidFill>
            <a:sysClr val="windowText" lastClr="000000"/>
          </a:solidFill>
        </a:ln>
      </xdr:spPr>
    </xdr:pic>
    <xdr:clientData/>
  </xdr:twoCellAnchor>
  <xdr:oneCellAnchor>
    <xdr:from>
      <xdr:col>4</xdr:col>
      <xdr:colOff>319087</xdr:colOff>
      <xdr:row>82</xdr:row>
      <xdr:rowOff>109537</xdr:rowOff>
    </xdr:from>
    <xdr:ext cx="973793" cy="872098"/>
    <mc:AlternateContent xmlns:mc="http://schemas.openxmlformats.org/markup-compatibility/2006">
      <mc:Choice xmlns:a14="http://schemas.microsoft.com/office/drawing/2010/main" Requires="a14">
        <xdr:sp macro="" textlink="">
          <xdr:nvSpPr>
            <xdr:cNvPr id="13" name="TextBox 12">
              <a:extLst>
                <a:ext uri="{FF2B5EF4-FFF2-40B4-BE49-F238E27FC236}">
                  <a16:creationId xmlns:a16="http://schemas.microsoft.com/office/drawing/2014/main" id="{D566676B-E995-4D35-AC62-E4C88FB0E0BF}"/>
                </a:ext>
              </a:extLst>
            </xdr:cNvPr>
            <xdr:cNvSpPr txBox="1"/>
          </xdr:nvSpPr>
          <xdr:spPr>
            <a:xfrm>
              <a:off x="4976812" y="18159412"/>
              <a:ext cx="973793" cy="872098"/>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lgn="ctr"/>
              <a:r>
                <a:rPr lang="en-US" sz="1100" b="1" i="0" u="sng">
                  <a:solidFill>
                    <a:schemeClr val="tx1"/>
                  </a:solidFill>
                  <a:effectLst/>
                  <a:latin typeface="+mn-lt"/>
                  <a:ea typeface="+mn-ea"/>
                  <a:cs typeface="+mn-cs"/>
                </a:rPr>
                <a:t>Model Params</a:t>
              </a:r>
            </a:p>
            <a:p>
              <a:pPr algn="ctr"/>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=959</m:t>
                    </m:r>
                    <m:r>
                      <m:rPr>
                        <m:sty m:val="p"/>
                      </m:rPr>
                      <a:rPr lang="el-GR" sz="1100" b="0" i="1">
                        <a:solidFill>
                          <a:schemeClr val="tx1"/>
                        </a:solidFill>
                        <a:effectLst/>
                        <a:latin typeface="Cambria Math" panose="02040503050406030204" pitchFamily="18" charset="0"/>
                        <a:ea typeface="+mn-ea"/>
                        <a:cs typeface="+mn-cs"/>
                      </a:rPr>
                      <m:t>Ω</m:t>
                    </m:r>
                  </m:oMath>
                </m:oMathPara>
              </a14:m>
              <a:endParaRPr lang="en-US" sz="1100" b="0" i="1">
                <a:solidFill>
                  <a:schemeClr val="tx1"/>
                </a:solidFill>
                <a:effectLst/>
                <a:latin typeface="+mn-lt"/>
                <a:ea typeface="+mn-ea"/>
                <a:cs typeface="+mn-cs"/>
              </a:endParaRPr>
            </a:p>
            <a:p>
              <a:pPr algn="ctr"/>
              <a14:m>
                <m:oMathPara xmlns:m="http://schemas.openxmlformats.org/officeDocument/2006/math">
                  <m:oMathParaPr>
                    <m:jc m:val="centerGroup"/>
                  </m:oMathParaPr>
                  <m:oMath xmlns:m="http://schemas.openxmlformats.org/officeDocument/2006/math">
                    <m:sSubSup>
                      <m:sSubSupPr>
                        <m:ctrlPr>
                          <a:rPr lang="en-US" sz="110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𝑅</m:t>
                        </m:r>
                      </m:e>
                      <m:sub>
                        <m:r>
                          <a:rPr lang="en-US" sz="1100" b="0" i="1">
                            <a:solidFill>
                              <a:schemeClr val="tx1"/>
                            </a:solidFill>
                            <a:effectLst/>
                            <a:latin typeface="Cambria Math" panose="02040503050406030204" pitchFamily="18" charset="0"/>
                            <a:ea typeface="+mn-ea"/>
                            <a:cs typeface="+mn-cs"/>
                          </a:rPr>
                          <m:t>𝐿</m:t>
                        </m:r>
                      </m:sub>
                      <m:sup>
                        <m:r>
                          <a:rPr lang="en-US" sz="1100" b="0" i="1">
                            <a:solidFill>
                              <a:schemeClr val="tx1"/>
                            </a:solidFill>
                            <a:effectLst/>
                            <a:latin typeface="Cambria Math" panose="02040503050406030204" pitchFamily="18" charset="0"/>
                            <a:ea typeface="+mn-ea"/>
                            <a:cs typeface="+mn-cs"/>
                          </a:rPr>
                          <m:t>𝑠𝑒𝑟</m:t>
                        </m:r>
                      </m:sup>
                    </m:sSubSup>
                    <m:r>
                      <a:rPr lang="en-US" sz="1100" b="0" i="1">
                        <a:solidFill>
                          <a:schemeClr val="tx1"/>
                        </a:solidFill>
                        <a:effectLst/>
                        <a:latin typeface="Cambria Math" panose="02040503050406030204" pitchFamily="18" charset="0"/>
                        <a:ea typeface="+mn-ea"/>
                        <a:cs typeface="+mn-cs"/>
                      </a:rPr>
                      <m:t>=3</m:t>
                    </m:r>
                    <m:r>
                      <m:rPr>
                        <m:sty m:val="p"/>
                      </m:rPr>
                      <a:rPr lang="el-GR" sz="1100" b="0" i="1">
                        <a:solidFill>
                          <a:schemeClr val="tx1"/>
                        </a:solidFill>
                        <a:effectLst/>
                        <a:latin typeface="Cambria Math" panose="02040503050406030204" pitchFamily="18" charset="0"/>
                        <a:ea typeface="+mn-ea"/>
                        <a:cs typeface="+mn-cs"/>
                      </a:rPr>
                      <m:t>Ω</m:t>
                    </m:r>
                    <m:r>
                      <m:rPr>
                        <m:nor/>
                      </m:rPr>
                      <a:rPr lang="en-US" sz="1100">
                        <a:solidFill>
                          <a:schemeClr val="tx1"/>
                        </a:solidFill>
                        <a:effectLst/>
                        <a:latin typeface="+mn-lt"/>
                        <a:ea typeface="+mn-ea"/>
                        <a:cs typeface="+mn-cs"/>
                      </a:rPr>
                      <m:t> </m:t>
                    </m:r>
                  </m:oMath>
                </m:oMathPara>
              </a14:m>
              <a:endParaRPr lang="en-US" sz="1100">
                <a:solidFill>
                  <a:schemeClr val="tx1"/>
                </a:solidFill>
                <a:effectLst/>
                <a:ea typeface="+mn-ea"/>
                <a:cs typeface="+mn-cs"/>
              </a:endParaRPr>
            </a:p>
            <a:p>
              <a:pPr algn="ctr"/>
              <a14:m>
                <m:oMath xmlns:m="http://schemas.openxmlformats.org/officeDocument/2006/math">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𝑓</m:t>
                      </m:r>
                    </m:e>
                    <m:sub>
                      <m:r>
                        <a:rPr lang="en-US" sz="1100" b="0" i="1">
                          <a:solidFill>
                            <a:schemeClr val="tx1"/>
                          </a:solidFill>
                          <a:effectLst/>
                          <a:latin typeface="Cambria Math" panose="02040503050406030204" pitchFamily="18" charset="0"/>
                          <a:ea typeface="+mn-ea"/>
                          <a:cs typeface="+mn-cs"/>
                        </a:rPr>
                        <m:t>𝐵</m:t>
                      </m:r>
                    </m:sub>
                    <m:sup>
                      <m:r>
                        <a:rPr lang="en-US" sz="1100" b="0" i="1">
                          <a:solidFill>
                            <a:schemeClr val="tx1"/>
                          </a:solidFill>
                          <a:effectLst/>
                          <a:latin typeface="Cambria Math" panose="02040503050406030204" pitchFamily="18" charset="0"/>
                          <a:ea typeface="+mn-ea"/>
                          <a:cs typeface="+mn-cs"/>
                        </a:rPr>
                        <m:t>𝐿</m:t>
                      </m:r>
                    </m:sup>
                  </m:sSubSup>
                  <m:r>
                    <a:rPr lang="en-US" sz="1100" b="0" i="1">
                      <a:solidFill>
                        <a:schemeClr val="tx1"/>
                      </a:solidFill>
                      <a:effectLst/>
                      <a:latin typeface="Cambria Math" panose="02040503050406030204" pitchFamily="18" charset="0"/>
                      <a:ea typeface="+mn-ea"/>
                      <a:cs typeface="+mn-cs"/>
                    </a:rPr>
                    <m:t>=383.198</m:t>
                  </m:r>
                </m:oMath>
              </a14:m>
              <a:r>
                <a:rPr lang="en-US" sz="1100">
                  <a:solidFill>
                    <a:schemeClr val="tx1"/>
                  </a:solidFill>
                  <a:effectLst/>
                  <a:latin typeface="+mn-lt"/>
                  <a:ea typeface="+mn-ea"/>
                  <a:cs typeface="+mn-cs"/>
                </a:rPr>
                <a:t>Hz</a:t>
              </a:r>
            </a:p>
            <a:p>
              <a:pPr algn="ctr"/>
              <a14:m>
                <m:oMath xmlns:m="http://schemas.openxmlformats.org/officeDocument/2006/math">
                  <m:r>
                    <a:rPr lang="en-US" sz="1100" b="0" i="1">
                      <a:solidFill>
                        <a:schemeClr val="tx1"/>
                      </a:solidFill>
                      <a:effectLst/>
                      <a:latin typeface="Cambria Math" panose="02040503050406030204" pitchFamily="18" charset="0"/>
                      <a:ea typeface="+mn-ea"/>
                      <a:cs typeface="+mn-cs"/>
                    </a:rPr>
                    <m:t>𝐶</m:t>
                  </m:r>
                  <m:r>
                    <a:rPr lang="en-US" sz="1100" b="0" i="1">
                      <a:solidFill>
                        <a:schemeClr val="tx1"/>
                      </a:solidFill>
                      <a:effectLst/>
                      <a:latin typeface="Cambria Math" panose="02040503050406030204" pitchFamily="18" charset="0"/>
                      <a:ea typeface="+mn-ea"/>
                      <a:cs typeface="+mn-cs"/>
                    </a:rPr>
                    <m:t>=1.4246</m:t>
                  </m:r>
                </m:oMath>
              </a14:m>
              <a:r>
                <a:rPr lang="en-US" sz="1100">
                  <a:solidFill>
                    <a:schemeClr val="tx1"/>
                  </a:solidFill>
                  <a:effectLst/>
                  <a:latin typeface="+mn-lt"/>
                  <a:ea typeface="+mn-ea"/>
                  <a:cs typeface="+mn-cs"/>
                </a:rPr>
                <a:t>nF</a:t>
              </a:r>
              <a:endParaRPr lang="en-US" sz="1100"/>
            </a:p>
          </xdr:txBody>
        </xdr:sp>
      </mc:Choice>
      <mc:Fallback>
        <xdr:sp macro="" textlink="">
          <xdr:nvSpPr>
            <xdr:cNvPr id="13" name="TextBox 12">
              <a:extLst>
                <a:ext uri="{FF2B5EF4-FFF2-40B4-BE49-F238E27FC236}">
                  <a16:creationId xmlns:a16="http://schemas.microsoft.com/office/drawing/2014/main" id="{D566676B-E995-4D35-AC62-E4C88FB0E0BF}"/>
                </a:ext>
              </a:extLst>
            </xdr:cNvPr>
            <xdr:cNvSpPr txBox="1"/>
          </xdr:nvSpPr>
          <xdr:spPr>
            <a:xfrm>
              <a:off x="4976812" y="18159412"/>
              <a:ext cx="973793" cy="872098"/>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lgn="ctr"/>
              <a:r>
                <a:rPr lang="en-US" sz="1100" b="1" i="0" u="sng">
                  <a:solidFill>
                    <a:schemeClr val="tx1"/>
                  </a:solidFill>
                  <a:effectLst/>
                  <a:latin typeface="+mn-lt"/>
                  <a:ea typeface="+mn-ea"/>
                  <a:cs typeface="+mn-cs"/>
                </a:rPr>
                <a:t>Model Params</a:t>
              </a:r>
            </a:p>
            <a:p>
              <a:pPr algn="ctr"/>
              <a:r>
                <a:rPr lang="en-US" sz="1100" b="0" i="0">
                  <a:solidFill>
                    <a:schemeClr val="tx1"/>
                  </a:solidFill>
                  <a:effectLst/>
                  <a:latin typeface="Cambria Math" panose="02040503050406030204" pitchFamily="18" charset="0"/>
                  <a:ea typeface="+mn-ea"/>
                  <a:cs typeface="+mn-cs"/>
                </a:rPr>
                <a:t>𝑅=959</a:t>
              </a:r>
              <a:r>
                <a:rPr lang="el-GR" sz="1100" b="0" i="0">
                  <a:solidFill>
                    <a:schemeClr val="tx1"/>
                  </a:solidFill>
                  <a:effectLst/>
                  <a:latin typeface="Cambria Math" panose="02040503050406030204" pitchFamily="18" charset="0"/>
                  <a:ea typeface="+mn-ea"/>
                  <a:cs typeface="+mn-cs"/>
                </a:rPr>
                <a:t>Ω</a:t>
              </a:r>
              <a:endParaRPr lang="en-US" sz="1100" b="0" i="1">
                <a:solidFill>
                  <a:schemeClr val="tx1"/>
                </a:solidFill>
                <a:effectLst/>
                <a:latin typeface="+mn-lt"/>
                <a:ea typeface="+mn-ea"/>
                <a:cs typeface="+mn-cs"/>
              </a:endParaRPr>
            </a:p>
            <a:p>
              <a:pPr algn="ctr"/>
              <a:r>
                <a:rPr lang="en-US" sz="1100" b="0" i="0">
                  <a:solidFill>
                    <a:schemeClr val="tx1"/>
                  </a:solidFill>
                  <a:effectLst/>
                  <a:latin typeface="Cambria Math" panose="02040503050406030204" pitchFamily="18" charset="0"/>
                  <a:ea typeface="+mn-ea"/>
                  <a:cs typeface="+mn-cs"/>
                </a:rPr>
                <a:t>𝑅_𝐿^𝑠𝑒𝑟=3</a:t>
              </a:r>
              <a:r>
                <a:rPr lang="el-GR" sz="1100" b="0" i="0">
                  <a:solidFill>
                    <a:schemeClr val="tx1"/>
                  </a:solidFill>
                  <a:effectLst/>
                  <a:latin typeface="Cambria Math" panose="02040503050406030204" pitchFamily="18" charset="0"/>
                  <a:ea typeface="+mn-ea"/>
                  <a:cs typeface="+mn-cs"/>
                </a:rPr>
                <a:t>Ω</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 </a:t>
              </a:r>
              <a:r>
                <a:rPr lang="en-US" sz="1100" i="0">
                  <a:solidFill>
                    <a:schemeClr val="tx1"/>
                  </a:solidFill>
                  <a:effectLst/>
                  <a:latin typeface="+mn-lt"/>
                  <a:ea typeface="+mn-ea"/>
                  <a:cs typeface="+mn-cs"/>
                </a:rPr>
                <a:t>"</a:t>
              </a:r>
              <a:endParaRPr lang="en-US" sz="1100">
                <a:solidFill>
                  <a:schemeClr val="tx1"/>
                </a:solidFill>
                <a:effectLst/>
                <a:ea typeface="+mn-ea"/>
                <a:cs typeface="+mn-cs"/>
              </a:endParaRPr>
            </a:p>
            <a:p>
              <a:pPr algn="ctr"/>
              <a:r>
                <a:rPr lang="en-US" sz="1100" b="0" i="0">
                  <a:solidFill>
                    <a:schemeClr val="tx1"/>
                  </a:solidFill>
                  <a:effectLst/>
                  <a:latin typeface="Cambria Math" panose="02040503050406030204" pitchFamily="18" charset="0"/>
                  <a:ea typeface="+mn-ea"/>
                  <a:cs typeface="+mn-cs"/>
                </a:rPr>
                <a:t>𝑓_𝐵^𝐿=383.198</a:t>
              </a:r>
              <a:r>
                <a:rPr lang="en-US" sz="1100">
                  <a:solidFill>
                    <a:schemeClr val="tx1"/>
                  </a:solidFill>
                  <a:effectLst/>
                  <a:latin typeface="+mn-lt"/>
                  <a:ea typeface="+mn-ea"/>
                  <a:cs typeface="+mn-cs"/>
                </a:rPr>
                <a:t>Hz</a:t>
              </a:r>
            </a:p>
            <a:p>
              <a:pPr algn="ctr"/>
              <a:r>
                <a:rPr lang="en-US" sz="1100" b="0" i="0">
                  <a:solidFill>
                    <a:schemeClr val="tx1"/>
                  </a:solidFill>
                  <a:effectLst/>
                  <a:latin typeface="Cambria Math" panose="02040503050406030204" pitchFamily="18" charset="0"/>
                  <a:ea typeface="+mn-ea"/>
                  <a:cs typeface="+mn-cs"/>
                </a:rPr>
                <a:t>𝐶=1.4246</a:t>
              </a:r>
              <a:r>
                <a:rPr lang="en-US" sz="1100">
                  <a:solidFill>
                    <a:schemeClr val="tx1"/>
                  </a:solidFill>
                  <a:effectLst/>
                  <a:latin typeface="+mn-lt"/>
                  <a:ea typeface="+mn-ea"/>
                  <a:cs typeface="+mn-cs"/>
                </a:rPr>
                <a:t>nF</a:t>
              </a:r>
              <a:endParaRPr lang="en-US" sz="1100"/>
            </a:p>
          </xdr:txBody>
        </xdr:sp>
      </mc:Fallback>
    </mc:AlternateContent>
    <xdr:clientData/>
  </xdr:oneCellAnchor>
  <xdr:twoCellAnchor editAs="oneCell">
    <xdr:from>
      <xdr:col>0</xdr:col>
      <xdr:colOff>19047</xdr:colOff>
      <xdr:row>89</xdr:row>
      <xdr:rowOff>114301</xdr:rowOff>
    </xdr:from>
    <xdr:to>
      <xdr:col>4</xdr:col>
      <xdr:colOff>1128835</xdr:colOff>
      <xdr:row>109</xdr:row>
      <xdr:rowOff>205515</xdr:rowOff>
    </xdr:to>
    <xdr:pic>
      <xdr:nvPicPr>
        <xdr:cNvPr id="14" name="Picture 13">
          <a:extLst>
            <a:ext uri="{FF2B5EF4-FFF2-40B4-BE49-F238E27FC236}">
              <a16:creationId xmlns:a16="http://schemas.microsoft.com/office/drawing/2014/main" id="{0BF49830-ACBB-44D2-AA2F-EDB1A0D699B1}"/>
            </a:ext>
          </a:extLst>
        </xdr:cNvPr>
        <xdr:cNvPicPr>
          <a:picLocks noChangeAspect="1"/>
        </xdr:cNvPicPr>
      </xdr:nvPicPr>
      <xdr:blipFill>
        <a:blip xmlns:r="http://schemas.openxmlformats.org/officeDocument/2006/relationships" r:embed="rId3"/>
        <a:stretch>
          <a:fillRect/>
        </a:stretch>
      </xdr:blipFill>
      <xdr:spPr>
        <a:xfrm>
          <a:off x="19047" y="19564351"/>
          <a:ext cx="5767513" cy="4091714"/>
        </a:xfrm>
        <a:prstGeom prst="rect">
          <a:avLst/>
        </a:prstGeom>
        <a:ln>
          <a:solidFill>
            <a:sysClr val="windowText" lastClr="000000"/>
          </a:solidFill>
        </a:ln>
      </xdr:spPr>
    </xdr:pic>
    <xdr:clientData/>
  </xdr:twoCellAnchor>
  <xdr:twoCellAnchor editAs="oneCell">
    <xdr:from>
      <xdr:col>1</xdr:col>
      <xdr:colOff>28576</xdr:colOff>
      <xdr:row>164</xdr:row>
      <xdr:rowOff>19050</xdr:rowOff>
    </xdr:from>
    <xdr:to>
      <xdr:col>4</xdr:col>
      <xdr:colOff>1371601</xdr:colOff>
      <xdr:row>174</xdr:row>
      <xdr:rowOff>190500</xdr:rowOff>
    </xdr:to>
    <xdr:pic>
      <xdr:nvPicPr>
        <xdr:cNvPr id="4" name="Picture 3">
          <a:extLst>
            <a:ext uri="{FF2B5EF4-FFF2-40B4-BE49-F238E27FC236}">
              <a16:creationId xmlns:a16="http://schemas.microsoft.com/office/drawing/2014/main" id="{310822B0-1366-486D-A2A4-3EFCEA40ADC6}"/>
            </a:ext>
          </a:extLst>
        </xdr:cNvPr>
        <xdr:cNvPicPr>
          <a:picLocks noChangeAspect="1"/>
        </xdr:cNvPicPr>
      </xdr:nvPicPr>
      <xdr:blipFill>
        <a:blip xmlns:r="http://schemas.openxmlformats.org/officeDocument/2006/relationships" r:embed="rId4"/>
        <a:stretch>
          <a:fillRect/>
        </a:stretch>
      </xdr:blipFill>
      <xdr:spPr>
        <a:xfrm>
          <a:off x="1114426" y="33594675"/>
          <a:ext cx="4914900" cy="2171700"/>
        </a:xfrm>
        <a:prstGeom prst="rect">
          <a:avLst/>
        </a:prstGeom>
        <a:ln>
          <a:solidFill>
            <a:sysClr val="windowText" lastClr="000000"/>
          </a:solidFill>
        </a:ln>
      </xdr:spPr>
    </xdr:pic>
    <xdr:clientData/>
  </xdr:twoCellAnchor>
  <xdr:twoCellAnchor editAs="oneCell">
    <xdr:from>
      <xdr:col>1</xdr:col>
      <xdr:colOff>28575</xdr:colOff>
      <xdr:row>176</xdr:row>
      <xdr:rowOff>19050</xdr:rowOff>
    </xdr:from>
    <xdr:to>
      <xdr:col>4</xdr:col>
      <xdr:colOff>1371599</xdr:colOff>
      <xdr:row>186</xdr:row>
      <xdr:rowOff>180975</xdr:rowOff>
    </xdr:to>
    <xdr:pic>
      <xdr:nvPicPr>
        <xdr:cNvPr id="9" name="Picture 8">
          <a:extLst>
            <a:ext uri="{FF2B5EF4-FFF2-40B4-BE49-F238E27FC236}">
              <a16:creationId xmlns:a16="http://schemas.microsoft.com/office/drawing/2014/main" id="{C4EA84C1-E83F-4910-9174-6D3421101109}"/>
            </a:ext>
          </a:extLst>
        </xdr:cNvPr>
        <xdr:cNvPicPr>
          <a:picLocks noChangeAspect="1"/>
        </xdr:cNvPicPr>
      </xdr:nvPicPr>
      <xdr:blipFill>
        <a:blip xmlns:r="http://schemas.openxmlformats.org/officeDocument/2006/relationships" r:embed="rId5"/>
        <a:stretch>
          <a:fillRect/>
        </a:stretch>
      </xdr:blipFill>
      <xdr:spPr>
        <a:xfrm>
          <a:off x="1114425" y="35994975"/>
          <a:ext cx="4914899" cy="2162175"/>
        </a:xfrm>
        <a:prstGeom prst="rect">
          <a:avLst/>
        </a:prstGeom>
        <a:ln>
          <a:solidFill>
            <a:sysClr val="windowText" lastClr="000000"/>
          </a:solidFill>
        </a:ln>
      </xdr:spPr>
    </xdr:pic>
    <xdr:clientData/>
  </xdr:twoCellAnchor>
  <xdr:oneCellAnchor>
    <xdr:from>
      <xdr:col>0</xdr:col>
      <xdr:colOff>98966</xdr:colOff>
      <xdr:row>149</xdr:row>
      <xdr:rowOff>85725</xdr:rowOff>
    </xdr:from>
    <xdr:ext cx="5730334" cy="1361719"/>
    <mc:AlternateContent xmlns:mc="http://schemas.openxmlformats.org/markup-compatibility/2006">
      <mc:Choice xmlns:a14="http://schemas.microsoft.com/office/drawing/2010/main" Requires="a14">
        <xdr:sp macro="" textlink="">
          <xdr:nvSpPr>
            <xdr:cNvPr id="17" name="TextBox 16">
              <a:extLst>
                <a:ext uri="{FF2B5EF4-FFF2-40B4-BE49-F238E27FC236}">
                  <a16:creationId xmlns:a16="http://schemas.microsoft.com/office/drawing/2014/main" id="{88D8D3A6-E180-464A-AB5D-C5FDCDF48E62}"/>
                </a:ext>
              </a:extLst>
            </xdr:cNvPr>
            <xdr:cNvSpPr txBox="1"/>
          </xdr:nvSpPr>
          <xdr:spPr>
            <a:xfrm>
              <a:off x="98966" y="30584775"/>
              <a:ext cx="5730334" cy="1361719"/>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𝑍</m:t>
                    </m:r>
                    <m:r>
                      <a:rPr lang="en-US" sz="1200" b="0" i="1">
                        <a:latin typeface="Cambria Math" panose="02040503050406030204" pitchFamily="18" charset="0"/>
                      </a:rPr>
                      <m:t>=</m:t>
                    </m:r>
                    <m:d>
                      <m:dPr>
                        <m:ctrlPr>
                          <a:rPr lang="en-US" sz="1200" b="0" i="1">
                            <a:latin typeface="Cambria Math" panose="02040503050406030204" pitchFamily="18" charset="0"/>
                          </a:rPr>
                        </m:ctrlPr>
                      </m:dPr>
                      <m:e>
                        <m:r>
                          <a:rPr lang="en-US" sz="1200" b="0" i="1">
                            <a:latin typeface="Cambria Math" panose="02040503050406030204" pitchFamily="18" charset="0"/>
                          </a:rPr>
                          <m:t>𝑅</m:t>
                        </m:r>
                        <m:r>
                          <a:rPr lang="en-US" sz="1200" b="0" i="1">
                            <a:latin typeface="Cambria Math" panose="02040503050406030204" pitchFamily="18" charset="0"/>
                          </a:rPr>
                          <m:t>+</m:t>
                        </m:r>
                        <m:f>
                          <m:fPr>
                            <m:ctrlPr>
                              <a:rPr lang="en-US" sz="1200" b="0" i="1">
                                <a:latin typeface="Cambria Math" panose="02040503050406030204" pitchFamily="18" charset="0"/>
                              </a:rPr>
                            </m:ctrlPr>
                          </m:fPr>
                          <m:num>
                            <m:r>
                              <a:rPr lang="en-US" sz="1200" b="0" i="1">
                                <a:latin typeface="Cambria Math" panose="02040503050406030204" pitchFamily="18" charset="0"/>
                              </a:rPr>
                              <m:t>1</m:t>
                            </m:r>
                          </m:num>
                          <m:den>
                            <m:r>
                              <a:rPr lang="en-US" sz="1200" b="0" i="1">
                                <a:latin typeface="Cambria Math" panose="02040503050406030204" pitchFamily="18" charset="0"/>
                              </a:rPr>
                              <m:t>𝑗</m:t>
                            </m:r>
                            <m:r>
                              <a:rPr lang="en-US" sz="1200" b="0" i="1">
                                <a:latin typeface="Cambria Math" panose="02040503050406030204" pitchFamily="18" charset="0"/>
                                <a:ea typeface="Cambria Math" panose="02040503050406030204" pitchFamily="18" charset="0"/>
                              </a:rPr>
                              <m:t>𝜔</m:t>
                            </m:r>
                            <m:r>
                              <a:rPr lang="en-US" sz="1200" b="0" i="1">
                                <a:latin typeface="Cambria Math" panose="02040503050406030204" pitchFamily="18" charset="0"/>
                                <a:ea typeface="Cambria Math" panose="02040503050406030204" pitchFamily="18" charset="0"/>
                              </a:rPr>
                              <m:t>𝐶</m:t>
                            </m:r>
                          </m:den>
                        </m:f>
                      </m:e>
                    </m:d>
                    <m:r>
                      <a:rPr lang="en-US" sz="1200" b="0" i="1">
                        <a:latin typeface="Cambria Math" panose="02040503050406030204" pitchFamily="18" charset="0"/>
                      </a:rPr>
                      <m:t>||</m:t>
                    </m:r>
                    <m:d>
                      <m:dPr>
                        <m:ctrlPr>
                          <a:rPr lang="en-US" sz="1200" b="0" i="1">
                            <a:latin typeface="Cambria Math" panose="02040503050406030204" pitchFamily="18" charset="0"/>
                          </a:rPr>
                        </m:ctrlPr>
                      </m:dPr>
                      <m:e>
                        <m:sSubSup>
                          <m:sSubSupPr>
                            <m:ctrlPr>
                              <a:rPr lang="en-US" sz="1200" b="0" i="1">
                                <a:latin typeface="Cambria Math" panose="02040503050406030204" pitchFamily="18" charset="0"/>
                              </a:rPr>
                            </m:ctrlPr>
                          </m:sSubSupPr>
                          <m:e>
                            <m:r>
                              <a:rPr lang="en-US" sz="1200" b="0" i="1">
                                <a:latin typeface="Cambria Math" panose="02040503050406030204" pitchFamily="18" charset="0"/>
                              </a:rPr>
                              <m:t>𝑅</m:t>
                            </m:r>
                          </m:e>
                          <m:sub>
                            <m:r>
                              <a:rPr lang="en-US" sz="1200" b="0" i="1">
                                <a:latin typeface="Cambria Math" panose="02040503050406030204" pitchFamily="18" charset="0"/>
                              </a:rPr>
                              <m:t>𝐿</m:t>
                            </m:r>
                          </m:sub>
                          <m:sup>
                            <m:r>
                              <a:rPr lang="en-US" sz="1200" b="0" i="1">
                                <a:latin typeface="Cambria Math" panose="02040503050406030204" pitchFamily="18" charset="0"/>
                              </a:rPr>
                              <m:t>𝑠𝑒𝑟</m:t>
                            </m:r>
                          </m:sup>
                        </m:sSubSup>
                        <m:r>
                          <a:rPr lang="en-US" sz="1200" b="0" i="1">
                            <a:latin typeface="Cambria Math" panose="02040503050406030204" pitchFamily="18" charset="0"/>
                          </a:rPr>
                          <m:t>+</m:t>
                        </m:r>
                        <m:r>
                          <a:rPr lang="en-US" sz="1200" b="0" i="1">
                            <a:latin typeface="Cambria Math" panose="02040503050406030204" pitchFamily="18" charset="0"/>
                          </a:rPr>
                          <m:t>𝑗</m:t>
                        </m:r>
                        <m:r>
                          <a:rPr lang="en-US" sz="1200" b="0" i="1">
                            <a:latin typeface="Cambria Math" panose="02040503050406030204" pitchFamily="18" charset="0"/>
                            <a:ea typeface="Cambria Math" panose="02040503050406030204" pitchFamily="18" charset="0"/>
                          </a:rPr>
                          <m:t>𝜔</m:t>
                        </m:r>
                        <m:r>
                          <a:rPr lang="en-US" sz="1200" b="0" i="1">
                            <a:latin typeface="Cambria Math" panose="02040503050406030204" pitchFamily="18" charset="0"/>
                            <a:ea typeface="Cambria Math" panose="02040503050406030204" pitchFamily="18" charset="0"/>
                          </a:rPr>
                          <m:t>𝐿</m:t>
                        </m:r>
                      </m:e>
                    </m:d>
                    <m:r>
                      <a:rPr lang="en-US" sz="1200" b="0" i="1">
                        <a:latin typeface="Cambria Math" panose="02040503050406030204" pitchFamily="18" charset="0"/>
                      </a:rPr>
                      <m:t>=</m:t>
                    </m:r>
                    <m:f>
                      <m:fPr>
                        <m:ctrlPr>
                          <a:rPr lang="en-US" sz="1200" b="0" i="1">
                            <a:latin typeface="Cambria Math" panose="02040503050406030204" pitchFamily="18" charset="0"/>
                          </a:rPr>
                        </m:ctrlPr>
                      </m:fPr>
                      <m:num>
                        <m:r>
                          <a:rPr lang="en-US" sz="1200" b="0" i="1">
                            <a:latin typeface="Cambria Math" panose="02040503050406030204" pitchFamily="18" charset="0"/>
                          </a:rPr>
                          <m:t>𝑅</m:t>
                        </m:r>
                        <m:sSubSup>
                          <m:sSubSupPr>
                            <m:ctrlPr>
                              <a:rPr lang="en-US" sz="1200" b="0" i="1">
                                <a:latin typeface="Cambria Math" panose="02040503050406030204" pitchFamily="18" charset="0"/>
                              </a:rPr>
                            </m:ctrlPr>
                          </m:sSubSupPr>
                          <m:e>
                            <m:r>
                              <a:rPr lang="en-US" sz="1200" b="0" i="1">
                                <a:latin typeface="Cambria Math" panose="02040503050406030204" pitchFamily="18" charset="0"/>
                              </a:rPr>
                              <m:t>𝑅</m:t>
                            </m:r>
                          </m:e>
                          <m:sub>
                            <m:r>
                              <a:rPr lang="en-US" sz="1200" b="0" i="1">
                                <a:latin typeface="Cambria Math" panose="02040503050406030204" pitchFamily="18" charset="0"/>
                              </a:rPr>
                              <m:t>𝐿</m:t>
                            </m:r>
                          </m:sub>
                          <m:sup>
                            <m:r>
                              <a:rPr lang="en-US" sz="1200" b="0" i="1">
                                <a:latin typeface="Cambria Math" panose="02040503050406030204" pitchFamily="18" charset="0"/>
                              </a:rPr>
                              <m:t>𝑠𝑒𝑟</m:t>
                            </m:r>
                          </m:sup>
                        </m:sSubSup>
                        <m:r>
                          <a:rPr lang="en-US" sz="1200" b="0" i="1">
                            <a:latin typeface="Cambria Math" panose="02040503050406030204" pitchFamily="18" charset="0"/>
                          </a:rPr>
                          <m:t>+</m:t>
                        </m:r>
                        <m:f>
                          <m:fPr>
                            <m:ctrlPr>
                              <a:rPr lang="en-US" sz="1200" b="0" i="1">
                                <a:latin typeface="Cambria Math" panose="02040503050406030204" pitchFamily="18" charset="0"/>
                              </a:rPr>
                            </m:ctrlPr>
                          </m:fPr>
                          <m:num>
                            <m:r>
                              <a:rPr lang="en-US" sz="1200" b="0" i="1">
                                <a:latin typeface="Cambria Math" panose="02040503050406030204" pitchFamily="18" charset="0"/>
                              </a:rPr>
                              <m:t>𝐿</m:t>
                            </m:r>
                          </m:num>
                          <m:den>
                            <m:r>
                              <a:rPr lang="en-US" sz="1200" b="0" i="1">
                                <a:latin typeface="Cambria Math" panose="02040503050406030204" pitchFamily="18" charset="0"/>
                              </a:rPr>
                              <m:t>𝐶</m:t>
                            </m:r>
                          </m:den>
                        </m:f>
                        <m:r>
                          <a:rPr lang="en-US" sz="1200" b="0" i="1">
                            <a:latin typeface="Cambria Math" panose="02040503050406030204" pitchFamily="18" charset="0"/>
                          </a:rPr>
                          <m:t>+</m:t>
                        </m:r>
                        <m:r>
                          <a:rPr lang="en-US" sz="1200" b="0" i="1">
                            <a:latin typeface="Cambria Math" panose="02040503050406030204" pitchFamily="18" charset="0"/>
                          </a:rPr>
                          <m:t>𝑗</m:t>
                        </m:r>
                        <m:d>
                          <m:dPr>
                            <m:ctrlPr>
                              <a:rPr lang="en-US" sz="1200" b="0" i="1">
                                <a:latin typeface="Cambria Math" panose="02040503050406030204" pitchFamily="18" charset="0"/>
                              </a:rPr>
                            </m:ctrlPr>
                          </m:dPr>
                          <m:e>
                            <m:r>
                              <a:rPr lang="en-US" sz="1200" b="0" i="1">
                                <a:latin typeface="Cambria Math" panose="02040503050406030204" pitchFamily="18" charset="0"/>
                                <a:ea typeface="Cambria Math" panose="02040503050406030204" pitchFamily="18" charset="0"/>
                              </a:rPr>
                              <m:t>𝜔</m:t>
                            </m:r>
                            <m:r>
                              <a:rPr lang="en-US" sz="1200" b="0" i="1">
                                <a:latin typeface="Cambria Math" panose="02040503050406030204" pitchFamily="18" charset="0"/>
                                <a:ea typeface="Cambria Math" panose="02040503050406030204" pitchFamily="18" charset="0"/>
                              </a:rPr>
                              <m:t>𝑅𝐿</m:t>
                            </m:r>
                            <m:r>
                              <a:rPr lang="en-US" sz="1200" b="0" i="1">
                                <a:latin typeface="Cambria Math" panose="02040503050406030204" pitchFamily="18" charset="0"/>
                                <a:ea typeface="Cambria Math" panose="02040503050406030204" pitchFamily="18" charset="0"/>
                              </a:rPr>
                              <m:t>−</m:t>
                            </m:r>
                            <m:f>
                              <m:fPr>
                                <m:ctrlPr>
                                  <a:rPr lang="en-US" sz="1200" b="0" i="1">
                                    <a:latin typeface="Cambria Math" panose="02040503050406030204" pitchFamily="18" charset="0"/>
                                    <a:ea typeface="Cambria Math" panose="02040503050406030204" pitchFamily="18" charset="0"/>
                                  </a:rPr>
                                </m:ctrlPr>
                              </m:fPr>
                              <m:num>
                                <m:sSubSup>
                                  <m:sSubSupPr>
                                    <m:ctrlPr>
                                      <a:rPr lang="en-US" sz="1200" b="0" i="1">
                                        <a:latin typeface="Cambria Math" panose="02040503050406030204" pitchFamily="18" charset="0"/>
                                        <a:ea typeface="Cambria Math" panose="02040503050406030204" pitchFamily="18" charset="0"/>
                                      </a:rPr>
                                    </m:ctrlPr>
                                  </m:sSubSupPr>
                                  <m:e>
                                    <m:r>
                                      <a:rPr lang="en-US" sz="1200" b="0" i="1">
                                        <a:latin typeface="Cambria Math" panose="02040503050406030204" pitchFamily="18" charset="0"/>
                                        <a:ea typeface="Cambria Math" panose="02040503050406030204" pitchFamily="18" charset="0"/>
                                      </a:rPr>
                                      <m:t>𝑅</m:t>
                                    </m:r>
                                  </m:e>
                                  <m:sub>
                                    <m:r>
                                      <a:rPr lang="en-US" sz="1200" b="0" i="1">
                                        <a:latin typeface="Cambria Math" panose="02040503050406030204" pitchFamily="18" charset="0"/>
                                        <a:ea typeface="Cambria Math" panose="02040503050406030204" pitchFamily="18" charset="0"/>
                                      </a:rPr>
                                      <m:t>𝐿</m:t>
                                    </m:r>
                                  </m:sub>
                                  <m:sup>
                                    <m:r>
                                      <a:rPr lang="en-US" sz="1200" b="0" i="1">
                                        <a:latin typeface="Cambria Math" panose="02040503050406030204" pitchFamily="18" charset="0"/>
                                        <a:ea typeface="Cambria Math" panose="02040503050406030204" pitchFamily="18" charset="0"/>
                                      </a:rPr>
                                      <m:t>𝑠𝑒𝑟</m:t>
                                    </m:r>
                                  </m:sup>
                                </m:sSubSup>
                              </m:num>
                              <m:den>
                                <m:r>
                                  <a:rPr lang="en-US" sz="1200" b="0" i="1">
                                    <a:latin typeface="Cambria Math" panose="02040503050406030204" pitchFamily="18" charset="0"/>
                                    <a:ea typeface="Cambria Math" panose="02040503050406030204" pitchFamily="18" charset="0"/>
                                  </a:rPr>
                                  <m:t>𝜔</m:t>
                                </m:r>
                                <m:r>
                                  <a:rPr lang="en-US" sz="1200" b="0" i="1">
                                    <a:latin typeface="Cambria Math" panose="02040503050406030204" pitchFamily="18" charset="0"/>
                                    <a:ea typeface="Cambria Math" panose="02040503050406030204" pitchFamily="18" charset="0"/>
                                  </a:rPr>
                                  <m:t>𝐶</m:t>
                                </m:r>
                              </m:den>
                            </m:f>
                          </m:e>
                        </m:d>
                      </m:num>
                      <m:den>
                        <m:r>
                          <a:rPr lang="en-US" sz="1200" b="0" i="1">
                            <a:latin typeface="Cambria Math" panose="02040503050406030204" pitchFamily="18" charset="0"/>
                          </a:rPr>
                          <m:t>𝑅</m:t>
                        </m:r>
                        <m:r>
                          <a:rPr lang="en-US" sz="1200" b="0" i="1">
                            <a:latin typeface="Cambria Math" panose="02040503050406030204" pitchFamily="18" charset="0"/>
                          </a:rPr>
                          <m:t>+</m:t>
                        </m:r>
                        <m:sSubSup>
                          <m:sSubSupPr>
                            <m:ctrlPr>
                              <a:rPr lang="en-US" sz="1200" b="0" i="1">
                                <a:latin typeface="Cambria Math" panose="02040503050406030204" pitchFamily="18" charset="0"/>
                              </a:rPr>
                            </m:ctrlPr>
                          </m:sSubSupPr>
                          <m:e>
                            <m:r>
                              <a:rPr lang="en-US" sz="1200" b="0" i="1">
                                <a:latin typeface="Cambria Math" panose="02040503050406030204" pitchFamily="18" charset="0"/>
                              </a:rPr>
                              <m:t>𝑅</m:t>
                            </m:r>
                          </m:e>
                          <m:sub>
                            <m:r>
                              <a:rPr lang="en-US" sz="1200" b="0" i="1">
                                <a:latin typeface="Cambria Math" panose="02040503050406030204" pitchFamily="18" charset="0"/>
                              </a:rPr>
                              <m:t>𝐿</m:t>
                            </m:r>
                          </m:sub>
                          <m:sup>
                            <m:r>
                              <a:rPr lang="en-US" sz="1200" b="0" i="1">
                                <a:latin typeface="Cambria Math" panose="02040503050406030204" pitchFamily="18" charset="0"/>
                              </a:rPr>
                              <m:t>𝑠𝑒𝑟</m:t>
                            </m:r>
                          </m:sup>
                        </m:sSubSup>
                        <m:r>
                          <a:rPr lang="en-US" sz="1200" b="0" i="1">
                            <a:latin typeface="Cambria Math" panose="02040503050406030204" pitchFamily="18" charset="0"/>
                          </a:rPr>
                          <m:t>+</m:t>
                        </m:r>
                        <m:r>
                          <a:rPr lang="en-US" sz="1200" b="0" i="1">
                            <a:latin typeface="Cambria Math" panose="02040503050406030204" pitchFamily="18" charset="0"/>
                          </a:rPr>
                          <m:t>𝑗</m:t>
                        </m:r>
                        <m:d>
                          <m:dPr>
                            <m:ctrlPr>
                              <a:rPr lang="en-US" sz="1200" b="0" i="1">
                                <a:latin typeface="Cambria Math" panose="02040503050406030204" pitchFamily="18" charset="0"/>
                              </a:rPr>
                            </m:ctrlPr>
                          </m:dPr>
                          <m:e>
                            <m:r>
                              <a:rPr lang="en-US" sz="1200" b="0" i="1">
                                <a:latin typeface="Cambria Math" panose="02040503050406030204" pitchFamily="18" charset="0"/>
                                <a:ea typeface="Cambria Math" panose="02040503050406030204" pitchFamily="18" charset="0"/>
                              </a:rPr>
                              <m:t>𝜔</m:t>
                            </m:r>
                            <m:r>
                              <a:rPr lang="en-US" sz="1200" b="0" i="1">
                                <a:latin typeface="Cambria Math" panose="02040503050406030204" pitchFamily="18" charset="0"/>
                                <a:ea typeface="Cambria Math" panose="02040503050406030204" pitchFamily="18" charset="0"/>
                              </a:rPr>
                              <m:t>𝐿</m:t>
                            </m:r>
                            <m:r>
                              <a:rPr lang="en-US" sz="1200" b="0" i="1">
                                <a:latin typeface="Cambria Math" panose="02040503050406030204" pitchFamily="18" charset="0"/>
                                <a:ea typeface="Cambria Math" panose="02040503050406030204" pitchFamily="18" charset="0"/>
                              </a:rPr>
                              <m:t>−</m:t>
                            </m:r>
                            <m:f>
                              <m:fPr>
                                <m:ctrlPr>
                                  <a:rPr lang="en-US" sz="1200" b="0" i="1">
                                    <a:latin typeface="Cambria Math" panose="02040503050406030204" pitchFamily="18" charset="0"/>
                                    <a:ea typeface="Cambria Math" panose="02040503050406030204" pitchFamily="18" charset="0"/>
                                  </a:rPr>
                                </m:ctrlPr>
                              </m:fPr>
                              <m:num>
                                <m:r>
                                  <a:rPr lang="en-US" sz="1200" b="0" i="1">
                                    <a:latin typeface="Cambria Math" panose="02040503050406030204" pitchFamily="18" charset="0"/>
                                    <a:ea typeface="Cambria Math" panose="02040503050406030204" pitchFamily="18" charset="0"/>
                                  </a:rPr>
                                  <m:t>1</m:t>
                                </m:r>
                              </m:num>
                              <m:den>
                                <m:r>
                                  <a:rPr lang="en-US" sz="1200" b="0" i="1">
                                    <a:latin typeface="Cambria Math" panose="02040503050406030204" pitchFamily="18" charset="0"/>
                                    <a:ea typeface="Cambria Math" panose="02040503050406030204" pitchFamily="18" charset="0"/>
                                  </a:rPr>
                                  <m:t>𝜔</m:t>
                                </m:r>
                                <m:r>
                                  <a:rPr lang="en-US" sz="1200" b="0" i="1">
                                    <a:latin typeface="Cambria Math" panose="02040503050406030204" pitchFamily="18" charset="0"/>
                                    <a:ea typeface="Cambria Math" panose="02040503050406030204" pitchFamily="18" charset="0"/>
                                  </a:rPr>
                                  <m:t>𝐶</m:t>
                                </m:r>
                              </m:den>
                            </m:f>
                          </m:e>
                        </m:d>
                      </m:den>
                    </m:f>
                  </m:oMath>
                </m:oMathPara>
              </a14:m>
              <a:endParaRPr lang="en-US" sz="12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𝑍</m:t>
                    </m:r>
                    <m:r>
                      <a:rPr lang="en-US" sz="1200" b="0" i="1">
                        <a:latin typeface="Cambria Math" panose="02040503050406030204" pitchFamily="18" charset="0"/>
                      </a:rPr>
                      <m:t>=</m:t>
                    </m:r>
                    <m:f>
                      <m:fPr>
                        <m:ctrlPr>
                          <a:rPr lang="en-US" sz="1200" b="0" i="1">
                            <a:latin typeface="Cambria Math" panose="02040503050406030204" pitchFamily="18" charset="0"/>
                          </a:rPr>
                        </m:ctrlPr>
                      </m:fPr>
                      <m:num>
                        <m:r>
                          <a:rPr lang="en-US" sz="1200" b="0" i="1">
                            <a:latin typeface="Cambria Math" panose="02040503050406030204" pitchFamily="18" charset="0"/>
                          </a:rPr>
                          <m:t>𝑅</m:t>
                        </m:r>
                        <m:d>
                          <m:dPr>
                            <m:begChr m:val="["/>
                            <m:endChr m:val="]"/>
                            <m:ctrlPr>
                              <a:rPr lang="en-US" sz="1200" b="0" i="1">
                                <a:latin typeface="Cambria Math" panose="02040503050406030204" pitchFamily="18" charset="0"/>
                              </a:rPr>
                            </m:ctrlPr>
                          </m:dPr>
                          <m:e>
                            <m:sSup>
                              <m:sSupPr>
                                <m:ctrlPr>
                                  <a:rPr lang="en-US" sz="1200" b="0" i="1">
                                    <a:solidFill>
                                      <a:schemeClr val="tx1"/>
                                    </a:solidFill>
                                    <a:effectLst/>
                                    <a:latin typeface="Cambria Math" panose="02040503050406030204" pitchFamily="18" charset="0"/>
                                    <a:ea typeface="+mn-ea"/>
                                    <a:cs typeface="+mn-cs"/>
                                  </a:rPr>
                                </m:ctrlPr>
                              </m:sSupPr>
                              <m:e>
                                <m:d>
                                  <m:dPr>
                                    <m:ctrlPr>
                                      <a:rPr lang="en-US" sz="1200" b="0" i="1">
                                        <a:solidFill>
                                          <a:schemeClr val="tx1"/>
                                        </a:solidFill>
                                        <a:effectLst/>
                                        <a:latin typeface="Cambria Math" panose="02040503050406030204" pitchFamily="18" charset="0"/>
                                        <a:ea typeface="+mn-ea"/>
                                        <a:cs typeface="+mn-cs"/>
                                      </a:rPr>
                                    </m:ctrlPr>
                                  </m:dPr>
                                  <m:e>
                                    <m:sSubSup>
                                      <m:sSubSupPr>
                                        <m:ctrlPr>
                                          <a:rPr lang="en-US" sz="1200" b="0" i="1">
                                            <a:solidFill>
                                              <a:schemeClr val="tx1"/>
                                            </a:solidFill>
                                            <a:effectLst/>
                                            <a:latin typeface="Cambria Math" panose="02040503050406030204" pitchFamily="18" charset="0"/>
                                            <a:ea typeface="+mn-ea"/>
                                            <a:cs typeface="+mn-cs"/>
                                          </a:rPr>
                                        </m:ctrlPr>
                                      </m:sSubSupPr>
                                      <m:e>
                                        <m:r>
                                          <a:rPr lang="en-US" sz="1200" b="0" i="1">
                                            <a:solidFill>
                                              <a:schemeClr val="tx1"/>
                                            </a:solidFill>
                                            <a:effectLst/>
                                            <a:latin typeface="Cambria Math" panose="02040503050406030204" pitchFamily="18" charset="0"/>
                                            <a:ea typeface="+mn-ea"/>
                                            <a:cs typeface="+mn-cs"/>
                                          </a:rPr>
                                          <m:t>𝑅</m:t>
                                        </m:r>
                                      </m:e>
                                      <m:sub>
                                        <m:r>
                                          <a:rPr lang="en-US" sz="1200" b="0" i="1">
                                            <a:solidFill>
                                              <a:schemeClr val="tx1"/>
                                            </a:solidFill>
                                            <a:effectLst/>
                                            <a:latin typeface="Cambria Math" panose="02040503050406030204" pitchFamily="18" charset="0"/>
                                            <a:ea typeface="+mn-ea"/>
                                            <a:cs typeface="+mn-cs"/>
                                          </a:rPr>
                                          <m:t>𝐿</m:t>
                                        </m:r>
                                      </m:sub>
                                      <m:sup>
                                        <m:r>
                                          <a:rPr lang="en-US" sz="1200" b="0" i="1">
                                            <a:solidFill>
                                              <a:schemeClr val="tx1"/>
                                            </a:solidFill>
                                            <a:effectLst/>
                                            <a:latin typeface="Cambria Math" panose="02040503050406030204" pitchFamily="18" charset="0"/>
                                            <a:ea typeface="+mn-ea"/>
                                            <a:cs typeface="+mn-cs"/>
                                          </a:rPr>
                                          <m:t>𝑠𝑒𝑟</m:t>
                                        </m:r>
                                      </m:sup>
                                    </m:sSubSup>
                                  </m:e>
                                </m:d>
                              </m:e>
                              <m:sup>
                                <m:r>
                                  <a:rPr lang="en-US" sz="1200" b="0" i="1">
                                    <a:solidFill>
                                      <a:schemeClr val="tx1"/>
                                    </a:solidFill>
                                    <a:effectLst/>
                                    <a:latin typeface="Cambria Math" panose="02040503050406030204" pitchFamily="18" charset="0"/>
                                    <a:ea typeface="+mn-ea"/>
                                    <a:cs typeface="+mn-cs"/>
                                  </a:rPr>
                                  <m:t>2</m:t>
                                </m:r>
                              </m:sup>
                            </m:sSup>
                            <m:r>
                              <a:rPr lang="en-US" sz="1200" b="0" i="1">
                                <a:solidFill>
                                  <a:schemeClr val="tx1"/>
                                </a:solidFill>
                                <a:effectLst/>
                                <a:latin typeface="Cambria Math" panose="02040503050406030204" pitchFamily="18" charset="0"/>
                                <a:ea typeface="+mn-ea"/>
                                <a:cs typeface="+mn-cs"/>
                              </a:rPr>
                              <m:t>+</m:t>
                            </m:r>
                            <m:sSup>
                              <m:sSupPr>
                                <m:ctrlPr>
                                  <a:rPr lang="en-US" sz="1200" b="0" i="1">
                                    <a:solidFill>
                                      <a:schemeClr val="tx1"/>
                                    </a:solidFill>
                                    <a:effectLst/>
                                    <a:latin typeface="Cambria Math" panose="02040503050406030204" pitchFamily="18" charset="0"/>
                                    <a:ea typeface="+mn-ea"/>
                                    <a:cs typeface="+mn-cs"/>
                                  </a:rPr>
                                </m:ctrlPr>
                              </m:sSupPr>
                              <m:e>
                                <m:d>
                                  <m:dPr>
                                    <m:ctrlPr>
                                      <a:rPr lang="en-US" sz="1200" b="0" i="1">
                                        <a:solidFill>
                                          <a:schemeClr val="tx1"/>
                                        </a:solidFill>
                                        <a:effectLst/>
                                        <a:latin typeface="Cambria Math" panose="02040503050406030204" pitchFamily="18" charset="0"/>
                                        <a:ea typeface="+mn-ea"/>
                                        <a:cs typeface="+mn-cs"/>
                                      </a:rPr>
                                    </m:ctrlPr>
                                  </m:dPr>
                                  <m:e>
                                    <m:r>
                                      <a:rPr lang="el-GR" sz="1200" b="0" i="1">
                                        <a:solidFill>
                                          <a:schemeClr val="tx1"/>
                                        </a:solidFill>
                                        <a:effectLst/>
                                        <a:latin typeface="Cambria Math" panose="02040503050406030204" pitchFamily="18" charset="0"/>
                                        <a:ea typeface="+mn-ea"/>
                                        <a:cs typeface="+mn-cs"/>
                                      </a:rPr>
                                      <m:t>𝜔</m:t>
                                    </m:r>
                                    <m:r>
                                      <a:rPr lang="en-US" sz="1200" b="0" i="1">
                                        <a:solidFill>
                                          <a:schemeClr val="tx1"/>
                                        </a:solidFill>
                                        <a:effectLst/>
                                        <a:latin typeface="Cambria Math" panose="02040503050406030204" pitchFamily="18" charset="0"/>
                                        <a:ea typeface="+mn-ea"/>
                                        <a:cs typeface="+mn-cs"/>
                                      </a:rPr>
                                      <m:t>𝐿</m:t>
                                    </m:r>
                                  </m:e>
                                </m:d>
                              </m:e>
                              <m:sup>
                                <m:r>
                                  <a:rPr lang="en-US" sz="1200" b="0" i="1">
                                    <a:solidFill>
                                      <a:schemeClr val="tx1"/>
                                    </a:solidFill>
                                    <a:effectLst/>
                                    <a:latin typeface="Cambria Math" panose="02040503050406030204" pitchFamily="18" charset="0"/>
                                    <a:ea typeface="+mn-ea"/>
                                    <a:cs typeface="+mn-cs"/>
                                  </a:rPr>
                                  <m:t>2</m:t>
                                </m:r>
                              </m:sup>
                            </m:sSup>
                          </m:e>
                        </m:d>
                        <m:r>
                          <a:rPr lang="en-US" sz="1200" b="0" i="1">
                            <a:latin typeface="Cambria Math" panose="02040503050406030204" pitchFamily="18" charset="0"/>
                          </a:rPr>
                          <m:t>+</m:t>
                        </m:r>
                        <m:sSubSup>
                          <m:sSubSupPr>
                            <m:ctrlPr>
                              <a:rPr lang="en-US" sz="1200" b="0" i="1">
                                <a:latin typeface="Cambria Math" panose="02040503050406030204" pitchFamily="18" charset="0"/>
                              </a:rPr>
                            </m:ctrlPr>
                          </m:sSubSupPr>
                          <m:e>
                            <m:r>
                              <a:rPr lang="en-US" sz="1200" b="0" i="1">
                                <a:latin typeface="Cambria Math" panose="02040503050406030204" pitchFamily="18" charset="0"/>
                              </a:rPr>
                              <m:t>𝑅</m:t>
                            </m:r>
                          </m:e>
                          <m:sub>
                            <m:r>
                              <a:rPr lang="en-US" sz="1200" b="0" i="1">
                                <a:latin typeface="Cambria Math" panose="02040503050406030204" pitchFamily="18" charset="0"/>
                              </a:rPr>
                              <m:t>𝐿</m:t>
                            </m:r>
                          </m:sub>
                          <m:sup>
                            <m:r>
                              <a:rPr lang="en-US" sz="1200" b="0" i="1">
                                <a:latin typeface="Cambria Math" panose="02040503050406030204" pitchFamily="18" charset="0"/>
                              </a:rPr>
                              <m:t>𝑠𝑒𝑟</m:t>
                            </m:r>
                          </m:sup>
                        </m:sSubSup>
                        <m:d>
                          <m:dPr>
                            <m:begChr m:val="["/>
                            <m:endChr m:val="]"/>
                            <m:ctrlPr>
                              <a:rPr lang="en-US" sz="1200" b="0" i="1">
                                <a:latin typeface="Cambria Math" panose="02040503050406030204" pitchFamily="18" charset="0"/>
                              </a:rPr>
                            </m:ctrlPr>
                          </m:dPr>
                          <m:e>
                            <m:sSup>
                              <m:sSupPr>
                                <m:ctrlPr>
                                  <a:rPr lang="en-US" sz="1200" b="0" i="1">
                                    <a:solidFill>
                                      <a:schemeClr val="tx1"/>
                                    </a:solidFill>
                                    <a:effectLst/>
                                    <a:latin typeface="Cambria Math" panose="02040503050406030204" pitchFamily="18" charset="0"/>
                                    <a:ea typeface="+mn-ea"/>
                                    <a:cs typeface="+mn-cs"/>
                                  </a:rPr>
                                </m:ctrlPr>
                              </m:sSupPr>
                              <m:e>
                                <m:r>
                                  <a:rPr lang="en-US" sz="1200" b="0" i="1">
                                    <a:solidFill>
                                      <a:schemeClr val="tx1"/>
                                    </a:solidFill>
                                    <a:effectLst/>
                                    <a:latin typeface="Cambria Math" panose="02040503050406030204" pitchFamily="18" charset="0"/>
                                    <a:ea typeface="+mn-ea"/>
                                    <a:cs typeface="+mn-cs"/>
                                  </a:rPr>
                                  <m:t>𝑅</m:t>
                                </m:r>
                              </m:e>
                              <m:sup>
                                <m:r>
                                  <a:rPr lang="en-US" sz="1200" b="0" i="1">
                                    <a:solidFill>
                                      <a:schemeClr val="tx1"/>
                                    </a:solidFill>
                                    <a:effectLst/>
                                    <a:latin typeface="Cambria Math" panose="02040503050406030204" pitchFamily="18" charset="0"/>
                                    <a:ea typeface="+mn-ea"/>
                                    <a:cs typeface="+mn-cs"/>
                                  </a:rPr>
                                  <m:t>2</m:t>
                                </m:r>
                              </m:sup>
                            </m:sSup>
                            <m:r>
                              <a:rPr lang="en-US" sz="1200" b="0" i="1">
                                <a:solidFill>
                                  <a:schemeClr val="tx1"/>
                                </a:solidFill>
                                <a:effectLst/>
                                <a:latin typeface="Cambria Math" panose="02040503050406030204" pitchFamily="18" charset="0"/>
                                <a:ea typeface="+mn-ea"/>
                                <a:cs typeface="+mn-cs"/>
                              </a:rPr>
                              <m:t>+</m:t>
                            </m:r>
                            <m:f>
                              <m:fPr>
                                <m:ctrlPr>
                                  <a:rPr lang="en-US" sz="1200" b="0" i="1">
                                    <a:solidFill>
                                      <a:schemeClr val="tx1"/>
                                    </a:solidFill>
                                    <a:effectLst/>
                                    <a:latin typeface="Cambria Math" panose="02040503050406030204" pitchFamily="18" charset="0"/>
                                    <a:ea typeface="+mn-ea"/>
                                    <a:cs typeface="+mn-cs"/>
                                  </a:rPr>
                                </m:ctrlPr>
                              </m:fPr>
                              <m:num>
                                <m:r>
                                  <a:rPr lang="en-US" sz="1200" b="0" i="1">
                                    <a:solidFill>
                                      <a:schemeClr val="tx1"/>
                                    </a:solidFill>
                                    <a:effectLst/>
                                    <a:latin typeface="Cambria Math" panose="02040503050406030204" pitchFamily="18" charset="0"/>
                                    <a:ea typeface="+mn-ea"/>
                                    <a:cs typeface="+mn-cs"/>
                                  </a:rPr>
                                  <m:t>1</m:t>
                                </m:r>
                              </m:num>
                              <m:den>
                                <m:sSup>
                                  <m:sSupPr>
                                    <m:ctrlPr>
                                      <a:rPr lang="en-US" sz="1200" b="0" i="1">
                                        <a:solidFill>
                                          <a:schemeClr val="tx1"/>
                                        </a:solidFill>
                                        <a:effectLst/>
                                        <a:latin typeface="Cambria Math" panose="02040503050406030204" pitchFamily="18" charset="0"/>
                                        <a:ea typeface="+mn-ea"/>
                                        <a:cs typeface="+mn-cs"/>
                                      </a:rPr>
                                    </m:ctrlPr>
                                  </m:sSupPr>
                                  <m:e>
                                    <m:r>
                                      <a:rPr lang="en-US" sz="1200" b="0" i="1">
                                        <a:solidFill>
                                          <a:schemeClr val="tx1"/>
                                        </a:solidFill>
                                        <a:effectLst/>
                                        <a:latin typeface="Cambria Math" panose="02040503050406030204" pitchFamily="18" charset="0"/>
                                        <a:ea typeface="+mn-ea"/>
                                        <a:cs typeface="+mn-cs"/>
                                      </a:rPr>
                                      <m:t>(</m:t>
                                    </m:r>
                                    <m:r>
                                      <m:rPr>
                                        <m:sty m:val="p"/>
                                      </m:rPr>
                                      <a:rPr lang="el-GR" sz="1200" b="0" i="1">
                                        <a:solidFill>
                                          <a:schemeClr val="tx1"/>
                                        </a:solidFill>
                                        <a:effectLst/>
                                        <a:latin typeface="Cambria Math" panose="02040503050406030204" pitchFamily="18" charset="0"/>
                                        <a:ea typeface="+mn-ea"/>
                                        <a:cs typeface="+mn-cs"/>
                                      </a:rPr>
                                      <m:t>ω</m:t>
                                    </m:r>
                                    <m:r>
                                      <a:rPr lang="en-US" sz="1200" b="0" i="1">
                                        <a:solidFill>
                                          <a:schemeClr val="tx1"/>
                                        </a:solidFill>
                                        <a:effectLst/>
                                        <a:latin typeface="Cambria Math" panose="02040503050406030204" pitchFamily="18" charset="0"/>
                                        <a:ea typeface="+mn-ea"/>
                                        <a:cs typeface="+mn-cs"/>
                                      </a:rPr>
                                      <m:t>𝐿</m:t>
                                    </m:r>
                                    <m:r>
                                      <a:rPr lang="en-US" sz="1200" b="0" i="1">
                                        <a:solidFill>
                                          <a:schemeClr val="tx1"/>
                                        </a:solidFill>
                                        <a:effectLst/>
                                        <a:latin typeface="Cambria Math" panose="02040503050406030204" pitchFamily="18" charset="0"/>
                                        <a:ea typeface="+mn-ea"/>
                                        <a:cs typeface="+mn-cs"/>
                                      </a:rPr>
                                      <m:t>)</m:t>
                                    </m:r>
                                  </m:e>
                                  <m:sup>
                                    <m:r>
                                      <a:rPr lang="en-US" sz="1200" b="0" i="1">
                                        <a:solidFill>
                                          <a:schemeClr val="tx1"/>
                                        </a:solidFill>
                                        <a:effectLst/>
                                        <a:latin typeface="Cambria Math" panose="02040503050406030204" pitchFamily="18" charset="0"/>
                                        <a:ea typeface="+mn-ea"/>
                                        <a:cs typeface="+mn-cs"/>
                                      </a:rPr>
                                      <m:t>2</m:t>
                                    </m:r>
                                  </m:sup>
                                </m:sSup>
                              </m:den>
                            </m:f>
                          </m:e>
                        </m:d>
                      </m:num>
                      <m:den>
                        <m:sSup>
                          <m:sSupPr>
                            <m:ctrlPr>
                              <a:rPr lang="en-US" sz="1200" b="0" i="1">
                                <a:solidFill>
                                  <a:schemeClr val="tx1"/>
                                </a:solidFill>
                                <a:effectLst/>
                                <a:latin typeface="Cambria Math" panose="02040503050406030204" pitchFamily="18" charset="0"/>
                                <a:ea typeface="+mn-ea"/>
                                <a:cs typeface="+mn-cs"/>
                              </a:rPr>
                            </m:ctrlPr>
                          </m:sSupPr>
                          <m:e>
                            <m:d>
                              <m:dPr>
                                <m:ctrlPr>
                                  <a:rPr lang="en-US" sz="1200" b="0" i="1">
                                    <a:solidFill>
                                      <a:schemeClr val="tx1"/>
                                    </a:solidFill>
                                    <a:effectLst/>
                                    <a:latin typeface="Cambria Math" panose="02040503050406030204" pitchFamily="18" charset="0"/>
                                    <a:ea typeface="+mn-ea"/>
                                    <a:cs typeface="+mn-cs"/>
                                  </a:rPr>
                                </m:ctrlPr>
                              </m:dPr>
                              <m:e>
                                <m:r>
                                  <a:rPr lang="en-US" sz="1200" b="0" i="1">
                                    <a:solidFill>
                                      <a:schemeClr val="tx1"/>
                                    </a:solidFill>
                                    <a:effectLst/>
                                    <a:latin typeface="Cambria Math" panose="02040503050406030204" pitchFamily="18" charset="0"/>
                                    <a:ea typeface="+mn-ea"/>
                                    <a:cs typeface="+mn-cs"/>
                                  </a:rPr>
                                  <m:t>𝑅</m:t>
                                </m:r>
                                <m:r>
                                  <a:rPr lang="en-US" sz="1200" b="0" i="1">
                                    <a:solidFill>
                                      <a:schemeClr val="tx1"/>
                                    </a:solidFill>
                                    <a:effectLst/>
                                    <a:latin typeface="Cambria Math" panose="02040503050406030204" pitchFamily="18" charset="0"/>
                                    <a:ea typeface="+mn-ea"/>
                                    <a:cs typeface="+mn-cs"/>
                                  </a:rPr>
                                  <m:t>+</m:t>
                                </m:r>
                                <m:sSubSup>
                                  <m:sSubSupPr>
                                    <m:ctrlPr>
                                      <a:rPr lang="en-US" sz="1200" b="0" i="1">
                                        <a:solidFill>
                                          <a:schemeClr val="tx1"/>
                                        </a:solidFill>
                                        <a:effectLst/>
                                        <a:latin typeface="Cambria Math" panose="02040503050406030204" pitchFamily="18" charset="0"/>
                                        <a:ea typeface="+mn-ea"/>
                                        <a:cs typeface="+mn-cs"/>
                                      </a:rPr>
                                    </m:ctrlPr>
                                  </m:sSubSupPr>
                                  <m:e>
                                    <m:r>
                                      <a:rPr lang="en-US" sz="1200" b="0" i="1">
                                        <a:solidFill>
                                          <a:schemeClr val="tx1"/>
                                        </a:solidFill>
                                        <a:effectLst/>
                                        <a:latin typeface="Cambria Math" panose="02040503050406030204" pitchFamily="18" charset="0"/>
                                        <a:ea typeface="+mn-ea"/>
                                        <a:cs typeface="+mn-cs"/>
                                      </a:rPr>
                                      <m:t>𝑅</m:t>
                                    </m:r>
                                  </m:e>
                                  <m:sub>
                                    <m:r>
                                      <a:rPr lang="en-US" sz="1200" b="0" i="1">
                                        <a:solidFill>
                                          <a:schemeClr val="tx1"/>
                                        </a:solidFill>
                                        <a:effectLst/>
                                        <a:latin typeface="Cambria Math" panose="02040503050406030204" pitchFamily="18" charset="0"/>
                                        <a:ea typeface="+mn-ea"/>
                                        <a:cs typeface="+mn-cs"/>
                                      </a:rPr>
                                      <m:t>𝐿</m:t>
                                    </m:r>
                                  </m:sub>
                                  <m:sup>
                                    <m:r>
                                      <a:rPr lang="en-US" sz="1200" b="0" i="1">
                                        <a:solidFill>
                                          <a:schemeClr val="tx1"/>
                                        </a:solidFill>
                                        <a:effectLst/>
                                        <a:latin typeface="Cambria Math" panose="02040503050406030204" pitchFamily="18" charset="0"/>
                                        <a:ea typeface="+mn-ea"/>
                                        <a:cs typeface="+mn-cs"/>
                                      </a:rPr>
                                      <m:t>𝑠𝑒𝑟</m:t>
                                    </m:r>
                                  </m:sup>
                                </m:sSubSup>
                              </m:e>
                            </m:d>
                          </m:e>
                          <m:sup>
                            <m:r>
                              <a:rPr lang="en-US" sz="1200" b="0" i="1">
                                <a:solidFill>
                                  <a:schemeClr val="tx1"/>
                                </a:solidFill>
                                <a:effectLst/>
                                <a:latin typeface="Cambria Math" panose="02040503050406030204" pitchFamily="18" charset="0"/>
                                <a:ea typeface="+mn-ea"/>
                                <a:cs typeface="+mn-cs"/>
                              </a:rPr>
                              <m:t>2</m:t>
                            </m:r>
                          </m:sup>
                        </m:sSup>
                        <m:r>
                          <a:rPr lang="en-US" sz="1200" b="0" i="1">
                            <a:solidFill>
                              <a:schemeClr val="tx1"/>
                            </a:solidFill>
                            <a:effectLst/>
                            <a:latin typeface="Cambria Math" panose="02040503050406030204" pitchFamily="18" charset="0"/>
                            <a:ea typeface="+mn-ea"/>
                            <a:cs typeface="+mn-cs"/>
                          </a:rPr>
                          <m:t>+</m:t>
                        </m:r>
                        <m:sSup>
                          <m:sSupPr>
                            <m:ctrlPr>
                              <a:rPr lang="en-US" sz="1200" b="0" i="1">
                                <a:solidFill>
                                  <a:schemeClr val="tx1"/>
                                </a:solidFill>
                                <a:effectLst/>
                                <a:latin typeface="Cambria Math" panose="02040503050406030204" pitchFamily="18" charset="0"/>
                                <a:ea typeface="+mn-ea"/>
                                <a:cs typeface="+mn-cs"/>
                              </a:rPr>
                            </m:ctrlPr>
                          </m:sSupPr>
                          <m:e>
                            <m:r>
                              <a:rPr lang="en-US" sz="1200" b="0" i="1">
                                <a:solidFill>
                                  <a:schemeClr val="tx1"/>
                                </a:solidFill>
                                <a:effectLst/>
                                <a:latin typeface="Cambria Math" panose="02040503050406030204" pitchFamily="18" charset="0"/>
                                <a:ea typeface="+mn-ea"/>
                                <a:cs typeface="+mn-cs"/>
                              </a:rPr>
                              <m:t>(</m:t>
                            </m:r>
                            <m:r>
                              <a:rPr lang="en-US" sz="1200" b="0" i="1">
                                <a:solidFill>
                                  <a:schemeClr val="tx1"/>
                                </a:solidFill>
                                <a:effectLst/>
                                <a:latin typeface="Cambria Math" panose="02040503050406030204" pitchFamily="18" charset="0"/>
                                <a:ea typeface="+mn-ea"/>
                                <a:cs typeface="+mn-cs"/>
                              </a:rPr>
                              <m:t>𝜔</m:t>
                            </m:r>
                            <m:r>
                              <a:rPr lang="en-US" sz="1200" b="0" i="1">
                                <a:solidFill>
                                  <a:schemeClr val="tx1"/>
                                </a:solidFill>
                                <a:effectLst/>
                                <a:latin typeface="Cambria Math" panose="02040503050406030204" pitchFamily="18" charset="0"/>
                                <a:ea typeface="+mn-ea"/>
                                <a:cs typeface="+mn-cs"/>
                              </a:rPr>
                              <m:t>𝐿</m:t>
                            </m:r>
                            <m:r>
                              <a:rPr lang="en-US" sz="1200" b="0" i="1">
                                <a:solidFill>
                                  <a:schemeClr val="tx1"/>
                                </a:solidFill>
                                <a:effectLst/>
                                <a:latin typeface="Cambria Math" panose="02040503050406030204" pitchFamily="18" charset="0"/>
                                <a:ea typeface="+mn-ea"/>
                                <a:cs typeface="+mn-cs"/>
                              </a:rPr>
                              <m:t>−</m:t>
                            </m:r>
                            <m:f>
                              <m:fPr>
                                <m:ctrlPr>
                                  <a:rPr lang="en-US" sz="1200" b="0" i="1">
                                    <a:solidFill>
                                      <a:schemeClr val="tx1"/>
                                    </a:solidFill>
                                    <a:effectLst/>
                                    <a:latin typeface="Cambria Math" panose="02040503050406030204" pitchFamily="18" charset="0"/>
                                    <a:ea typeface="+mn-ea"/>
                                    <a:cs typeface="+mn-cs"/>
                                  </a:rPr>
                                </m:ctrlPr>
                              </m:fPr>
                              <m:num>
                                <m:r>
                                  <a:rPr lang="en-US" sz="1200" b="0" i="1">
                                    <a:solidFill>
                                      <a:schemeClr val="tx1"/>
                                    </a:solidFill>
                                    <a:effectLst/>
                                    <a:latin typeface="Cambria Math" panose="02040503050406030204" pitchFamily="18" charset="0"/>
                                    <a:ea typeface="+mn-ea"/>
                                    <a:cs typeface="+mn-cs"/>
                                  </a:rPr>
                                  <m:t>1</m:t>
                                </m:r>
                              </m:num>
                              <m:den>
                                <m:r>
                                  <a:rPr lang="en-US" sz="1200" b="0" i="1">
                                    <a:solidFill>
                                      <a:schemeClr val="tx1"/>
                                    </a:solidFill>
                                    <a:effectLst/>
                                    <a:latin typeface="Cambria Math" panose="02040503050406030204" pitchFamily="18" charset="0"/>
                                    <a:ea typeface="+mn-ea"/>
                                    <a:cs typeface="+mn-cs"/>
                                  </a:rPr>
                                  <m:t>𝜔</m:t>
                                </m:r>
                                <m:r>
                                  <a:rPr lang="en-US" sz="1200" b="0" i="1">
                                    <a:solidFill>
                                      <a:schemeClr val="tx1"/>
                                    </a:solidFill>
                                    <a:effectLst/>
                                    <a:latin typeface="Cambria Math" panose="02040503050406030204" pitchFamily="18" charset="0"/>
                                    <a:ea typeface="+mn-ea"/>
                                    <a:cs typeface="+mn-cs"/>
                                  </a:rPr>
                                  <m:t>𝐶</m:t>
                                </m:r>
                              </m:den>
                            </m:f>
                            <m:r>
                              <a:rPr lang="en-US" sz="1200" b="0" i="1">
                                <a:solidFill>
                                  <a:schemeClr val="tx1"/>
                                </a:solidFill>
                                <a:effectLst/>
                                <a:latin typeface="Cambria Math" panose="02040503050406030204" pitchFamily="18" charset="0"/>
                                <a:ea typeface="+mn-ea"/>
                                <a:cs typeface="+mn-cs"/>
                              </a:rPr>
                              <m:t>)</m:t>
                            </m:r>
                          </m:e>
                          <m:sup>
                            <m:r>
                              <a:rPr lang="en-US" sz="1200" b="0" i="1">
                                <a:solidFill>
                                  <a:schemeClr val="tx1"/>
                                </a:solidFill>
                                <a:effectLst/>
                                <a:latin typeface="Cambria Math" panose="02040503050406030204" pitchFamily="18" charset="0"/>
                                <a:ea typeface="+mn-ea"/>
                                <a:cs typeface="+mn-cs"/>
                              </a:rPr>
                              <m:t>2</m:t>
                            </m:r>
                          </m:sup>
                        </m:sSup>
                      </m:den>
                    </m:f>
                    <m:r>
                      <a:rPr lang="en-US" sz="1200" b="0" i="1">
                        <a:latin typeface="Cambria Math" panose="02040503050406030204" pitchFamily="18" charset="0"/>
                      </a:rPr>
                      <m:t>−</m:t>
                    </m:r>
                    <m:r>
                      <a:rPr lang="en-US" sz="1200" b="0" i="1">
                        <a:latin typeface="Cambria Math" panose="02040503050406030204" pitchFamily="18" charset="0"/>
                      </a:rPr>
                      <m:t>𝑗</m:t>
                    </m:r>
                    <m:d>
                      <m:dPr>
                        <m:begChr m:val="["/>
                        <m:endChr m:val="]"/>
                        <m:ctrlPr>
                          <a:rPr lang="en-US" sz="1200" b="0" i="1">
                            <a:latin typeface="Cambria Math" panose="02040503050406030204" pitchFamily="18" charset="0"/>
                          </a:rPr>
                        </m:ctrlPr>
                      </m:dPr>
                      <m:e>
                        <m:f>
                          <m:fPr>
                            <m:ctrlPr>
                              <a:rPr lang="en-US" sz="1200" b="0" i="1">
                                <a:latin typeface="Cambria Math" panose="02040503050406030204" pitchFamily="18" charset="0"/>
                              </a:rPr>
                            </m:ctrlPr>
                          </m:fPr>
                          <m:num>
                            <m:r>
                              <a:rPr lang="en-US" sz="1200" b="0" i="1">
                                <a:latin typeface="Cambria Math" panose="02040503050406030204" pitchFamily="18" charset="0"/>
                                <a:ea typeface="Cambria Math" panose="02040503050406030204" pitchFamily="18" charset="0"/>
                              </a:rPr>
                              <m:t>𝜔</m:t>
                            </m:r>
                            <m:sSup>
                              <m:sSupPr>
                                <m:ctrlPr>
                                  <a:rPr lang="en-US" sz="1200" b="0" i="1">
                                    <a:latin typeface="Cambria Math" panose="02040503050406030204" pitchFamily="18" charset="0"/>
                                    <a:ea typeface="Cambria Math" panose="02040503050406030204" pitchFamily="18" charset="0"/>
                                  </a:rPr>
                                </m:ctrlPr>
                              </m:sSupPr>
                              <m:e>
                                <m:r>
                                  <a:rPr lang="en-US" sz="1200" b="0" i="1">
                                    <a:latin typeface="Cambria Math" panose="02040503050406030204" pitchFamily="18" charset="0"/>
                                    <a:ea typeface="Cambria Math" panose="02040503050406030204" pitchFamily="18" charset="0"/>
                                  </a:rPr>
                                  <m:t>𝑅</m:t>
                                </m:r>
                              </m:e>
                              <m:sup>
                                <m:r>
                                  <a:rPr lang="en-US" sz="1200" b="0" i="1">
                                    <a:latin typeface="Cambria Math" panose="02040503050406030204" pitchFamily="18" charset="0"/>
                                    <a:ea typeface="Cambria Math" panose="02040503050406030204" pitchFamily="18" charset="0"/>
                                  </a:rPr>
                                  <m:t>2</m:t>
                                </m:r>
                              </m:sup>
                            </m:sSup>
                            <m:r>
                              <a:rPr lang="en-US" sz="1200" b="0" i="1">
                                <a:latin typeface="Cambria Math" panose="02040503050406030204" pitchFamily="18" charset="0"/>
                                <a:ea typeface="Cambria Math" panose="02040503050406030204" pitchFamily="18" charset="0"/>
                              </a:rPr>
                              <m:t>𝐿</m:t>
                            </m:r>
                            <m:r>
                              <a:rPr lang="en-US" sz="1200" b="0" i="1">
                                <a:latin typeface="Cambria Math" panose="02040503050406030204" pitchFamily="18" charset="0"/>
                                <a:ea typeface="Cambria Math" panose="02040503050406030204" pitchFamily="18" charset="0"/>
                              </a:rPr>
                              <m:t>−</m:t>
                            </m:r>
                            <m:f>
                              <m:fPr>
                                <m:ctrlPr>
                                  <a:rPr lang="en-US" sz="1200" b="0" i="1">
                                    <a:latin typeface="Cambria Math" panose="02040503050406030204" pitchFamily="18" charset="0"/>
                                    <a:ea typeface="Cambria Math" panose="02040503050406030204" pitchFamily="18" charset="0"/>
                                  </a:rPr>
                                </m:ctrlPr>
                              </m:fPr>
                              <m:num>
                                <m:sSup>
                                  <m:sSupPr>
                                    <m:ctrlPr>
                                      <a:rPr lang="en-US" sz="1200" b="0" i="1">
                                        <a:latin typeface="Cambria Math" panose="02040503050406030204" pitchFamily="18" charset="0"/>
                                        <a:ea typeface="Cambria Math" panose="02040503050406030204" pitchFamily="18" charset="0"/>
                                      </a:rPr>
                                    </m:ctrlPr>
                                  </m:sSupPr>
                                  <m:e>
                                    <m:d>
                                      <m:dPr>
                                        <m:ctrlPr>
                                          <a:rPr lang="en-US" sz="1200" b="0" i="1">
                                            <a:latin typeface="Cambria Math" panose="02040503050406030204" pitchFamily="18" charset="0"/>
                                            <a:ea typeface="Cambria Math" panose="02040503050406030204" pitchFamily="18" charset="0"/>
                                          </a:rPr>
                                        </m:ctrlPr>
                                      </m:dPr>
                                      <m:e>
                                        <m:sSubSup>
                                          <m:sSubSupPr>
                                            <m:ctrlPr>
                                              <a:rPr lang="en-US" sz="1200" b="0" i="1">
                                                <a:latin typeface="Cambria Math" panose="02040503050406030204" pitchFamily="18" charset="0"/>
                                                <a:ea typeface="Cambria Math" panose="02040503050406030204" pitchFamily="18" charset="0"/>
                                              </a:rPr>
                                            </m:ctrlPr>
                                          </m:sSubSupPr>
                                          <m:e>
                                            <m:r>
                                              <a:rPr lang="en-US" sz="1200" b="0" i="1">
                                                <a:latin typeface="Cambria Math" panose="02040503050406030204" pitchFamily="18" charset="0"/>
                                                <a:ea typeface="Cambria Math" panose="02040503050406030204" pitchFamily="18" charset="0"/>
                                              </a:rPr>
                                              <m:t>𝑅</m:t>
                                            </m:r>
                                          </m:e>
                                          <m:sub>
                                            <m:r>
                                              <a:rPr lang="en-US" sz="1200" b="0" i="1">
                                                <a:latin typeface="Cambria Math" panose="02040503050406030204" pitchFamily="18" charset="0"/>
                                                <a:ea typeface="Cambria Math" panose="02040503050406030204" pitchFamily="18" charset="0"/>
                                              </a:rPr>
                                              <m:t>𝐿</m:t>
                                            </m:r>
                                          </m:sub>
                                          <m:sup>
                                            <m:r>
                                              <a:rPr lang="en-US" sz="1200" b="0" i="1">
                                                <a:latin typeface="Cambria Math" panose="02040503050406030204" pitchFamily="18" charset="0"/>
                                                <a:ea typeface="Cambria Math" panose="02040503050406030204" pitchFamily="18" charset="0"/>
                                              </a:rPr>
                                              <m:t>𝑠𝑒𝑟</m:t>
                                            </m:r>
                                          </m:sup>
                                        </m:sSubSup>
                                      </m:e>
                                    </m:d>
                                  </m:e>
                                  <m:sup>
                                    <m:r>
                                      <a:rPr lang="en-US" sz="1200" b="0" i="1">
                                        <a:latin typeface="Cambria Math" panose="02040503050406030204" pitchFamily="18" charset="0"/>
                                        <a:ea typeface="Cambria Math" panose="02040503050406030204" pitchFamily="18" charset="0"/>
                                      </a:rPr>
                                      <m:t>2</m:t>
                                    </m:r>
                                  </m:sup>
                                </m:sSup>
                              </m:num>
                              <m:den>
                                <m:r>
                                  <a:rPr lang="en-US" sz="1200" b="0" i="1">
                                    <a:latin typeface="Cambria Math" panose="02040503050406030204" pitchFamily="18" charset="0"/>
                                    <a:ea typeface="Cambria Math" panose="02040503050406030204" pitchFamily="18" charset="0"/>
                                  </a:rPr>
                                  <m:t>𝜔</m:t>
                                </m:r>
                                <m:r>
                                  <a:rPr lang="en-US" sz="1200" b="0" i="1">
                                    <a:latin typeface="Cambria Math" panose="02040503050406030204" pitchFamily="18" charset="0"/>
                                    <a:ea typeface="Cambria Math" panose="02040503050406030204" pitchFamily="18" charset="0"/>
                                  </a:rPr>
                                  <m:t>𝐶</m:t>
                                </m:r>
                              </m:den>
                            </m:f>
                            <m:r>
                              <a:rPr lang="en-US" sz="1200" b="0" i="1">
                                <a:latin typeface="Cambria Math" panose="02040503050406030204" pitchFamily="18" charset="0"/>
                                <a:ea typeface="Cambria Math" panose="02040503050406030204" pitchFamily="18" charset="0"/>
                              </a:rPr>
                              <m:t>−</m:t>
                            </m:r>
                            <m:f>
                              <m:fPr>
                                <m:ctrlPr>
                                  <a:rPr lang="en-US" sz="1200" b="0" i="1">
                                    <a:latin typeface="Cambria Math" panose="02040503050406030204" pitchFamily="18" charset="0"/>
                                    <a:ea typeface="Cambria Math" panose="02040503050406030204" pitchFamily="18" charset="0"/>
                                  </a:rPr>
                                </m:ctrlPr>
                              </m:fPr>
                              <m:num>
                                <m:r>
                                  <a:rPr lang="en-US" sz="1200" b="0" i="1">
                                    <a:latin typeface="Cambria Math" panose="02040503050406030204" pitchFamily="18" charset="0"/>
                                    <a:ea typeface="Cambria Math" panose="02040503050406030204" pitchFamily="18" charset="0"/>
                                  </a:rPr>
                                  <m:t>𝐿</m:t>
                                </m:r>
                              </m:num>
                              <m:den>
                                <m:r>
                                  <a:rPr lang="en-US" sz="1200" b="0" i="1">
                                    <a:latin typeface="Cambria Math" panose="02040503050406030204" pitchFamily="18" charset="0"/>
                                    <a:ea typeface="Cambria Math" panose="02040503050406030204" pitchFamily="18" charset="0"/>
                                  </a:rPr>
                                  <m:t>𝐶</m:t>
                                </m:r>
                              </m:den>
                            </m:f>
                            <m:d>
                              <m:dPr>
                                <m:ctrlPr>
                                  <a:rPr lang="en-US" sz="1200" b="0" i="1">
                                    <a:latin typeface="Cambria Math" panose="02040503050406030204" pitchFamily="18" charset="0"/>
                                    <a:ea typeface="Cambria Math" panose="02040503050406030204" pitchFamily="18" charset="0"/>
                                  </a:rPr>
                                </m:ctrlPr>
                              </m:dPr>
                              <m:e>
                                <m:r>
                                  <a:rPr lang="en-US" sz="1200" b="0" i="1">
                                    <a:latin typeface="Cambria Math" panose="02040503050406030204" pitchFamily="18" charset="0"/>
                                    <a:ea typeface="Cambria Math" panose="02040503050406030204" pitchFamily="18" charset="0"/>
                                  </a:rPr>
                                  <m:t>𝜔</m:t>
                                </m:r>
                                <m:r>
                                  <a:rPr lang="en-US" sz="1200" b="0" i="1">
                                    <a:latin typeface="Cambria Math" panose="02040503050406030204" pitchFamily="18" charset="0"/>
                                    <a:ea typeface="Cambria Math" panose="02040503050406030204" pitchFamily="18" charset="0"/>
                                  </a:rPr>
                                  <m:t>𝐿</m:t>
                                </m:r>
                                <m:r>
                                  <a:rPr lang="en-US" sz="1200" b="0" i="1">
                                    <a:latin typeface="Cambria Math" panose="02040503050406030204" pitchFamily="18" charset="0"/>
                                    <a:ea typeface="Cambria Math" panose="02040503050406030204" pitchFamily="18" charset="0"/>
                                  </a:rPr>
                                  <m:t>−</m:t>
                                </m:r>
                                <m:f>
                                  <m:fPr>
                                    <m:ctrlPr>
                                      <a:rPr lang="en-US" sz="1200" b="0" i="1">
                                        <a:latin typeface="Cambria Math" panose="02040503050406030204" pitchFamily="18" charset="0"/>
                                        <a:ea typeface="Cambria Math" panose="02040503050406030204" pitchFamily="18" charset="0"/>
                                      </a:rPr>
                                    </m:ctrlPr>
                                  </m:fPr>
                                  <m:num>
                                    <m:r>
                                      <a:rPr lang="en-US" sz="1200" b="0" i="1">
                                        <a:latin typeface="Cambria Math" panose="02040503050406030204" pitchFamily="18" charset="0"/>
                                        <a:ea typeface="Cambria Math" panose="02040503050406030204" pitchFamily="18" charset="0"/>
                                      </a:rPr>
                                      <m:t>1</m:t>
                                    </m:r>
                                  </m:num>
                                  <m:den>
                                    <m:r>
                                      <a:rPr lang="en-US" sz="1200" b="0" i="1">
                                        <a:latin typeface="Cambria Math" panose="02040503050406030204" pitchFamily="18" charset="0"/>
                                        <a:ea typeface="Cambria Math" panose="02040503050406030204" pitchFamily="18" charset="0"/>
                                      </a:rPr>
                                      <m:t>𝜔</m:t>
                                    </m:r>
                                    <m:r>
                                      <a:rPr lang="en-US" sz="1200" b="0" i="1">
                                        <a:latin typeface="Cambria Math" panose="02040503050406030204" pitchFamily="18" charset="0"/>
                                        <a:ea typeface="Cambria Math" panose="02040503050406030204" pitchFamily="18" charset="0"/>
                                      </a:rPr>
                                      <m:t>𝐶</m:t>
                                    </m:r>
                                  </m:den>
                                </m:f>
                              </m:e>
                            </m:d>
                          </m:num>
                          <m:den>
                            <m:sSup>
                              <m:sSupPr>
                                <m:ctrlPr>
                                  <a:rPr lang="en-US" sz="1200" b="0" i="1">
                                    <a:solidFill>
                                      <a:schemeClr val="tx1"/>
                                    </a:solidFill>
                                    <a:effectLst/>
                                    <a:latin typeface="Cambria Math" panose="02040503050406030204" pitchFamily="18" charset="0"/>
                                    <a:ea typeface="+mn-ea"/>
                                    <a:cs typeface="+mn-cs"/>
                                  </a:rPr>
                                </m:ctrlPr>
                              </m:sSupPr>
                              <m:e>
                                <m:d>
                                  <m:dPr>
                                    <m:ctrlPr>
                                      <a:rPr lang="en-US" sz="1200" b="0" i="1">
                                        <a:solidFill>
                                          <a:schemeClr val="tx1"/>
                                        </a:solidFill>
                                        <a:effectLst/>
                                        <a:latin typeface="Cambria Math" panose="02040503050406030204" pitchFamily="18" charset="0"/>
                                        <a:ea typeface="+mn-ea"/>
                                        <a:cs typeface="+mn-cs"/>
                                      </a:rPr>
                                    </m:ctrlPr>
                                  </m:dPr>
                                  <m:e>
                                    <m:r>
                                      <a:rPr lang="en-US" sz="1200" b="0" i="1">
                                        <a:solidFill>
                                          <a:schemeClr val="tx1"/>
                                        </a:solidFill>
                                        <a:effectLst/>
                                        <a:latin typeface="Cambria Math" panose="02040503050406030204" pitchFamily="18" charset="0"/>
                                        <a:ea typeface="+mn-ea"/>
                                        <a:cs typeface="+mn-cs"/>
                                      </a:rPr>
                                      <m:t>𝑅</m:t>
                                    </m:r>
                                    <m:r>
                                      <a:rPr lang="en-US" sz="1200" b="0" i="1">
                                        <a:solidFill>
                                          <a:schemeClr val="tx1"/>
                                        </a:solidFill>
                                        <a:effectLst/>
                                        <a:latin typeface="Cambria Math" panose="02040503050406030204" pitchFamily="18" charset="0"/>
                                        <a:ea typeface="+mn-ea"/>
                                        <a:cs typeface="+mn-cs"/>
                                      </a:rPr>
                                      <m:t>+</m:t>
                                    </m:r>
                                    <m:sSubSup>
                                      <m:sSubSupPr>
                                        <m:ctrlPr>
                                          <a:rPr lang="en-US" sz="1200" b="0" i="1">
                                            <a:solidFill>
                                              <a:schemeClr val="tx1"/>
                                            </a:solidFill>
                                            <a:effectLst/>
                                            <a:latin typeface="Cambria Math" panose="02040503050406030204" pitchFamily="18" charset="0"/>
                                            <a:ea typeface="+mn-ea"/>
                                            <a:cs typeface="+mn-cs"/>
                                          </a:rPr>
                                        </m:ctrlPr>
                                      </m:sSubSupPr>
                                      <m:e>
                                        <m:r>
                                          <a:rPr lang="en-US" sz="1200" b="0" i="1">
                                            <a:solidFill>
                                              <a:schemeClr val="tx1"/>
                                            </a:solidFill>
                                            <a:effectLst/>
                                            <a:latin typeface="Cambria Math" panose="02040503050406030204" pitchFamily="18" charset="0"/>
                                            <a:ea typeface="+mn-ea"/>
                                            <a:cs typeface="+mn-cs"/>
                                          </a:rPr>
                                          <m:t>𝑅</m:t>
                                        </m:r>
                                      </m:e>
                                      <m:sub>
                                        <m:r>
                                          <a:rPr lang="en-US" sz="1200" b="0" i="1">
                                            <a:solidFill>
                                              <a:schemeClr val="tx1"/>
                                            </a:solidFill>
                                            <a:effectLst/>
                                            <a:latin typeface="Cambria Math" panose="02040503050406030204" pitchFamily="18" charset="0"/>
                                            <a:ea typeface="+mn-ea"/>
                                            <a:cs typeface="+mn-cs"/>
                                          </a:rPr>
                                          <m:t>𝐿</m:t>
                                        </m:r>
                                      </m:sub>
                                      <m:sup>
                                        <m:r>
                                          <a:rPr lang="en-US" sz="1200" b="0" i="1">
                                            <a:solidFill>
                                              <a:schemeClr val="tx1"/>
                                            </a:solidFill>
                                            <a:effectLst/>
                                            <a:latin typeface="Cambria Math" panose="02040503050406030204" pitchFamily="18" charset="0"/>
                                            <a:ea typeface="+mn-ea"/>
                                            <a:cs typeface="+mn-cs"/>
                                          </a:rPr>
                                          <m:t>𝑠𝑒𝑟</m:t>
                                        </m:r>
                                      </m:sup>
                                    </m:sSubSup>
                                  </m:e>
                                </m:d>
                              </m:e>
                              <m:sup>
                                <m:r>
                                  <a:rPr lang="en-US" sz="1200" b="0" i="1">
                                    <a:solidFill>
                                      <a:schemeClr val="tx1"/>
                                    </a:solidFill>
                                    <a:effectLst/>
                                    <a:latin typeface="Cambria Math" panose="02040503050406030204" pitchFamily="18" charset="0"/>
                                    <a:ea typeface="+mn-ea"/>
                                    <a:cs typeface="+mn-cs"/>
                                  </a:rPr>
                                  <m:t>2</m:t>
                                </m:r>
                              </m:sup>
                            </m:sSup>
                            <m:r>
                              <a:rPr lang="en-US" sz="1200" b="0" i="1">
                                <a:solidFill>
                                  <a:schemeClr val="tx1"/>
                                </a:solidFill>
                                <a:effectLst/>
                                <a:latin typeface="Cambria Math" panose="02040503050406030204" pitchFamily="18" charset="0"/>
                                <a:ea typeface="+mn-ea"/>
                                <a:cs typeface="+mn-cs"/>
                              </a:rPr>
                              <m:t>+</m:t>
                            </m:r>
                            <m:sSup>
                              <m:sSupPr>
                                <m:ctrlPr>
                                  <a:rPr lang="en-US" sz="1200" b="0" i="1">
                                    <a:solidFill>
                                      <a:schemeClr val="tx1"/>
                                    </a:solidFill>
                                    <a:effectLst/>
                                    <a:latin typeface="Cambria Math" panose="02040503050406030204" pitchFamily="18" charset="0"/>
                                    <a:ea typeface="+mn-ea"/>
                                    <a:cs typeface="+mn-cs"/>
                                  </a:rPr>
                                </m:ctrlPr>
                              </m:sSupPr>
                              <m:e>
                                <m:r>
                                  <a:rPr lang="en-US" sz="1200" b="0" i="1">
                                    <a:solidFill>
                                      <a:schemeClr val="tx1"/>
                                    </a:solidFill>
                                    <a:effectLst/>
                                    <a:latin typeface="Cambria Math" panose="02040503050406030204" pitchFamily="18" charset="0"/>
                                    <a:ea typeface="+mn-ea"/>
                                    <a:cs typeface="+mn-cs"/>
                                  </a:rPr>
                                  <m:t>(</m:t>
                                </m:r>
                                <m:r>
                                  <a:rPr lang="en-US" sz="1200" b="0" i="1">
                                    <a:solidFill>
                                      <a:schemeClr val="tx1"/>
                                    </a:solidFill>
                                    <a:effectLst/>
                                    <a:latin typeface="Cambria Math" panose="02040503050406030204" pitchFamily="18" charset="0"/>
                                    <a:ea typeface="+mn-ea"/>
                                    <a:cs typeface="+mn-cs"/>
                                  </a:rPr>
                                  <m:t>𝜔</m:t>
                                </m:r>
                                <m:r>
                                  <a:rPr lang="en-US" sz="1200" b="0" i="1">
                                    <a:solidFill>
                                      <a:schemeClr val="tx1"/>
                                    </a:solidFill>
                                    <a:effectLst/>
                                    <a:latin typeface="Cambria Math" panose="02040503050406030204" pitchFamily="18" charset="0"/>
                                    <a:ea typeface="+mn-ea"/>
                                    <a:cs typeface="+mn-cs"/>
                                  </a:rPr>
                                  <m:t>𝐿</m:t>
                                </m:r>
                                <m:r>
                                  <a:rPr lang="en-US" sz="1200" b="0" i="1">
                                    <a:solidFill>
                                      <a:schemeClr val="tx1"/>
                                    </a:solidFill>
                                    <a:effectLst/>
                                    <a:latin typeface="Cambria Math" panose="02040503050406030204" pitchFamily="18" charset="0"/>
                                    <a:ea typeface="+mn-ea"/>
                                    <a:cs typeface="+mn-cs"/>
                                  </a:rPr>
                                  <m:t>−</m:t>
                                </m:r>
                                <m:f>
                                  <m:fPr>
                                    <m:ctrlPr>
                                      <a:rPr lang="en-US" sz="1200" b="0" i="1">
                                        <a:solidFill>
                                          <a:schemeClr val="tx1"/>
                                        </a:solidFill>
                                        <a:effectLst/>
                                        <a:latin typeface="Cambria Math" panose="02040503050406030204" pitchFamily="18" charset="0"/>
                                        <a:ea typeface="+mn-ea"/>
                                        <a:cs typeface="+mn-cs"/>
                                      </a:rPr>
                                    </m:ctrlPr>
                                  </m:fPr>
                                  <m:num>
                                    <m:r>
                                      <a:rPr lang="en-US" sz="1200" b="0" i="1">
                                        <a:solidFill>
                                          <a:schemeClr val="tx1"/>
                                        </a:solidFill>
                                        <a:effectLst/>
                                        <a:latin typeface="Cambria Math" panose="02040503050406030204" pitchFamily="18" charset="0"/>
                                        <a:ea typeface="+mn-ea"/>
                                        <a:cs typeface="+mn-cs"/>
                                      </a:rPr>
                                      <m:t>1</m:t>
                                    </m:r>
                                  </m:num>
                                  <m:den>
                                    <m:r>
                                      <a:rPr lang="en-US" sz="1200" b="0" i="1">
                                        <a:solidFill>
                                          <a:schemeClr val="tx1"/>
                                        </a:solidFill>
                                        <a:effectLst/>
                                        <a:latin typeface="Cambria Math" panose="02040503050406030204" pitchFamily="18" charset="0"/>
                                        <a:ea typeface="Cambria Math" panose="02040503050406030204" pitchFamily="18" charset="0"/>
                                        <a:cs typeface="+mn-cs"/>
                                      </a:rPr>
                                      <m:t>𝜔</m:t>
                                    </m:r>
                                    <m:r>
                                      <a:rPr lang="en-US" sz="1200" b="0" i="1">
                                        <a:solidFill>
                                          <a:schemeClr val="tx1"/>
                                        </a:solidFill>
                                        <a:effectLst/>
                                        <a:latin typeface="Cambria Math" panose="02040503050406030204" pitchFamily="18" charset="0"/>
                                        <a:ea typeface="Cambria Math" panose="02040503050406030204" pitchFamily="18" charset="0"/>
                                        <a:cs typeface="+mn-cs"/>
                                      </a:rPr>
                                      <m:t>𝐶</m:t>
                                    </m:r>
                                  </m:den>
                                </m:f>
                                <m:r>
                                  <a:rPr lang="en-US" sz="1200" b="0" i="1">
                                    <a:solidFill>
                                      <a:schemeClr val="tx1"/>
                                    </a:solidFill>
                                    <a:effectLst/>
                                    <a:latin typeface="Cambria Math" panose="02040503050406030204" pitchFamily="18" charset="0"/>
                                    <a:ea typeface="+mn-ea"/>
                                    <a:cs typeface="+mn-cs"/>
                                  </a:rPr>
                                  <m:t>)</m:t>
                                </m:r>
                              </m:e>
                              <m:sup>
                                <m:r>
                                  <a:rPr lang="en-US" sz="1200" b="0" i="1">
                                    <a:solidFill>
                                      <a:schemeClr val="tx1"/>
                                    </a:solidFill>
                                    <a:effectLst/>
                                    <a:latin typeface="Cambria Math" panose="02040503050406030204" pitchFamily="18" charset="0"/>
                                    <a:ea typeface="+mn-ea"/>
                                    <a:cs typeface="+mn-cs"/>
                                  </a:rPr>
                                  <m:t>2</m:t>
                                </m:r>
                              </m:sup>
                            </m:sSup>
                          </m:den>
                        </m:f>
                      </m:e>
                    </m:d>
                  </m:oMath>
                </m:oMathPara>
              </a14:m>
              <a:endParaRPr lang="en-US" sz="1200"/>
            </a:p>
          </xdr:txBody>
        </xdr:sp>
      </mc:Choice>
      <mc:Fallback>
        <xdr:sp macro="" textlink="">
          <xdr:nvSpPr>
            <xdr:cNvPr id="17" name="TextBox 16">
              <a:extLst>
                <a:ext uri="{FF2B5EF4-FFF2-40B4-BE49-F238E27FC236}">
                  <a16:creationId xmlns:a16="http://schemas.microsoft.com/office/drawing/2014/main" id="{88D8D3A6-E180-464A-AB5D-C5FDCDF48E62}"/>
                </a:ext>
              </a:extLst>
            </xdr:cNvPr>
            <xdr:cNvSpPr txBox="1"/>
          </xdr:nvSpPr>
          <xdr:spPr>
            <a:xfrm>
              <a:off x="98966" y="30584775"/>
              <a:ext cx="5730334" cy="1361719"/>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r>
                <a:rPr lang="en-US" sz="1200" b="0" i="0">
                  <a:latin typeface="Cambria Math" panose="02040503050406030204" pitchFamily="18" charset="0"/>
                </a:rPr>
                <a:t>𝑍=(𝑅+1/𝑗</a:t>
              </a:r>
              <a:r>
                <a:rPr lang="en-US" sz="1200" b="0" i="0">
                  <a:latin typeface="Cambria Math" panose="02040503050406030204" pitchFamily="18" charset="0"/>
                  <a:ea typeface="Cambria Math" panose="02040503050406030204" pitchFamily="18" charset="0"/>
                </a:rPr>
                <a:t>𝜔𝐶)</a:t>
              </a:r>
              <a:r>
                <a:rPr lang="en-US" sz="1200" b="0" i="0">
                  <a:latin typeface="Cambria Math" panose="02040503050406030204" pitchFamily="18" charset="0"/>
                </a:rPr>
                <a:t>||(𝑅_𝐿^𝑠𝑒𝑟+𝑗</a:t>
              </a:r>
              <a:r>
                <a:rPr lang="en-US" sz="1200" b="0" i="0">
                  <a:latin typeface="Cambria Math" panose="02040503050406030204" pitchFamily="18" charset="0"/>
                  <a:ea typeface="Cambria Math" panose="02040503050406030204" pitchFamily="18" charset="0"/>
                </a:rPr>
                <a:t>𝜔𝐿)</a:t>
              </a:r>
              <a:r>
                <a:rPr lang="en-US" sz="1200" b="0" i="0">
                  <a:latin typeface="Cambria Math" panose="02040503050406030204" pitchFamily="18" charset="0"/>
                </a:rPr>
                <a:t>=(𝑅𝑅_𝐿^𝑠𝑒𝑟+𝐿/𝐶+𝑗(</a:t>
              </a:r>
              <a:r>
                <a:rPr lang="en-US" sz="1200" b="0" i="0">
                  <a:latin typeface="Cambria Math" panose="02040503050406030204" pitchFamily="18" charset="0"/>
                  <a:ea typeface="Cambria Math" panose="02040503050406030204" pitchFamily="18" charset="0"/>
                </a:rPr>
                <a:t>𝜔𝑅𝐿−(𝑅_𝐿^𝑠𝑒𝑟)/𝜔𝐶))/(</a:t>
              </a:r>
              <a:r>
                <a:rPr lang="en-US" sz="1200" b="0" i="0">
                  <a:latin typeface="Cambria Math" panose="02040503050406030204" pitchFamily="18" charset="0"/>
                </a:rPr>
                <a:t>𝑅+𝑅_𝐿^𝑠𝑒𝑟+𝑗(</a:t>
              </a:r>
              <a:r>
                <a:rPr lang="en-US" sz="1200" b="0" i="0">
                  <a:latin typeface="Cambria Math" panose="02040503050406030204" pitchFamily="18" charset="0"/>
                  <a:ea typeface="Cambria Math" panose="02040503050406030204" pitchFamily="18" charset="0"/>
                </a:rPr>
                <a:t>𝜔𝐿−1/𝜔𝐶) )</a:t>
              </a:r>
              <a:endParaRPr lang="en-US" sz="1200" b="0" i="1">
                <a:latin typeface="Cambria Math" panose="02040503050406030204" pitchFamily="18" charset="0"/>
              </a:endParaRPr>
            </a:p>
            <a:p>
              <a:pPr/>
              <a:r>
                <a:rPr lang="en-US" sz="1200" b="0" i="0">
                  <a:latin typeface="Cambria Math" panose="02040503050406030204" pitchFamily="18" charset="0"/>
                </a:rPr>
                <a:t>𝑍=(𝑅[</a:t>
              </a:r>
              <a:r>
                <a:rPr lang="en-US" sz="1200" b="0" i="0">
                  <a:solidFill>
                    <a:schemeClr val="tx1"/>
                  </a:solidFill>
                  <a:effectLst/>
                  <a:latin typeface="Cambria Math" panose="02040503050406030204" pitchFamily="18" charset="0"/>
                  <a:ea typeface="+mn-ea"/>
                  <a:cs typeface="+mn-cs"/>
                </a:rPr>
                <a:t>(𝑅_𝐿^𝑠𝑒𝑟 )^2+(</a:t>
              </a:r>
              <a:r>
                <a:rPr lang="el-GR" sz="1200" b="0" i="0">
                  <a:solidFill>
                    <a:schemeClr val="tx1"/>
                  </a:solidFill>
                  <a:effectLst/>
                  <a:latin typeface="Cambria Math" panose="02040503050406030204" pitchFamily="18" charset="0"/>
                  <a:ea typeface="+mn-ea"/>
                  <a:cs typeface="+mn-cs"/>
                </a:rPr>
                <a:t>𝜔</a:t>
              </a:r>
              <a:r>
                <a:rPr lang="en-US" sz="1200" b="0" i="0">
                  <a:solidFill>
                    <a:schemeClr val="tx1"/>
                  </a:solidFill>
                  <a:effectLst/>
                  <a:latin typeface="Cambria Math" panose="02040503050406030204" pitchFamily="18" charset="0"/>
                  <a:ea typeface="+mn-ea"/>
                  <a:cs typeface="+mn-cs"/>
                </a:rPr>
                <a:t>𝐿)^2 ]</a:t>
              </a:r>
              <a:r>
                <a:rPr lang="en-US" sz="1200" b="0" i="0">
                  <a:latin typeface="Cambria Math" panose="02040503050406030204" pitchFamily="18" charset="0"/>
                </a:rPr>
                <a:t>+𝑅_𝐿^𝑠𝑒𝑟 [</a:t>
              </a:r>
              <a:r>
                <a:rPr lang="en-US" sz="1200" b="0" i="0">
                  <a:solidFill>
                    <a:schemeClr val="tx1"/>
                  </a:solidFill>
                  <a:effectLst/>
                  <a:latin typeface="Cambria Math" panose="02040503050406030204" pitchFamily="18" charset="0"/>
                  <a:ea typeface="+mn-ea"/>
                  <a:cs typeface="+mn-cs"/>
                </a:rPr>
                <a:t>𝑅^2+1/〖(</a:t>
              </a:r>
              <a:r>
                <a:rPr lang="el-GR" sz="1200" b="0" i="0">
                  <a:solidFill>
                    <a:schemeClr val="tx1"/>
                  </a:solidFill>
                  <a:effectLst/>
                  <a:latin typeface="Cambria Math" panose="02040503050406030204" pitchFamily="18" charset="0"/>
                  <a:ea typeface="+mn-ea"/>
                  <a:cs typeface="+mn-cs"/>
                </a:rPr>
                <a:t>ω</a:t>
              </a:r>
              <a:r>
                <a:rPr lang="en-US" sz="1200" b="0" i="0">
                  <a:solidFill>
                    <a:schemeClr val="tx1"/>
                  </a:solidFill>
                  <a:effectLst/>
                  <a:latin typeface="Cambria Math" panose="02040503050406030204" pitchFamily="18" charset="0"/>
                  <a:ea typeface="+mn-ea"/>
                  <a:cs typeface="+mn-cs"/>
                </a:rPr>
                <a:t>𝐿)〗^2 ])/((𝑅+𝑅_𝐿^𝑠𝑒𝑟 )^2+〖(𝜔𝐿−1/𝜔𝐶)〗^2 )</a:t>
              </a:r>
              <a:r>
                <a:rPr lang="en-US" sz="1200" b="0" i="0">
                  <a:latin typeface="Cambria Math" panose="02040503050406030204" pitchFamily="18" charset="0"/>
                </a:rPr>
                <a:t>−𝑗[(</a:t>
              </a:r>
              <a:r>
                <a:rPr lang="en-US" sz="1200" b="0" i="0">
                  <a:latin typeface="Cambria Math" panose="02040503050406030204" pitchFamily="18" charset="0"/>
                  <a:ea typeface="Cambria Math" panose="02040503050406030204" pitchFamily="18" charset="0"/>
                </a:rPr>
                <a:t>𝜔𝑅^2 𝐿−(𝑅_𝐿^𝑠𝑒𝑟 )^2/𝜔𝐶−𝐿/𝐶 (𝜔𝐿−1/𝜔𝐶))/(</a:t>
              </a:r>
              <a:r>
                <a:rPr lang="en-US" sz="1200" b="0" i="0">
                  <a:solidFill>
                    <a:schemeClr val="tx1"/>
                  </a:solidFill>
                  <a:effectLst/>
                  <a:latin typeface="Cambria Math" panose="02040503050406030204" pitchFamily="18" charset="0"/>
                  <a:ea typeface="+mn-ea"/>
                  <a:cs typeface="+mn-cs"/>
                </a:rPr>
                <a:t>(𝑅+𝑅_𝐿^𝑠𝑒𝑟 )^2+〖(𝜔𝐿−1/</a:t>
              </a:r>
              <a:r>
                <a:rPr lang="en-US" sz="1200" b="0" i="0">
                  <a:solidFill>
                    <a:schemeClr val="tx1"/>
                  </a:solidFill>
                  <a:effectLst/>
                  <a:latin typeface="Cambria Math" panose="02040503050406030204" pitchFamily="18" charset="0"/>
                  <a:ea typeface="Cambria Math" panose="02040503050406030204" pitchFamily="18" charset="0"/>
                  <a:cs typeface="+mn-cs"/>
                </a:rPr>
                <a:t>𝜔𝐶</a:t>
              </a:r>
              <a:r>
                <a:rPr lang="en-US" sz="1200" b="0" i="0">
                  <a:solidFill>
                    <a:schemeClr val="tx1"/>
                  </a:solidFill>
                  <a:effectLst/>
                  <a:latin typeface="Cambria Math" panose="02040503050406030204" pitchFamily="18" charset="0"/>
                  <a:ea typeface="+mn-ea"/>
                  <a:cs typeface="+mn-cs"/>
                </a:rPr>
                <a:t>)〗^2 )]</a:t>
              </a:r>
              <a:endParaRPr lang="en-US" sz="1200"/>
            </a:p>
          </xdr:txBody>
        </xdr:sp>
      </mc:Fallback>
    </mc:AlternateContent>
    <xdr:clientData/>
  </xdr:oneCellAnchor>
  <xdr:oneCellAnchor>
    <xdr:from>
      <xdr:col>1</xdr:col>
      <xdr:colOff>509587</xdr:colOff>
      <xdr:row>188</xdr:row>
      <xdr:rowOff>52387</xdr:rowOff>
    </xdr:from>
    <xdr:ext cx="2857064" cy="537968"/>
    <mc:AlternateContent xmlns:mc="http://schemas.openxmlformats.org/markup-compatibility/2006">
      <mc:Choice xmlns:a14="http://schemas.microsoft.com/office/drawing/2010/main" Requires="a14">
        <xdr:sp macro="" textlink="">
          <xdr:nvSpPr>
            <xdr:cNvPr id="11" name="TextBox 10">
              <a:extLst>
                <a:ext uri="{FF2B5EF4-FFF2-40B4-BE49-F238E27FC236}">
                  <a16:creationId xmlns:a16="http://schemas.microsoft.com/office/drawing/2014/main" id="{3C895C0A-6922-4919-A25C-B09D3F71A68C}"/>
                </a:ext>
              </a:extLst>
            </xdr:cNvPr>
            <xdr:cNvSpPr txBox="1"/>
          </xdr:nvSpPr>
          <xdr:spPr>
            <a:xfrm>
              <a:off x="1595437" y="38457187"/>
              <a:ext cx="2857064"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𝐻</m:t>
                        </m:r>
                      </m:e>
                      <m:sub>
                        <m:r>
                          <a:rPr lang="en-US" sz="1100" b="0" i="1">
                            <a:latin typeface="Cambria Math" panose="02040503050406030204" pitchFamily="18" charset="0"/>
                          </a:rPr>
                          <m:t>𝑣</m:t>
                        </m:r>
                      </m:sub>
                    </m:sSub>
                    <m:d>
                      <m:dPr>
                        <m:ctrlPr>
                          <a:rPr lang="en-US" sz="1100" i="1">
                            <a:latin typeface="Cambria Math" panose="02040503050406030204" pitchFamily="18" charset="0"/>
                          </a:rPr>
                        </m:ctrlPr>
                      </m:dPr>
                      <m:e>
                        <m:r>
                          <a:rPr lang="en-US" sz="1100" b="0" i="1">
                            <a:latin typeface="Cambria Math" panose="02040503050406030204" pitchFamily="18" charset="0"/>
                          </a:rPr>
                          <m:t>𝑗</m:t>
                        </m:r>
                        <m:r>
                          <a:rPr lang="en-US" sz="1100" b="0" i="1">
                            <a:latin typeface="Cambria Math" panose="02040503050406030204" pitchFamily="18" charset="0"/>
                            <a:ea typeface="Cambria Math" panose="02040503050406030204" pitchFamily="18" charset="0"/>
                          </a:rPr>
                          <m:t>𝜔</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𝑅</m:t>
                            </m:r>
                          </m:e>
                          <m:sub>
                            <m:r>
                              <a:rPr lang="en-US" sz="1100" b="0" i="1">
                                <a:latin typeface="Cambria Math" panose="02040503050406030204" pitchFamily="18" charset="0"/>
                              </a:rPr>
                              <m:t>3</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𝑅</m:t>
                            </m:r>
                          </m:e>
                          <m:sub>
                            <m:r>
                              <a:rPr lang="en-US" sz="1100" b="0" i="1">
                                <a:latin typeface="Cambria Math" panose="02040503050406030204" pitchFamily="18" charset="0"/>
                              </a:rPr>
                              <m:t>4</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𝑅</m:t>
                            </m:r>
                          </m:e>
                          <m:sub>
                            <m:r>
                              <a:rPr lang="en-US" sz="1100" b="0" i="1">
                                <a:latin typeface="Cambria Math" panose="02040503050406030204" pitchFamily="18" charset="0"/>
                              </a:rPr>
                              <m:t>3</m:t>
                            </m:r>
                          </m:sub>
                        </m:sSub>
                      </m:den>
                    </m:f>
                    <m:d>
                      <m:dPr>
                        <m:begChr m:val="["/>
                        <m:endChr m:val="]"/>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sSup>
                              <m:sSupPr>
                                <m:ctrlPr>
                                  <a:rPr lang="en-US" sz="1100" b="0" i="1">
                                    <a:latin typeface="Cambria Math" panose="02040503050406030204" pitchFamily="18" charset="0"/>
                                  </a:rPr>
                                </m:ctrlPr>
                              </m:sSupPr>
                              <m:e>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𝜔</m:t>
                                </m:r>
                              </m:e>
                              <m:sup>
                                <m:r>
                                  <a:rPr lang="en-US" sz="1100" b="0" i="1">
                                    <a:latin typeface="Cambria Math" panose="02040503050406030204" pitchFamily="18" charset="0"/>
                                  </a:rPr>
                                  <m:t>2</m:t>
                                </m:r>
                              </m:sup>
                            </m:sSup>
                          </m:num>
                          <m:den>
                            <m:sSup>
                              <m:sSupPr>
                                <m:ctrlPr>
                                  <a:rPr lang="en-US" sz="1100" b="0" i="1">
                                    <a:latin typeface="Cambria Math" panose="02040503050406030204" pitchFamily="18" charset="0"/>
                                  </a:rPr>
                                </m:ctrlPr>
                              </m:sSupPr>
                              <m:e>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𝜔</m:t>
                                </m:r>
                              </m:e>
                              <m:sup>
                                <m:r>
                                  <a:rPr lang="en-US" sz="1100" b="0" i="1">
                                    <a:latin typeface="Cambria Math" panose="02040503050406030204" pitchFamily="18" charset="0"/>
                                  </a:rPr>
                                  <m:t>2</m:t>
                                </m:r>
                              </m:sup>
                            </m:sSup>
                            <m:r>
                              <a:rPr lang="en-US" sz="1100" b="0" i="1">
                                <a:latin typeface="Cambria Math" panose="02040503050406030204" pitchFamily="18" charset="0"/>
                              </a:rPr>
                              <m:t>+</m:t>
                            </m:r>
                            <m:r>
                              <a:rPr lang="en-US" sz="1100" b="0" i="1">
                                <a:latin typeface="Cambria Math" panose="02040503050406030204" pitchFamily="18" charset="0"/>
                              </a:rPr>
                              <m:t>𝑗</m:t>
                            </m:r>
                            <m:r>
                              <a:rPr lang="en-US" sz="1100" b="0" i="1">
                                <a:latin typeface="Cambria Math" panose="02040503050406030204" pitchFamily="18" charset="0"/>
                                <a:ea typeface="Cambria Math" panose="02040503050406030204" pitchFamily="18" charset="0"/>
                              </a:rPr>
                              <m:t>𝜔</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2</m:t>
                                </m:r>
                              </m:num>
                              <m:den>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𝑅</m:t>
                                    </m:r>
                                  </m:e>
                                  <m:sub>
                                    <m:r>
                                      <a:rPr lang="en-US" sz="1100" b="0" i="1">
                                        <a:latin typeface="Cambria Math" panose="02040503050406030204" pitchFamily="18" charset="0"/>
                                        <a:ea typeface="Cambria Math" panose="02040503050406030204" pitchFamily="18" charset="0"/>
                                      </a:rPr>
                                      <m:t>𝑒𝑞</m:t>
                                    </m:r>
                                  </m:sub>
                                </m:sSub>
                                <m:r>
                                  <a:rPr lang="en-US" sz="1100" b="0" i="1">
                                    <a:latin typeface="Cambria Math" panose="02040503050406030204" pitchFamily="18" charset="0"/>
                                    <a:ea typeface="Cambria Math" panose="02040503050406030204" pitchFamily="18" charset="0"/>
                                  </a:rPr>
                                  <m:t>𝐶</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1</m:t>
                                </m:r>
                              </m:num>
                              <m:den>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𝑅</m:t>
                                    </m:r>
                                  </m:e>
                                  <m:sub>
                                    <m:r>
                                      <a:rPr lang="en-US" sz="1100" b="0" i="1">
                                        <a:latin typeface="Cambria Math" panose="02040503050406030204" pitchFamily="18" charset="0"/>
                                        <a:ea typeface="Cambria Math" panose="02040503050406030204" pitchFamily="18" charset="0"/>
                                      </a:rPr>
                                      <m:t>1</m:t>
                                    </m:r>
                                  </m:sub>
                                </m:sSub>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𝑅</m:t>
                                    </m:r>
                                  </m:e>
                                  <m:sub>
                                    <m:r>
                                      <a:rPr lang="en-US" sz="1100" b="0" i="1">
                                        <a:latin typeface="Cambria Math" panose="02040503050406030204" pitchFamily="18" charset="0"/>
                                        <a:ea typeface="Cambria Math" panose="02040503050406030204" pitchFamily="18" charset="0"/>
                                      </a:rPr>
                                      <m:t>2</m:t>
                                    </m:r>
                                  </m:sub>
                                </m:sSub>
                                <m:sSup>
                                  <m:sSupPr>
                                    <m:ctrlPr>
                                      <a:rPr lang="en-US" sz="1100" b="0" i="1">
                                        <a:latin typeface="Cambria Math" panose="02040503050406030204" pitchFamily="18" charset="0"/>
                                        <a:ea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𝐶</m:t>
                                    </m:r>
                                  </m:e>
                                  <m:sup>
                                    <m:r>
                                      <a:rPr lang="en-US" sz="1100" b="0" i="1">
                                        <a:latin typeface="Cambria Math" panose="02040503050406030204" pitchFamily="18" charset="0"/>
                                        <a:ea typeface="Cambria Math" panose="02040503050406030204" pitchFamily="18" charset="0"/>
                                      </a:rPr>
                                      <m:t>2</m:t>
                                    </m:r>
                                  </m:sup>
                                </m:sSup>
                              </m:den>
                            </m:f>
                          </m:den>
                        </m:f>
                      </m:e>
                    </m:d>
                  </m:oMath>
                </m:oMathPara>
              </a14:m>
              <a:endParaRPr lang="en-US" sz="1100"/>
            </a:p>
          </xdr:txBody>
        </xdr:sp>
      </mc:Choice>
      <mc:Fallback>
        <xdr:sp macro="" textlink="">
          <xdr:nvSpPr>
            <xdr:cNvPr id="11" name="TextBox 10">
              <a:extLst>
                <a:ext uri="{FF2B5EF4-FFF2-40B4-BE49-F238E27FC236}">
                  <a16:creationId xmlns:a16="http://schemas.microsoft.com/office/drawing/2014/main" id="{3C895C0A-6922-4919-A25C-B09D3F71A68C}"/>
                </a:ext>
              </a:extLst>
            </xdr:cNvPr>
            <xdr:cNvSpPr txBox="1"/>
          </xdr:nvSpPr>
          <xdr:spPr>
            <a:xfrm>
              <a:off x="1595437" y="38457187"/>
              <a:ext cx="2857064" cy="537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𝐻_𝑣 </a:t>
              </a:r>
              <a:r>
                <a:rPr lang="en-US" sz="1100" i="0">
                  <a:latin typeface="Cambria Math" panose="02040503050406030204" pitchFamily="18" charset="0"/>
                </a:rPr>
                <a:t>(</a:t>
              </a:r>
              <a:r>
                <a:rPr lang="en-US" sz="1100" b="0" i="0">
                  <a:latin typeface="Cambria Math" panose="02040503050406030204" pitchFamily="18" charset="0"/>
                </a:rPr>
                <a:t>𝑗</a:t>
              </a:r>
              <a:r>
                <a:rPr lang="en-US" sz="1100" b="0" i="0">
                  <a:latin typeface="Cambria Math" panose="02040503050406030204" pitchFamily="18" charset="0"/>
                  <a:ea typeface="Cambria Math" panose="02040503050406030204" pitchFamily="18" charset="0"/>
                </a:rPr>
                <a:t>𝜔)</a:t>
              </a:r>
              <a:r>
                <a:rPr lang="en-US" sz="1100" b="0" i="0">
                  <a:latin typeface="Cambria Math" panose="02040503050406030204" pitchFamily="18" charset="0"/>
                </a:rPr>
                <a:t>=(𝑅_3+𝑅_4)/𝑅_3  [〖−</a:t>
              </a:r>
              <a:r>
                <a:rPr lang="en-US" sz="1100" b="0" i="0">
                  <a:latin typeface="Cambria Math" panose="02040503050406030204" pitchFamily="18" charset="0"/>
                  <a:ea typeface="Cambria Math" panose="02040503050406030204" pitchFamily="18" charset="0"/>
                </a:rPr>
                <a:t>𝜔〗^</a:t>
              </a:r>
              <a:r>
                <a:rPr lang="en-US" sz="1100" b="0" i="0">
                  <a:latin typeface="Cambria Math" panose="02040503050406030204" pitchFamily="18" charset="0"/>
                </a:rPr>
                <a:t>2/(〖−</a:t>
              </a:r>
              <a:r>
                <a:rPr lang="en-US" sz="1100" b="0" i="0">
                  <a:latin typeface="Cambria Math" panose="02040503050406030204" pitchFamily="18" charset="0"/>
                  <a:ea typeface="Cambria Math" panose="02040503050406030204" pitchFamily="18" charset="0"/>
                </a:rPr>
                <a:t>𝜔〗^</a:t>
              </a:r>
              <a:r>
                <a:rPr lang="en-US" sz="1100" b="0" i="0">
                  <a:latin typeface="Cambria Math" panose="02040503050406030204" pitchFamily="18" charset="0"/>
                </a:rPr>
                <a:t>2+𝑗</a:t>
              </a:r>
              <a:r>
                <a:rPr lang="en-US" sz="1100" b="0" i="0">
                  <a:latin typeface="Cambria Math" panose="02040503050406030204" pitchFamily="18" charset="0"/>
                  <a:ea typeface="Cambria Math" panose="02040503050406030204" pitchFamily="18" charset="0"/>
                </a:rPr>
                <a:t>𝜔 2/(𝑅_𝑒𝑞 𝐶)+1/(𝑅_1 𝑅_2 𝐶^2 ))]</a:t>
              </a:r>
              <a:endParaRPr lang="en-US" sz="1100"/>
            </a:p>
          </xdr:txBody>
        </xdr:sp>
      </mc:Fallback>
    </mc:AlternateContent>
    <xdr:clientData/>
  </xdr:oneCellAnchor>
  <xdr:twoCellAnchor editAs="oneCell">
    <xdr:from>
      <xdr:col>0</xdr:col>
      <xdr:colOff>657225</xdr:colOff>
      <xdr:row>191</xdr:row>
      <xdr:rowOff>95251</xdr:rowOff>
    </xdr:from>
    <xdr:to>
      <xdr:col>4</xdr:col>
      <xdr:colOff>657894</xdr:colOff>
      <xdr:row>207</xdr:row>
      <xdr:rowOff>191987</xdr:rowOff>
    </xdr:to>
    <xdr:pic>
      <xdr:nvPicPr>
        <xdr:cNvPr id="19" name="Picture 18">
          <a:extLst>
            <a:ext uri="{FF2B5EF4-FFF2-40B4-BE49-F238E27FC236}">
              <a16:creationId xmlns:a16="http://schemas.microsoft.com/office/drawing/2014/main" id="{4E30E664-179D-4836-902A-ED81C28C32A6}"/>
            </a:ext>
          </a:extLst>
        </xdr:cNvPr>
        <xdr:cNvPicPr>
          <a:picLocks noChangeAspect="1"/>
        </xdr:cNvPicPr>
      </xdr:nvPicPr>
      <xdr:blipFill>
        <a:blip xmlns:r="http://schemas.openxmlformats.org/officeDocument/2006/relationships" r:embed="rId6"/>
        <a:stretch>
          <a:fillRect/>
        </a:stretch>
      </xdr:blipFill>
      <xdr:spPr>
        <a:xfrm>
          <a:off x="657225" y="39119176"/>
          <a:ext cx="4658394" cy="3306661"/>
        </a:xfrm>
        <a:prstGeom prst="rect">
          <a:avLst/>
        </a:prstGeom>
      </xdr:spPr>
    </xdr:pic>
    <xdr:clientData/>
  </xdr:twoCellAnchor>
  <xdr:twoCellAnchor editAs="oneCell">
    <xdr:from>
      <xdr:col>0</xdr:col>
      <xdr:colOff>0</xdr:colOff>
      <xdr:row>209</xdr:row>
      <xdr:rowOff>0</xdr:rowOff>
    </xdr:from>
    <xdr:to>
      <xdr:col>1</xdr:col>
      <xdr:colOff>9525</xdr:colOff>
      <xdr:row>210</xdr:row>
      <xdr:rowOff>9525</xdr:rowOff>
    </xdr:to>
    <xdr:pic>
      <xdr:nvPicPr>
        <xdr:cNvPr id="20" name="Picture 19">
          <a:extLst>
            <a:ext uri="{FF2B5EF4-FFF2-40B4-BE49-F238E27FC236}">
              <a16:creationId xmlns:a16="http://schemas.microsoft.com/office/drawing/2014/main" id="{F81F6D95-44AA-4A92-B481-A3B2F7CEE2C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42633900"/>
          <a:ext cx="109537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420773</xdr:colOff>
      <xdr:row>209</xdr:row>
      <xdr:rowOff>161925</xdr:rowOff>
    </xdr:from>
    <xdr:to>
      <xdr:col>4</xdr:col>
      <xdr:colOff>1184218</xdr:colOff>
      <xdr:row>229</xdr:row>
      <xdr:rowOff>9525</xdr:rowOff>
    </xdr:to>
    <xdr:pic>
      <xdr:nvPicPr>
        <xdr:cNvPr id="21" name="Picture 20">
          <a:extLst>
            <a:ext uri="{FF2B5EF4-FFF2-40B4-BE49-F238E27FC236}">
              <a16:creationId xmlns:a16="http://schemas.microsoft.com/office/drawing/2014/main" id="{0B0177BB-FAB1-45C8-BE29-3966C4E792A0}"/>
            </a:ext>
          </a:extLst>
        </xdr:cNvPr>
        <xdr:cNvPicPr>
          <a:picLocks noChangeAspect="1"/>
        </xdr:cNvPicPr>
      </xdr:nvPicPr>
      <xdr:blipFill>
        <a:blip xmlns:r="http://schemas.openxmlformats.org/officeDocument/2006/relationships" r:embed="rId8"/>
        <a:stretch>
          <a:fillRect/>
        </a:stretch>
      </xdr:blipFill>
      <xdr:spPr>
        <a:xfrm>
          <a:off x="420773" y="42795825"/>
          <a:ext cx="5421170" cy="3848100"/>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0"/>
  <sheetViews>
    <sheetView tabSelected="1" topLeftCell="A206" zoomScaleNormal="100" zoomScalePageLayoutView="85" workbookViewId="0">
      <selection activeCell="A210" sqref="A210"/>
    </sheetView>
  </sheetViews>
  <sheetFormatPr defaultColWidth="10.75" defaultRowHeight="15.75" x14ac:dyDescent="0.25"/>
  <cols>
    <col min="1" max="1" width="14.25" style="2" customWidth="1"/>
    <col min="2" max="3" width="15.75" style="2" customWidth="1"/>
    <col min="4" max="4" width="15.375" style="2" customWidth="1"/>
    <col min="5" max="5" width="18.25" style="2" customWidth="1"/>
    <col min="6" max="16384" width="10.75" style="2"/>
  </cols>
  <sheetData>
    <row r="1" spans="1:5" ht="16.5" thickTop="1" x14ac:dyDescent="0.25">
      <c r="A1" s="7" t="s">
        <v>3</v>
      </c>
      <c r="B1" s="8"/>
      <c r="C1" s="8"/>
      <c r="D1" s="13" t="s">
        <v>65</v>
      </c>
      <c r="E1" s="9" t="s">
        <v>28</v>
      </c>
    </row>
    <row r="2" spans="1:5" ht="18.75" x14ac:dyDescent="0.25">
      <c r="A2" s="10" t="s">
        <v>25</v>
      </c>
      <c r="B2" s="107" t="s">
        <v>34</v>
      </c>
      <c r="C2" s="108"/>
      <c r="D2" s="57" t="s">
        <v>66</v>
      </c>
      <c r="E2" s="65">
        <v>41958</v>
      </c>
    </row>
    <row r="3" spans="1:5" x14ac:dyDescent="0.25">
      <c r="A3" s="11" t="s">
        <v>26</v>
      </c>
      <c r="B3" s="109">
        <v>406</v>
      </c>
      <c r="C3" s="110"/>
      <c r="D3" s="12" t="s">
        <v>29</v>
      </c>
      <c r="E3" s="14"/>
    </row>
    <row r="4" spans="1:5" ht="16.5" customHeight="1" x14ac:dyDescent="0.25">
      <c r="A4" s="10" t="s">
        <v>38</v>
      </c>
      <c r="B4" s="201" t="s">
        <v>50</v>
      </c>
      <c r="C4" s="201"/>
      <c r="D4" s="201"/>
      <c r="E4" s="202"/>
    </row>
    <row r="5" spans="1:5" ht="16.5" thickBot="1" x14ac:dyDescent="0.3">
      <c r="A5" s="111" t="s">
        <v>24</v>
      </c>
      <c r="B5" s="112"/>
      <c r="C5" s="112" t="s">
        <v>51</v>
      </c>
      <c r="D5" s="112"/>
      <c r="E5" s="113"/>
    </row>
    <row r="6" spans="1:5" s="1" customFormat="1" ht="17.25" thickTop="1" thickBot="1" x14ac:dyDescent="0.3">
      <c r="A6" s="4" t="s">
        <v>0</v>
      </c>
      <c r="B6" s="114" t="s">
        <v>54</v>
      </c>
      <c r="C6" s="115"/>
      <c r="D6" s="60"/>
      <c r="E6" s="58"/>
    </row>
    <row r="7" spans="1:5" ht="16.5" thickTop="1" x14ac:dyDescent="0.25">
      <c r="A7" s="5" t="s">
        <v>2</v>
      </c>
      <c r="B7" s="120" t="s">
        <v>55</v>
      </c>
      <c r="C7" s="121"/>
      <c r="D7" s="61"/>
      <c r="E7" s="59"/>
    </row>
    <row r="8" spans="1:5" ht="15.95" customHeight="1" x14ac:dyDescent="0.25">
      <c r="A8" s="66" t="s">
        <v>32</v>
      </c>
      <c r="B8" s="118" t="s">
        <v>56</v>
      </c>
      <c r="C8" s="119"/>
      <c r="D8" s="62"/>
      <c r="E8" s="59"/>
    </row>
    <row r="9" spans="1:5" ht="18.95" customHeight="1" thickBot="1" x14ac:dyDescent="0.3">
      <c r="A9" s="67" t="s">
        <v>4</v>
      </c>
      <c r="B9" s="116" t="s">
        <v>57</v>
      </c>
      <c r="C9" s="117"/>
      <c r="D9" s="62"/>
      <c r="E9" s="59"/>
    </row>
    <row r="10" spans="1:5" ht="17.25" thickTop="1" thickBot="1" x14ac:dyDescent="0.3">
      <c r="A10" s="16" t="s">
        <v>1</v>
      </c>
      <c r="B10" s="17"/>
      <c r="C10" s="17"/>
      <c r="D10" s="17"/>
      <c r="E10" s="18"/>
    </row>
    <row r="11" spans="1:5" ht="16.5" thickTop="1" x14ac:dyDescent="0.25">
      <c r="A11" s="56" t="s">
        <v>5</v>
      </c>
      <c r="B11" s="101"/>
      <c r="C11" s="102"/>
      <c r="D11" s="102"/>
      <c r="E11" s="103"/>
    </row>
    <row r="12" spans="1:5" x14ac:dyDescent="0.25">
      <c r="A12" s="126" t="s">
        <v>35</v>
      </c>
      <c r="B12" s="122" t="s">
        <v>43</v>
      </c>
      <c r="C12" s="123"/>
      <c r="D12" s="123"/>
      <c r="E12" s="124"/>
    </row>
    <row r="13" spans="1:5" x14ac:dyDescent="0.25">
      <c r="A13" s="126"/>
      <c r="B13" s="125"/>
      <c r="C13" s="123"/>
      <c r="D13" s="123"/>
      <c r="E13" s="124"/>
    </row>
    <row r="14" spans="1:5" x14ac:dyDescent="0.25">
      <c r="A14" s="126"/>
      <c r="B14" s="125"/>
      <c r="C14" s="123"/>
      <c r="D14" s="123"/>
      <c r="E14" s="124"/>
    </row>
    <row r="15" spans="1:5" x14ac:dyDescent="0.25">
      <c r="A15" s="126"/>
      <c r="B15" s="125"/>
      <c r="C15" s="123"/>
      <c r="D15" s="123"/>
      <c r="E15" s="124"/>
    </row>
    <row r="16" spans="1:5" x14ac:dyDescent="0.25">
      <c r="A16" s="126"/>
      <c r="B16" s="125"/>
      <c r="C16" s="123"/>
      <c r="D16" s="123"/>
      <c r="E16" s="124"/>
    </row>
    <row r="17" spans="1:5" x14ac:dyDescent="0.25">
      <c r="A17" s="126" t="s">
        <v>40</v>
      </c>
      <c r="B17" s="122" t="s">
        <v>44</v>
      </c>
      <c r="C17" s="129"/>
      <c r="D17" s="129"/>
      <c r="E17" s="130"/>
    </row>
    <row r="18" spans="1:5" x14ac:dyDescent="0.25">
      <c r="A18" s="127"/>
      <c r="B18" s="122"/>
      <c r="C18" s="129"/>
      <c r="D18" s="129"/>
      <c r="E18" s="130"/>
    </row>
    <row r="19" spans="1:5" x14ac:dyDescent="0.25">
      <c r="A19" s="127"/>
      <c r="B19" s="122"/>
      <c r="C19" s="129"/>
      <c r="D19" s="129"/>
      <c r="E19" s="130"/>
    </row>
    <row r="20" spans="1:5" x14ac:dyDescent="0.25">
      <c r="A20" s="127"/>
      <c r="B20" s="122"/>
      <c r="C20" s="129"/>
      <c r="D20" s="129"/>
      <c r="E20" s="130"/>
    </row>
    <row r="21" spans="1:5" ht="16.5" thickBot="1" x14ac:dyDescent="0.3">
      <c r="A21" s="128"/>
      <c r="B21" s="131"/>
      <c r="C21" s="132"/>
      <c r="D21" s="132"/>
      <c r="E21" s="133"/>
    </row>
    <row r="22" spans="1:5" ht="17.25" thickTop="1" thickBot="1" x14ac:dyDescent="0.3">
      <c r="A22" s="104" t="s">
        <v>45</v>
      </c>
      <c r="B22" s="105"/>
      <c r="C22" s="105"/>
      <c r="D22" s="105"/>
      <c r="E22" s="106"/>
    </row>
    <row r="23" spans="1:5" ht="17.25" thickTop="1" thickBot="1" x14ac:dyDescent="0.3">
      <c r="A23" s="20"/>
      <c r="B23" s="134" t="s">
        <v>31</v>
      </c>
      <c r="C23" s="135"/>
      <c r="D23" s="135"/>
      <c r="E23" s="136"/>
    </row>
    <row r="24" spans="1:5" ht="16.5" thickTop="1" x14ac:dyDescent="0.25">
      <c r="A24" s="21"/>
      <c r="B24" s="173" t="s">
        <v>39</v>
      </c>
      <c r="C24" s="174"/>
      <c r="D24" s="174"/>
      <c r="E24" s="175"/>
    </row>
    <row r="25" spans="1:5" ht="16.5" thickBot="1" x14ac:dyDescent="0.3">
      <c r="A25" s="21"/>
      <c r="B25" s="176" t="s">
        <v>35</v>
      </c>
      <c r="C25" s="177"/>
      <c r="D25" s="177"/>
      <c r="E25" s="178"/>
    </row>
    <row r="26" spans="1:5" ht="16.5" thickTop="1" x14ac:dyDescent="0.25">
      <c r="A26" s="21"/>
      <c r="B26" s="6"/>
      <c r="C26" s="3"/>
      <c r="D26" s="3"/>
      <c r="E26" s="15"/>
    </row>
    <row r="27" spans="1:5" x14ac:dyDescent="0.25">
      <c r="A27" s="21"/>
      <c r="B27" s="6"/>
      <c r="C27" s="3"/>
      <c r="D27" s="3"/>
      <c r="E27" s="15"/>
    </row>
    <row r="28" spans="1:5" x14ac:dyDescent="0.25">
      <c r="A28" s="21"/>
      <c r="B28" s="6"/>
      <c r="C28" s="3"/>
      <c r="D28" s="3"/>
      <c r="E28" s="15"/>
    </row>
    <row r="29" spans="1:5" x14ac:dyDescent="0.25">
      <c r="A29" s="21"/>
      <c r="B29" s="6"/>
      <c r="C29" s="3"/>
      <c r="D29" s="3"/>
      <c r="E29" s="15"/>
    </row>
    <row r="30" spans="1:5" x14ac:dyDescent="0.25">
      <c r="A30" s="21"/>
      <c r="B30" s="6"/>
      <c r="C30" s="3"/>
      <c r="D30" s="3"/>
      <c r="E30" s="15"/>
    </row>
    <row r="31" spans="1:5" x14ac:dyDescent="0.25">
      <c r="A31" s="21"/>
      <c r="B31" s="49" t="s">
        <v>30</v>
      </c>
      <c r="C31" s="3"/>
      <c r="D31" s="63"/>
      <c r="E31" s="15"/>
    </row>
    <row r="32" spans="1:5" x14ac:dyDescent="0.25">
      <c r="A32" s="21"/>
      <c r="B32" s="6"/>
      <c r="C32" s="3"/>
      <c r="D32" s="3"/>
      <c r="E32" s="15"/>
    </row>
    <row r="33" spans="1:6" x14ac:dyDescent="0.25">
      <c r="A33" s="21"/>
      <c r="B33" s="6"/>
      <c r="C33" s="3"/>
      <c r="D33" s="3"/>
      <c r="E33" s="15"/>
    </row>
    <row r="34" spans="1:6" x14ac:dyDescent="0.25">
      <c r="A34" s="21"/>
      <c r="B34" s="6"/>
      <c r="C34" s="3"/>
      <c r="D34" s="3"/>
      <c r="E34" s="15"/>
    </row>
    <row r="35" spans="1:6" x14ac:dyDescent="0.25">
      <c r="A35" s="21"/>
      <c r="B35" s="6"/>
      <c r="C35" s="3"/>
      <c r="D35" s="3"/>
      <c r="E35" s="15"/>
    </row>
    <row r="36" spans="1:6" x14ac:dyDescent="0.25">
      <c r="A36" s="21"/>
      <c r="B36" s="6"/>
      <c r="C36" s="3"/>
      <c r="D36" s="3"/>
      <c r="E36" s="15"/>
    </row>
    <row r="37" spans="1:6" x14ac:dyDescent="0.25">
      <c r="A37" s="21"/>
      <c r="B37" s="6"/>
      <c r="C37" s="3"/>
      <c r="D37" s="3"/>
      <c r="E37" s="15"/>
    </row>
    <row r="38" spans="1:6" x14ac:dyDescent="0.25">
      <c r="A38" s="21"/>
      <c r="B38" s="6"/>
      <c r="C38" s="3"/>
      <c r="D38" s="3"/>
      <c r="E38" s="15"/>
    </row>
    <row r="39" spans="1:6" x14ac:dyDescent="0.25">
      <c r="A39" s="21"/>
      <c r="B39" s="6"/>
      <c r="C39" s="3"/>
      <c r="D39" s="3"/>
      <c r="E39" s="15"/>
    </row>
    <row r="40" spans="1:6" x14ac:dyDescent="0.25">
      <c r="A40" s="21"/>
      <c r="B40" s="6"/>
      <c r="C40" s="3"/>
      <c r="D40" s="3"/>
      <c r="E40" s="15"/>
    </row>
    <row r="41" spans="1:6" x14ac:dyDescent="0.25">
      <c r="A41" s="21"/>
      <c r="B41" s="6"/>
      <c r="C41" s="3"/>
      <c r="D41" s="3"/>
      <c r="E41" s="15"/>
    </row>
    <row r="42" spans="1:6" x14ac:dyDescent="0.25">
      <c r="A42" s="21"/>
      <c r="B42" s="6"/>
      <c r="C42" s="3"/>
      <c r="D42" s="3"/>
      <c r="E42" s="15"/>
    </row>
    <row r="43" spans="1:6" ht="16.5" thickBot="1" x14ac:dyDescent="0.3">
      <c r="A43" s="21"/>
      <c r="B43" s="6"/>
      <c r="C43" s="3"/>
      <c r="D43" s="3"/>
      <c r="E43" s="15"/>
    </row>
    <row r="44" spans="1:6" ht="17.25" thickTop="1" thickBot="1" x14ac:dyDescent="0.3">
      <c r="A44" s="22" t="s">
        <v>3</v>
      </c>
      <c r="B44" s="23"/>
      <c r="C44" s="23"/>
      <c r="D44" s="39" t="s">
        <v>64</v>
      </c>
      <c r="E44" s="40" t="s">
        <v>27</v>
      </c>
    </row>
    <row r="45" spans="1:6" ht="17.25" thickTop="1" thickBot="1" x14ac:dyDescent="0.3">
      <c r="A45" s="89" t="s">
        <v>6</v>
      </c>
      <c r="B45" s="90"/>
      <c r="C45" s="90"/>
      <c r="D45" s="90"/>
      <c r="E45" s="91"/>
    </row>
    <row r="46" spans="1:6" ht="18" thickTop="1" x14ac:dyDescent="0.3">
      <c r="A46" s="69" t="s">
        <v>37</v>
      </c>
      <c r="B46" s="48" t="s">
        <v>16</v>
      </c>
      <c r="C46" s="47"/>
      <c r="D46" s="24"/>
      <c r="E46" s="68" t="s">
        <v>36</v>
      </c>
    </row>
    <row r="47" spans="1:6" ht="19.5" thickBot="1" x14ac:dyDescent="0.4">
      <c r="A47" s="26" t="s">
        <v>7</v>
      </c>
      <c r="B47" s="25" t="s">
        <v>42</v>
      </c>
      <c r="C47" s="31" t="s">
        <v>8</v>
      </c>
      <c r="D47" s="33" t="s">
        <v>9</v>
      </c>
      <c r="E47" s="36" t="s">
        <v>10</v>
      </c>
    </row>
    <row r="48" spans="1:6" ht="16.5" thickTop="1" x14ac:dyDescent="0.25">
      <c r="A48" s="27">
        <v>10</v>
      </c>
      <c r="B48" s="29">
        <v>2.5600000000000001E-2</v>
      </c>
      <c r="C48" s="70">
        <f>9.8/0.9994</f>
        <v>9.8058835301180718</v>
      </c>
      <c r="D48" s="34">
        <f>B48/(C48*10^-3)</f>
        <v>2.6106775510204079</v>
      </c>
      <c r="E48" s="37">
        <f>(0)*A48*360</f>
        <v>0</v>
      </c>
      <c r="F48" s="72"/>
    </row>
    <row r="49" spans="1:5" x14ac:dyDescent="0.25">
      <c r="A49" s="28">
        <v>20</v>
      </c>
      <c r="B49" s="30">
        <v>2.5600000000000001E-2</v>
      </c>
      <c r="C49" s="71">
        <f>9.8/0.9994</f>
        <v>9.8058835301180718</v>
      </c>
      <c r="D49" s="35">
        <f>B49/(C49*10^-3)</f>
        <v>2.6106775510204079</v>
      </c>
      <c r="E49" s="38">
        <f>(0)*A49*360</f>
        <v>0</v>
      </c>
    </row>
    <row r="50" spans="1:5" x14ac:dyDescent="0.25">
      <c r="A50" s="28">
        <v>40</v>
      </c>
      <c r="B50" s="30">
        <v>2.64E-2</v>
      </c>
      <c r="C50" s="73">
        <f t="shared" ref="C50:C57" si="0">9.68/0.9994</f>
        <v>9.6858114868921348</v>
      </c>
      <c r="D50" s="35">
        <f t="shared" ref="D50:D67" si="1">B50/(C50*10^-3)</f>
        <v>2.7256363636363639</v>
      </c>
      <c r="E50" s="38">
        <f>(300*10^-6)*A50*360</f>
        <v>4.3199999999999994</v>
      </c>
    </row>
    <row r="51" spans="1:5" x14ac:dyDescent="0.25">
      <c r="A51" s="28">
        <v>80</v>
      </c>
      <c r="B51" s="30">
        <v>2.64E-2</v>
      </c>
      <c r="C51" s="32">
        <f t="shared" si="0"/>
        <v>9.6858114868921348</v>
      </c>
      <c r="D51" s="35">
        <f t="shared" si="1"/>
        <v>2.7256363636363639</v>
      </c>
      <c r="E51" s="38">
        <f>(480*10^-6)*A51*360</f>
        <v>13.823999999999998</v>
      </c>
    </row>
    <row r="52" spans="1:5" x14ac:dyDescent="0.25">
      <c r="A52" s="28">
        <v>100</v>
      </c>
      <c r="B52" s="30">
        <v>2.7199999999999998E-2</v>
      </c>
      <c r="C52" s="32">
        <f t="shared" si="0"/>
        <v>9.6858114868921348</v>
      </c>
      <c r="D52" s="35">
        <f t="shared" si="1"/>
        <v>2.8082314049586774</v>
      </c>
      <c r="E52" s="38">
        <f>(440*10^-6)*A52*360</f>
        <v>15.84</v>
      </c>
    </row>
    <row r="53" spans="1:5" x14ac:dyDescent="0.25">
      <c r="A53" s="28">
        <v>200</v>
      </c>
      <c r="B53" s="30">
        <v>3.04E-2</v>
      </c>
      <c r="C53" s="32">
        <f t="shared" si="0"/>
        <v>9.6858114868921348</v>
      </c>
      <c r="D53" s="35">
        <f t="shared" si="1"/>
        <v>3.1386115702479338</v>
      </c>
      <c r="E53" s="38">
        <f>(420*10^-6)*A53*360</f>
        <v>30.24</v>
      </c>
    </row>
    <row r="54" spans="1:5" x14ac:dyDescent="0.25">
      <c r="A54" s="28">
        <v>400</v>
      </c>
      <c r="B54" s="30">
        <v>4.0800000000000003E-2</v>
      </c>
      <c r="C54" s="71">
        <f t="shared" si="0"/>
        <v>9.6858114868921348</v>
      </c>
      <c r="D54" s="35">
        <f t="shared" si="1"/>
        <v>4.212347107438017</v>
      </c>
      <c r="E54" s="38">
        <f>(370*10^-6)*A54*360</f>
        <v>53.279999999999994</v>
      </c>
    </row>
    <row r="55" spans="1:5" x14ac:dyDescent="0.25">
      <c r="A55" s="28">
        <v>800</v>
      </c>
      <c r="B55" s="30">
        <v>6.4799999999999996E-2</v>
      </c>
      <c r="C55" s="71">
        <f t="shared" si="0"/>
        <v>9.6858114868921348</v>
      </c>
      <c r="D55" s="35">
        <f t="shared" si="1"/>
        <v>6.6901983471074375</v>
      </c>
      <c r="E55" s="38">
        <f>(240*10^-6)*A55*360</f>
        <v>69.11999999999999</v>
      </c>
    </row>
    <row r="56" spans="1:5" x14ac:dyDescent="0.25">
      <c r="A56" s="28">
        <v>1000</v>
      </c>
      <c r="B56" s="30">
        <v>7.9200000000000007E-2</v>
      </c>
      <c r="C56" s="32">
        <f t="shared" si="0"/>
        <v>9.6858114868921348</v>
      </c>
      <c r="D56" s="35">
        <f t="shared" si="1"/>
        <v>8.176909090909092</v>
      </c>
      <c r="E56" s="38">
        <f>(210*10^-6)*A56*360</f>
        <v>75.599999999999994</v>
      </c>
    </row>
    <row r="57" spans="1:5" x14ac:dyDescent="0.25">
      <c r="A57" s="28">
        <v>2000</v>
      </c>
      <c r="B57" s="30">
        <v>0.152</v>
      </c>
      <c r="C57" s="71">
        <f t="shared" si="0"/>
        <v>9.6858114868921348</v>
      </c>
      <c r="D57" s="35">
        <f t="shared" si="1"/>
        <v>15.69305785123967</v>
      </c>
      <c r="E57" s="38">
        <f>(118*10^-6)*A57*360</f>
        <v>84.96</v>
      </c>
    </row>
    <row r="58" spans="1:5" x14ac:dyDescent="0.25">
      <c r="A58" s="28">
        <v>4000</v>
      </c>
      <c r="B58" s="30">
        <v>0.29399999999999998</v>
      </c>
      <c r="C58" s="71">
        <f>9.76/0.9994</f>
        <v>9.7658595157094261</v>
      </c>
      <c r="D58" s="35">
        <f t="shared" si="1"/>
        <v>30.104877049180324</v>
      </c>
      <c r="E58" s="38">
        <f>(57*10^-6)*A58*360</f>
        <v>82.08</v>
      </c>
    </row>
    <row r="59" spans="1:5" x14ac:dyDescent="0.25">
      <c r="A59" s="28">
        <v>8000</v>
      </c>
      <c r="B59" s="30">
        <v>0.58399999999999996</v>
      </c>
      <c r="C59" s="32">
        <f>9.8/0.9994</f>
        <v>9.8058835301180718</v>
      </c>
      <c r="D59" s="35">
        <f t="shared" si="1"/>
        <v>59.556081632653047</v>
      </c>
      <c r="E59" s="38">
        <f>(28.8*10^-6)*A59*360</f>
        <v>82.944000000000003</v>
      </c>
    </row>
    <row r="60" spans="1:5" x14ac:dyDescent="0.25">
      <c r="A60" s="28">
        <v>10000</v>
      </c>
      <c r="B60" s="30">
        <v>0.72</v>
      </c>
      <c r="C60" s="32">
        <f>9.8/0.9994</f>
        <v>9.8058835301180718</v>
      </c>
      <c r="D60" s="35">
        <f t="shared" si="1"/>
        <v>73.425306122448973</v>
      </c>
      <c r="E60" s="38">
        <f>(22.4*10^-6)*A60*360</f>
        <v>80.639999999999986</v>
      </c>
    </row>
    <row r="61" spans="1:5" x14ac:dyDescent="0.25">
      <c r="A61" s="28">
        <v>20000</v>
      </c>
      <c r="B61" s="30">
        <v>1.4</v>
      </c>
      <c r="C61" s="32">
        <f>9.4/0.9994</f>
        <v>9.4056433860316204</v>
      </c>
      <c r="D61" s="35">
        <f t="shared" si="1"/>
        <v>148.84680851063828</v>
      </c>
      <c r="E61" s="38">
        <f>(10.8*10^-6)*A61*360</f>
        <v>77.760000000000005</v>
      </c>
    </row>
    <row r="62" spans="1:5" x14ac:dyDescent="0.25">
      <c r="A62" s="28">
        <v>40000</v>
      </c>
      <c r="B62" s="30">
        <v>2.56</v>
      </c>
      <c r="C62" s="32">
        <f>9/0.9994</f>
        <v>9.0054032419451673</v>
      </c>
      <c r="D62" s="35">
        <f t="shared" si="1"/>
        <v>284.27377777777775</v>
      </c>
      <c r="E62" s="38">
        <f>(5.3*10^-6)*A62*360</f>
        <v>76.319999999999993</v>
      </c>
    </row>
    <row r="63" spans="1:5" x14ac:dyDescent="0.25">
      <c r="A63" s="28">
        <v>80000</v>
      </c>
      <c r="B63" s="30">
        <v>3.76</v>
      </c>
      <c r="C63" s="32">
        <f>7.4/0.9994</f>
        <v>7.40444266559936</v>
      </c>
      <c r="D63" s="35">
        <f t="shared" si="1"/>
        <v>507.80324324324317</v>
      </c>
      <c r="E63" s="38">
        <f>(2.08*10^-6)*A63*360</f>
        <v>59.903999999999996</v>
      </c>
    </row>
    <row r="64" spans="1:5" x14ac:dyDescent="0.25">
      <c r="A64" s="28">
        <v>100000</v>
      </c>
      <c r="B64" s="30">
        <v>4</v>
      </c>
      <c r="C64" s="32">
        <f>7/0.9994</f>
        <v>7.0042025215129078</v>
      </c>
      <c r="D64" s="35">
        <f t="shared" si="1"/>
        <v>571.08571428571429</v>
      </c>
      <c r="E64" s="38">
        <f>(1.48*10^-6)*A64*360</f>
        <v>53.279999999999994</v>
      </c>
    </row>
    <row r="65" spans="1:5" x14ac:dyDescent="0.25">
      <c r="A65" s="28">
        <v>200000</v>
      </c>
      <c r="B65" s="30">
        <v>4.6399999999999997</v>
      </c>
      <c r="C65" s="32">
        <f>5.6/0.9994</f>
        <v>5.6033620172103262</v>
      </c>
      <c r="D65" s="35">
        <f t="shared" si="1"/>
        <v>828.07428571428557</v>
      </c>
      <c r="E65" s="38">
        <f>(480*10^-9)*A65*360</f>
        <v>34.56</v>
      </c>
    </row>
    <row r="66" spans="1:5" x14ac:dyDescent="0.25">
      <c r="A66" s="50">
        <v>500000</v>
      </c>
      <c r="B66" s="51">
        <v>4.8</v>
      </c>
      <c r="C66" s="52">
        <f>5/0.9994</f>
        <v>5.0030018010806483</v>
      </c>
      <c r="D66" s="35">
        <f t="shared" si="1"/>
        <v>959.42400000000009</v>
      </c>
      <c r="E66" s="38">
        <f>(56*10^-9)*A66*360</f>
        <v>10.080000000000002</v>
      </c>
    </row>
    <row r="67" spans="1:5" ht="16.5" thickBot="1" x14ac:dyDescent="0.3">
      <c r="A67" s="53">
        <v>750000</v>
      </c>
      <c r="B67" s="54">
        <v>4.76</v>
      </c>
      <c r="C67" s="55">
        <f>4.96/0.9994</f>
        <v>4.9629777866720035</v>
      </c>
      <c r="D67" s="33">
        <f t="shared" si="1"/>
        <v>959.1016129032256</v>
      </c>
      <c r="E67" s="194">
        <f>(12*10^-9)*A67*360</f>
        <v>3.24</v>
      </c>
    </row>
    <row r="68" spans="1:5" ht="17.25" thickTop="1" thickBot="1" x14ac:dyDescent="0.3">
      <c r="A68" s="22" t="s">
        <v>3</v>
      </c>
      <c r="B68" s="23"/>
      <c r="C68" s="23"/>
      <c r="D68" s="192" t="s">
        <v>33</v>
      </c>
      <c r="E68" s="193" t="s">
        <v>27</v>
      </c>
    </row>
    <row r="69" spans="1:5" ht="17.25" thickTop="1" thickBot="1" x14ac:dyDescent="0.3">
      <c r="A69" s="89" t="s">
        <v>15</v>
      </c>
      <c r="B69" s="90"/>
      <c r="C69" s="90"/>
      <c r="D69" s="90"/>
      <c r="E69" s="91"/>
    </row>
    <row r="70" spans="1:5" ht="16.5" thickTop="1" x14ac:dyDescent="0.25">
      <c r="A70" s="74"/>
      <c r="B70" s="75"/>
      <c r="C70" s="75"/>
      <c r="D70" s="75"/>
      <c r="E70" s="76"/>
    </row>
    <row r="71" spans="1:5" x14ac:dyDescent="0.25">
      <c r="A71" s="77"/>
      <c r="B71" s="78"/>
      <c r="C71" s="78"/>
      <c r="D71" s="78"/>
      <c r="E71" s="79"/>
    </row>
    <row r="72" spans="1:5" x14ac:dyDescent="0.25">
      <c r="A72" s="77"/>
      <c r="B72" s="78"/>
      <c r="C72" s="78"/>
      <c r="D72" s="78"/>
      <c r="E72" s="79"/>
    </row>
    <row r="73" spans="1:5" s="3" customFormat="1" x14ac:dyDescent="0.25">
      <c r="A73" s="77"/>
      <c r="B73" s="78"/>
      <c r="C73" s="78"/>
      <c r="D73" s="78"/>
      <c r="E73" s="79"/>
    </row>
    <row r="74" spans="1:5" x14ac:dyDescent="0.25">
      <c r="A74" s="77"/>
      <c r="B74" s="78"/>
      <c r="C74" s="78"/>
      <c r="D74" s="78"/>
      <c r="E74" s="79"/>
    </row>
    <row r="75" spans="1:5" x14ac:dyDescent="0.25">
      <c r="A75" s="77"/>
      <c r="B75" s="78"/>
      <c r="C75" s="78"/>
      <c r="D75" s="78"/>
      <c r="E75" s="79"/>
    </row>
    <row r="76" spans="1:5" x14ac:dyDescent="0.25">
      <c r="A76" s="77"/>
      <c r="B76" s="78"/>
      <c r="C76" s="78"/>
      <c r="D76" s="78"/>
      <c r="E76" s="79"/>
    </row>
    <row r="77" spans="1:5" x14ac:dyDescent="0.25">
      <c r="A77" s="77"/>
      <c r="B77" s="78"/>
      <c r="C77" s="78"/>
      <c r="D77" s="78"/>
      <c r="E77" s="79"/>
    </row>
    <row r="78" spans="1:5" x14ac:dyDescent="0.25">
      <c r="A78" s="77"/>
      <c r="B78" s="78"/>
      <c r="C78" s="78"/>
      <c r="D78" s="78"/>
      <c r="E78" s="79"/>
    </row>
    <row r="79" spans="1:5" x14ac:dyDescent="0.25">
      <c r="A79" s="77"/>
      <c r="B79" s="78"/>
      <c r="C79" s="78"/>
      <c r="D79" s="78"/>
      <c r="E79" s="79"/>
    </row>
    <row r="80" spans="1:5" x14ac:dyDescent="0.25">
      <c r="A80" s="77"/>
      <c r="B80" s="78"/>
      <c r="C80" s="78"/>
      <c r="D80" s="78"/>
      <c r="E80" s="79"/>
    </row>
    <row r="81" spans="1:5" x14ac:dyDescent="0.25">
      <c r="A81" s="77"/>
      <c r="B81" s="78"/>
      <c r="C81" s="78"/>
      <c r="D81" s="78"/>
      <c r="E81" s="79"/>
    </row>
    <row r="82" spans="1:5" x14ac:dyDescent="0.25">
      <c r="A82" s="77"/>
      <c r="B82" s="78"/>
      <c r="C82" s="78"/>
      <c r="D82" s="78"/>
      <c r="E82" s="79"/>
    </row>
    <row r="83" spans="1:5" x14ac:dyDescent="0.25">
      <c r="A83" s="77"/>
      <c r="B83" s="78"/>
      <c r="C83" s="78"/>
      <c r="D83" s="78"/>
      <c r="E83" s="79"/>
    </row>
    <row r="84" spans="1:5" x14ac:dyDescent="0.25">
      <c r="A84" s="77"/>
      <c r="B84" s="78"/>
      <c r="C84" s="78"/>
      <c r="D84" s="78"/>
      <c r="E84" s="79"/>
    </row>
    <row r="85" spans="1:5" x14ac:dyDescent="0.25">
      <c r="A85" s="77"/>
      <c r="B85" s="78"/>
      <c r="C85" s="78"/>
      <c r="D85" s="78"/>
      <c r="E85" s="79"/>
    </row>
    <row r="86" spans="1:5" x14ac:dyDescent="0.25">
      <c r="A86" s="77"/>
      <c r="B86" s="78"/>
      <c r="C86" s="78"/>
      <c r="D86" s="78"/>
      <c r="E86" s="79"/>
    </row>
    <row r="87" spans="1:5" x14ac:dyDescent="0.25">
      <c r="A87" s="77"/>
      <c r="B87" s="78"/>
      <c r="C87" s="78"/>
      <c r="D87" s="78"/>
      <c r="E87" s="79"/>
    </row>
    <row r="88" spans="1:5" x14ac:dyDescent="0.25">
      <c r="A88" s="77"/>
      <c r="B88" s="78"/>
      <c r="C88" s="78"/>
      <c r="D88" s="78"/>
      <c r="E88" s="79"/>
    </row>
    <row r="89" spans="1:5" x14ac:dyDescent="0.25">
      <c r="A89" s="77"/>
      <c r="B89" s="78"/>
      <c r="C89" s="78"/>
      <c r="D89" s="78"/>
      <c r="E89" s="79"/>
    </row>
    <row r="90" spans="1:5" x14ac:dyDescent="0.25">
      <c r="A90" s="77"/>
      <c r="B90" s="78"/>
      <c r="C90" s="78"/>
      <c r="D90" s="78"/>
      <c r="E90" s="79"/>
    </row>
    <row r="91" spans="1:5" x14ac:dyDescent="0.25">
      <c r="A91" s="77"/>
      <c r="B91" s="78"/>
      <c r="C91" s="78"/>
      <c r="D91" s="78"/>
      <c r="E91" s="79"/>
    </row>
    <row r="92" spans="1:5" x14ac:dyDescent="0.25">
      <c r="A92" s="77"/>
      <c r="B92" s="78"/>
      <c r="C92" s="78"/>
      <c r="D92" s="78"/>
      <c r="E92" s="79"/>
    </row>
    <row r="93" spans="1:5" x14ac:dyDescent="0.25">
      <c r="A93" s="77"/>
      <c r="B93" s="78"/>
      <c r="C93" s="78"/>
      <c r="D93" s="78"/>
      <c r="E93" s="79"/>
    </row>
    <row r="94" spans="1:5" x14ac:dyDescent="0.25">
      <c r="A94" s="77"/>
      <c r="B94" s="78"/>
      <c r="C94" s="78"/>
      <c r="D94" s="78"/>
      <c r="E94" s="79"/>
    </row>
    <row r="95" spans="1:5" x14ac:dyDescent="0.25">
      <c r="A95" s="77"/>
      <c r="B95" s="78"/>
      <c r="C95" s="78"/>
      <c r="D95" s="78"/>
      <c r="E95" s="79"/>
    </row>
    <row r="96" spans="1:5" x14ac:dyDescent="0.25">
      <c r="A96" s="77"/>
      <c r="B96" s="78"/>
      <c r="C96" s="78"/>
      <c r="D96" s="78"/>
      <c r="E96" s="79"/>
    </row>
    <row r="97" spans="1:6" x14ac:dyDescent="0.25">
      <c r="A97" s="77"/>
      <c r="B97" s="78"/>
      <c r="C97" s="78"/>
      <c r="D97" s="78"/>
      <c r="E97" s="79"/>
    </row>
    <row r="98" spans="1:6" x14ac:dyDescent="0.25">
      <c r="A98" s="77"/>
      <c r="B98" s="78"/>
      <c r="C98" s="78"/>
      <c r="D98" s="78"/>
      <c r="E98" s="79"/>
    </row>
    <row r="99" spans="1:6" x14ac:dyDescent="0.25">
      <c r="A99" s="77"/>
      <c r="B99" s="78"/>
      <c r="C99" s="78"/>
      <c r="D99" s="78"/>
      <c r="E99" s="79"/>
      <c r="F99"/>
    </row>
    <row r="100" spans="1:6" x14ac:dyDescent="0.25">
      <c r="A100" s="77"/>
      <c r="B100" s="78"/>
      <c r="C100" s="78"/>
      <c r="D100" s="78"/>
      <c r="E100" s="79"/>
      <c r="F100"/>
    </row>
    <row r="101" spans="1:6" x14ac:dyDescent="0.25">
      <c r="A101" s="77"/>
      <c r="B101" s="78"/>
      <c r="C101" s="78"/>
      <c r="D101" s="78"/>
      <c r="E101" s="79"/>
      <c r="F101"/>
    </row>
    <row r="102" spans="1:6" x14ac:dyDescent="0.25">
      <c r="A102" s="77"/>
      <c r="B102" s="78"/>
      <c r="C102" s="78"/>
      <c r="D102" s="78"/>
      <c r="E102" s="79"/>
      <c r="F102"/>
    </row>
    <row r="103" spans="1:6" x14ac:dyDescent="0.25">
      <c r="A103" s="77"/>
      <c r="B103" s="78"/>
      <c r="C103" s="78"/>
      <c r="D103" s="78"/>
      <c r="E103" s="79"/>
      <c r="F103"/>
    </row>
    <row r="104" spans="1:6" x14ac:dyDescent="0.25">
      <c r="A104" s="77"/>
      <c r="B104" s="78"/>
      <c r="C104" s="78"/>
      <c r="D104" s="78"/>
      <c r="E104" s="79"/>
      <c r="F104"/>
    </row>
    <row r="105" spans="1:6" x14ac:dyDescent="0.25">
      <c r="A105" s="77"/>
      <c r="B105" s="78"/>
      <c r="C105" s="78"/>
      <c r="D105" s="78"/>
      <c r="E105" s="79"/>
      <c r="F105"/>
    </row>
    <row r="106" spans="1:6" x14ac:dyDescent="0.25">
      <c r="A106" s="77"/>
      <c r="B106" s="78"/>
      <c r="C106" s="78"/>
      <c r="D106" s="78"/>
      <c r="E106" s="79"/>
      <c r="F106"/>
    </row>
    <row r="107" spans="1:6" x14ac:dyDescent="0.25">
      <c r="A107" s="77"/>
      <c r="B107" s="78"/>
      <c r="C107" s="78"/>
      <c r="D107" s="78"/>
      <c r="E107" s="79"/>
      <c r="F107"/>
    </row>
    <row r="108" spans="1:6" x14ac:dyDescent="0.25">
      <c r="A108" s="77"/>
      <c r="B108" s="78"/>
      <c r="C108" s="78"/>
      <c r="D108" s="78"/>
      <c r="E108" s="79"/>
      <c r="F108"/>
    </row>
    <row r="109" spans="1:6" x14ac:dyDescent="0.25">
      <c r="A109" s="77"/>
      <c r="B109" s="78"/>
      <c r="C109" s="78"/>
      <c r="D109" s="78"/>
      <c r="E109" s="79"/>
      <c r="F109"/>
    </row>
    <row r="110" spans="1:6" ht="16.5" thickBot="1" x14ac:dyDescent="0.3">
      <c r="A110" s="80"/>
      <c r="B110" s="81"/>
      <c r="C110" s="81"/>
      <c r="D110" s="81"/>
      <c r="E110" s="82"/>
      <c r="F110"/>
    </row>
    <row r="111" spans="1:6" ht="17.25" thickTop="1" thickBot="1" x14ac:dyDescent="0.3">
      <c r="A111" s="22" t="s">
        <v>3</v>
      </c>
      <c r="B111" s="23"/>
      <c r="C111" s="23"/>
      <c r="D111" s="39" t="s">
        <v>63</v>
      </c>
      <c r="E111" s="40" t="s">
        <v>27</v>
      </c>
      <c r="F111"/>
    </row>
    <row r="112" spans="1:6" ht="17.25" thickTop="1" thickBot="1" x14ac:dyDescent="0.3">
      <c r="A112" s="89" t="s">
        <v>11</v>
      </c>
      <c r="B112" s="90"/>
      <c r="C112" s="90"/>
      <c r="D112" s="90"/>
      <c r="E112" s="91"/>
      <c r="F112"/>
    </row>
    <row r="113" spans="1:6" ht="16.5" thickTop="1" x14ac:dyDescent="0.25">
      <c r="A113" s="41" t="s">
        <v>17</v>
      </c>
      <c r="B113" s="44"/>
      <c r="C113" s="179" t="s">
        <v>41</v>
      </c>
      <c r="D113" s="180"/>
      <c r="E113" s="181"/>
      <c r="F113"/>
    </row>
    <row r="114" spans="1:6" x14ac:dyDescent="0.25">
      <c r="A114" s="42" t="s">
        <v>18</v>
      </c>
      <c r="B114" s="45"/>
      <c r="C114" s="182" t="s">
        <v>46</v>
      </c>
      <c r="D114" s="183"/>
      <c r="E114" s="184"/>
      <c r="F114"/>
    </row>
    <row r="115" spans="1:6" ht="16.5" thickBot="1" x14ac:dyDescent="0.3">
      <c r="A115" s="43" t="s">
        <v>19</v>
      </c>
      <c r="B115" s="46"/>
      <c r="C115" s="185" t="s">
        <v>47</v>
      </c>
      <c r="D115" s="186"/>
      <c r="E115" s="187"/>
      <c r="F115"/>
    </row>
    <row r="116" spans="1:6" ht="16.5" thickTop="1" x14ac:dyDescent="0.25">
      <c r="A116" s="155" t="s">
        <v>48</v>
      </c>
      <c r="B116" s="156"/>
      <c r="C116" s="156"/>
      <c r="D116" s="156"/>
      <c r="E116" s="157"/>
      <c r="F116"/>
    </row>
    <row r="117" spans="1:6" x14ac:dyDescent="0.25">
      <c r="A117" s="158"/>
      <c r="B117" s="159"/>
      <c r="C117" s="159"/>
      <c r="D117" s="159"/>
      <c r="E117" s="160"/>
      <c r="F117"/>
    </row>
    <row r="118" spans="1:6" ht="16.5" thickBot="1" x14ac:dyDescent="0.3">
      <c r="A118" s="161"/>
      <c r="B118" s="162"/>
      <c r="C118" s="162"/>
      <c r="D118" s="162"/>
      <c r="E118" s="163"/>
      <c r="F118"/>
    </row>
    <row r="119" spans="1:6" ht="17.25" thickTop="1" thickBot="1" x14ac:dyDescent="0.3">
      <c r="A119" s="89" t="s">
        <v>13</v>
      </c>
      <c r="B119" s="90"/>
      <c r="C119" s="90"/>
      <c r="D119" s="90"/>
      <c r="E119" s="91"/>
      <c r="F119"/>
    </row>
    <row r="120" spans="1:6" ht="16.5" thickTop="1" x14ac:dyDescent="0.25">
      <c r="A120" s="137"/>
      <c r="B120" s="138"/>
      <c r="C120" s="138"/>
      <c r="D120" s="138"/>
      <c r="E120" s="139"/>
      <c r="F120"/>
    </row>
    <row r="121" spans="1:6" x14ac:dyDescent="0.25">
      <c r="A121" s="140"/>
      <c r="B121" s="141"/>
      <c r="C121" s="141"/>
      <c r="D121" s="141"/>
      <c r="E121" s="142"/>
      <c r="F121"/>
    </row>
    <row r="122" spans="1:6" ht="16.5" thickBot="1" x14ac:dyDescent="0.3">
      <c r="A122" s="143"/>
      <c r="B122" s="144"/>
      <c r="C122" s="144"/>
      <c r="D122" s="144"/>
      <c r="E122" s="145"/>
      <c r="F122"/>
    </row>
    <row r="123" spans="1:6" ht="17.25" thickTop="1" thickBot="1" x14ac:dyDescent="0.3">
      <c r="A123" s="89" t="s">
        <v>12</v>
      </c>
      <c r="B123" s="90"/>
      <c r="C123" s="90"/>
      <c r="D123" s="90"/>
      <c r="E123" s="91"/>
      <c r="F123"/>
    </row>
    <row r="124" spans="1:6" ht="16.5" thickTop="1" x14ac:dyDescent="0.25">
      <c r="A124" s="146" t="s">
        <v>49</v>
      </c>
      <c r="B124" s="147"/>
      <c r="C124" s="147"/>
      <c r="D124" s="147"/>
      <c r="E124" s="148"/>
      <c r="F124"/>
    </row>
    <row r="125" spans="1:6" x14ac:dyDescent="0.25">
      <c r="A125" s="149"/>
      <c r="B125" s="150"/>
      <c r="C125" s="150"/>
      <c r="D125" s="150"/>
      <c r="E125" s="151"/>
      <c r="F125"/>
    </row>
    <row r="126" spans="1:6" x14ac:dyDescent="0.25">
      <c r="A126" s="149"/>
      <c r="B126" s="150"/>
      <c r="C126" s="150"/>
      <c r="D126" s="150"/>
      <c r="E126" s="151"/>
      <c r="F126"/>
    </row>
    <row r="127" spans="1:6" ht="16.5" thickBot="1" x14ac:dyDescent="0.3">
      <c r="A127" s="152"/>
      <c r="B127" s="153"/>
      <c r="C127" s="153"/>
      <c r="D127" s="153"/>
      <c r="E127" s="154"/>
      <c r="F127"/>
    </row>
    <row r="128" spans="1:6" ht="17.25" thickTop="1" thickBot="1" x14ac:dyDescent="0.3">
      <c r="A128" s="89" t="s">
        <v>14</v>
      </c>
      <c r="B128" s="90"/>
      <c r="C128" s="90"/>
      <c r="D128" s="90"/>
      <c r="E128" s="91"/>
      <c r="F128"/>
    </row>
    <row r="129" spans="1:6" ht="16.5" thickTop="1" x14ac:dyDescent="0.25">
      <c r="A129" s="164"/>
      <c r="B129" s="165"/>
      <c r="C129" s="165"/>
      <c r="D129" s="165"/>
      <c r="E129" s="166"/>
      <c r="F129"/>
    </row>
    <row r="130" spans="1:6" x14ac:dyDescent="0.25">
      <c r="A130" s="167"/>
      <c r="B130" s="168"/>
      <c r="C130" s="168"/>
      <c r="D130" s="168"/>
      <c r="E130" s="169"/>
      <c r="F130"/>
    </row>
    <row r="131" spans="1:6" x14ac:dyDescent="0.25">
      <c r="A131" s="167"/>
      <c r="B131" s="168"/>
      <c r="C131" s="168"/>
      <c r="D131" s="168"/>
      <c r="E131" s="169"/>
      <c r="F131"/>
    </row>
    <row r="132" spans="1:6" x14ac:dyDescent="0.25">
      <c r="A132" s="167"/>
      <c r="B132" s="168"/>
      <c r="C132" s="168"/>
      <c r="D132" s="168"/>
      <c r="E132" s="169"/>
      <c r="F132"/>
    </row>
    <row r="133" spans="1:6" x14ac:dyDescent="0.25">
      <c r="A133" s="167"/>
      <c r="B133" s="168"/>
      <c r="C133" s="168"/>
      <c r="D133" s="168"/>
      <c r="E133" s="169"/>
      <c r="F133"/>
    </row>
    <row r="134" spans="1:6" ht="16.5" thickBot="1" x14ac:dyDescent="0.3">
      <c r="A134" s="170"/>
      <c r="B134" s="171"/>
      <c r="C134" s="171"/>
      <c r="D134" s="171"/>
      <c r="E134" s="172"/>
      <c r="F134"/>
    </row>
    <row r="135" spans="1:6" ht="17.25" thickTop="1" thickBot="1" x14ac:dyDescent="0.3">
      <c r="A135" s="83" t="s">
        <v>20</v>
      </c>
      <c r="B135" s="84"/>
      <c r="C135" s="84"/>
      <c r="D135" s="84"/>
      <c r="E135" s="85"/>
      <c r="F135"/>
    </row>
    <row r="136" spans="1:6" ht="16.5" thickTop="1" x14ac:dyDescent="0.25">
      <c r="A136" s="6" t="s">
        <v>22</v>
      </c>
      <c r="B136" s="3"/>
      <c r="C136" s="3"/>
      <c r="D136" s="3"/>
      <c r="E136" s="15"/>
      <c r="F136"/>
    </row>
    <row r="137" spans="1:6" x14ac:dyDescent="0.25">
      <c r="A137" s="92" t="s">
        <v>52</v>
      </c>
      <c r="B137" s="93"/>
      <c r="C137" s="93"/>
      <c r="D137" s="93"/>
      <c r="E137" s="94"/>
      <c r="F137"/>
    </row>
    <row r="138" spans="1:6" x14ac:dyDescent="0.25">
      <c r="A138" s="92"/>
      <c r="B138" s="93"/>
      <c r="C138" s="93"/>
      <c r="D138" s="93"/>
      <c r="E138" s="94"/>
      <c r="F138"/>
    </row>
    <row r="139" spans="1:6" x14ac:dyDescent="0.25">
      <c r="A139" s="92"/>
      <c r="B139" s="93"/>
      <c r="C139" s="93"/>
      <c r="D139" s="93"/>
      <c r="E139" s="94"/>
      <c r="F139"/>
    </row>
    <row r="140" spans="1:6" x14ac:dyDescent="0.25">
      <c r="A140" s="92"/>
      <c r="B140" s="93"/>
      <c r="C140" s="93"/>
      <c r="D140" s="93"/>
      <c r="E140" s="94"/>
      <c r="F140"/>
    </row>
    <row r="141" spans="1:6" x14ac:dyDescent="0.25">
      <c r="A141" s="6" t="s">
        <v>23</v>
      </c>
      <c r="B141" s="3"/>
      <c r="C141" s="3"/>
      <c r="D141" s="3"/>
      <c r="E141" s="15"/>
      <c r="F141"/>
    </row>
    <row r="142" spans="1:6" x14ac:dyDescent="0.25">
      <c r="A142" s="95" t="s">
        <v>53</v>
      </c>
      <c r="B142" s="96"/>
      <c r="C142" s="96"/>
      <c r="D142" s="96"/>
      <c r="E142" s="97"/>
      <c r="F142"/>
    </row>
    <row r="143" spans="1:6" x14ac:dyDescent="0.25">
      <c r="A143" s="95"/>
      <c r="B143" s="96"/>
      <c r="C143" s="96"/>
      <c r="D143" s="96"/>
      <c r="E143" s="97"/>
      <c r="F143"/>
    </row>
    <row r="144" spans="1:6" x14ac:dyDescent="0.25">
      <c r="A144" s="95"/>
      <c r="B144" s="96"/>
      <c r="C144" s="96"/>
      <c r="D144" s="96"/>
      <c r="E144" s="97"/>
      <c r="F144"/>
    </row>
    <row r="145" spans="1:6" x14ac:dyDescent="0.25">
      <c r="A145" s="95"/>
      <c r="B145" s="96"/>
      <c r="C145" s="96"/>
      <c r="D145" s="96"/>
      <c r="E145" s="97"/>
      <c r="F145"/>
    </row>
    <row r="146" spans="1:6" ht="16.5" thickBot="1" x14ac:dyDescent="0.3">
      <c r="A146" s="98"/>
      <c r="B146" s="99"/>
      <c r="C146" s="99"/>
      <c r="D146" s="99"/>
      <c r="E146" s="100"/>
      <c r="F146"/>
    </row>
    <row r="147" spans="1:6" ht="17.25" thickTop="1" thickBot="1" x14ac:dyDescent="0.3">
      <c r="A147" s="83" t="s">
        <v>21</v>
      </c>
      <c r="B147" s="84"/>
      <c r="C147" s="84"/>
      <c r="D147" s="84"/>
      <c r="E147" s="85"/>
      <c r="F147"/>
    </row>
    <row r="148" spans="1:6" ht="16.5" thickTop="1" x14ac:dyDescent="0.25">
      <c r="A148" s="86" t="s">
        <v>67</v>
      </c>
      <c r="B148" s="87"/>
      <c r="C148" s="87"/>
      <c r="D148" s="87"/>
      <c r="E148" s="88"/>
      <c r="F148"/>
    </row>
    <row r="149" spans="1:6" x14ac:dyDescent="0.25">
      <c r="A149" s="203"/>
      <c r="B149" s="204"/>
      <c r="C149" s="204"/>
      <c r="D149" s="204"/>
      <c r="E149" s="205"/>
      <c r="F149"/>
    </row>
    <row r="150" spans="1:6" x14ac:dyDescent="0.25">
      <c r="A150" s="167"/>
      <c r="B150" s="168"/>
      <c r="C150" s="168"/>
      <c r="D150" s="168"/>
      <c r="E150" s="169"/>
    </row>
    <row r="151" spans="1:6" x14ac:dyDescent="0.25">
      <c r="A151" s="167"/>
      <c r="B151" s="168"/>
      <c r="C151" s="168"/>
      <c r="D151" s="168"/>
      <c r="E151" s="169"/>
    </row>
    <row r="152" spans="1:6" x14ac:dyDescent="0.25">
      <c r="A152" s="167"/>
      <c r="B152" s="168"/>
      <c r="C152" s="168"/>
      <c r="D152" s="168"/>
      <c r="E152" s="169"/>
    </row>
    <row r="153" spans="1:6" x14ac:dyDescent="0.25">
      <c r="A153" s="167"/>
      <c r="B153" s="168"/>
      <c r="C153" s="168"/>
      <c r="D153" s="168"/>
      <c r="E153" s="169"/>
    </row>
    <row r="154" spans="1:6" x14ac:dyDescent="0.25">
      <c r="A154" s="167"/>
      <c r="B154" s="168"/>
      <c r="C154" s="168"/>
      <c r="D154" s="168"/>
      <c r="E154" s="169"/>
    </row>
    <row r="155" spans="1:6" x14ac:dyDescent="0.25">
      <c r="A155" s="167"/>
      <c r="B155" s="168"/>
      <c r="C155" s="168"/>
      <c r="D155" s="168"/>
      <c r="E155" s="169"/>
    </row>
    <row r="156" spans="1:6" x14ac:dyDescent="0.25">
      <c r="A156" s="167"/>
      <c r="B156" s="168"/>
      <c r="C156" s="168"/>
      <c r="D156" s="168"/>
      <c r="E156" s="169"/>
    </row>
    <row r="157" spans="1:6" x14ac:dyDescent="0.25">
      <c r="A157" s="167"/>
      <c r="B157" s="168"/>
      <c r="C157" s="168"/>
      <c r="D157" s="168"/>
      <c r="E157" s="169"/>
    </row>
    <row r="158" spans="1:6" x14ac:dyDescent="0.25">
      <c r="A158" s="167"/>
      <c r="B158" s="168"/>
      <c r="C158" s="168"/>
      <c r="D158" s="168"/>
      <c r="E158" s="169"/>
    </row>
    <row r="159" spans="1:6" ht="16.5" thickBot="1" x14ac:dyDescent="0.3">
      <c r="A159" s="170"/>
      <c r="B159" s="171"/>
      <c r="C159" s="171"/>
      <c r="D159" s="171"/>
      <c r="E159" s="172"/>
    </row>
    <row r="160" spans="1:6" ht="17.25" thickTop="1" thickBot="1" x14ac:dyDescent="0.3">
      <c r="A160" s="22" t="s">
        <v>3</v>
      </c>
      <c r="B160" s="23"/>
      <c r="C160" s="23"/>
      <c r="D160" s="39" t="s">
        <v>62</v>
      </c>
      <c r="E160" s="40" t="s">
        <v>27</v>
      </c>
    </row>
    <row r="161" spans="1:5" ht="17.25" thickTop="1" thickBot="1" x14ac:dyDescent="0.3">
      <c r="A161" s="20"/>
      <c r="B161" s="134" t="s">
        <v>31</v>
      </c>
      <c r="C161" s="135"/>
      <c r="D161" s="135"/>
      <c r="E161" s="136"/>
    </row>
    <row r="162" spans="1:5" ht="16.5" thickTop="1" x14ac:dyDescent="0.25">
      <c r="A162" s="21"/>
      <c r="B162" s="173" t="s">
        <v>58</v>
      </c>
      <c r="C162" s="174"/>
      <c r="D162" s="174"/>
      <c r="E162" s="175"/>
    </row>
    <row r="163" spans="1:5" ht="16.5" thickBot="1" x14ac:dyDescent="0.3">
      <c r="A163" s="21"/>
      <c r="B163" s="176" t="s">
        <v>59</v>
      </c>
      <c r="C163" s="177"/>
      <c r="D163" s="177"/>
      <c r="E163" s="178"/>
    </row>
    <row r="164" spans="1:5" ht="16.5" thickTop="1" x14ac:dyDescent="0.25">
      <c r="A164" s="21"/>
      <c r="B164" s="195" t="s">
        <v>60</v>
      </c>
      <c r="C164" s="196"/>
      <c r="D164" s="196"/>
      <c r="E164" s="197"/>
    </row>
    <row r="165" spans="1:5" x14ac:dyDescent="0.25">
      <c r="A165" s="21"/>
      <c r="B165" s="6"/>
      <c r="C165" s="3"/>
      <c r="D165" s="3"/>
      <c r="E165" s="15"/>
    </row>
    <row r="166" spans="1:5" x14ac:dyDescent="0.25">
      <c r="A166" s="21"/>
      <c r="B166" s="6"/>
      <c r="C166" s="3"/>
      <c r="D166" s="3"/>
      <c r="E166" s="15"/>
    </row>
    <row r="167" spans="1:5" x14ac:dyDescent="0.25">
      <c r="A167" s="21"/>
      <c r="B167" s="6"/>
      <c r="C167" s="3"/>
      <c r="D167" s="3"/>
      <c r="E167" s="15"/>
    </row>
    <row r="168" spans="1:5" x14ac:dyDescent="0.25">
      <c r="A168" s="21"/>
      <c r="B168" s="6"/>
      <c r="C168" s="3"/>
      <c r="D168" s="3"/>
      <c r="E168" s="15"/>
    </row>
    <row r="169" spans="1:5" x14ac:dyDescent="0.25">
      <c r="A169" s="21"/>
      <c r="B169" s="49"/>
      <c r="C169" s="3"/>
      <c r="D169" s="63"/>
      <c r="E169" s="15"/>
    </row>
    <row r="170" spans="1:5" x14ac:dyDescent="0.25">
      <c r="A170" s="21"/>
      <c r="B170" s="49"/>
      <c r="C170" s="3"/>
      <c r="D170" s="63"/>
      <c r="E170" s="15"/>
    </row>
    <row r="171" spans="1:5" x14ac:dyDescent="0.25">
      <c r="A171" s="21"/>
      <c r="B171" s="49"/>
      <c r="C171" s="3"/>
      <c r="D171" s="63"/>
      <c r="E171" s="15"/>
    </row>
    <row r="172" spans="1:5" x14ac:dyDescent="0.25">
      <c r="A172" s="21"/>
      <c r="B172" s="49"/>
      <c r="C172" s="3"/>
      <c r="D172" s="63"/>
      <c r="E172" s="15"/>
    </row>
    <row r="173" spans="1:5" x14ac:dyDescent="0.25">
      <c r="A173" s="21"/>
      <c r="B173" s="49"/>
      <c r="C173" s="3"/>
      <c r="D173" s="63"/>
      <c r="E173" s="15"/>
    </row>
    <row r="174" spans="1:5" x14ac:dyDescent="0.25">
      <c r="A174" s="21"/>
      <c r="B174" s="49"/>
      <c r="C174" s="3"/>
      <c r="D174" s="63"/>
      <c r="E174" s="15"/>
    </row>
    <row r="175" spans="1:5" x14ac:dyDescent="0.25">
      <c r="A175" s="21"/>
      <c r="B175" s="49"/>
      <c r="C175" s="3"/>
      <c r="D175" s="63"/>
      <c r="E175" s="15"/>
    </row>
    <row r="176" spans="1:5" x14ac:dyDescent="0.25">
      <c r="A176" s="21"/>
      <c r="B176" s="200" t="s">
        <v>61</v>
      </c>
      <c r="C176" s="198"/>
      <c r="D176" s="198"/>
      <c r="E176" s="199"/>
    </row>
    <row r="177" spans="1:5" x14ac:dyDescent="0.25">
      <c r="A177" s="21"/>
      <c r="B177" s="49"/>
      <c r="C177" s="3"/>
      <c r="D177" s="63"/>
      <c r="E177" s="15"/>
    </row>
    <row r="178" spans="1:5" x14ac:dyDescent="0.25">
      <c r="A178" s="21"/>
      <c r="B178" s="49"/>
      <c r="C178" s="3"/>
      <c r="D178" s="63"/>
      <c r="E178" s="15"/>
    </row>
    <row r="179" spans="1:5" x14ac:dyDescent="0.25">
      <c r="A179" s="21"/>
      <c r="B179" s="49"/>
      <c r="C179" s="3"/>
      <c r="D179" s="63"/>
      <c r="E179" s="15"/>
    </row>
    <row r="180" spans="1:5" x14ac:dyDescent="0.25">
      <c r="A180" s="21"/>
      <c r="B180" s="49"/>
      <c r="C180" s="3"/>
      <c r="D180" s="63"/>
      <c r="E180" s="15"/>
    </row>
    <row r="181" spans="1:5" x14ac:dyDescent="0.25">
      <c r="A181" s="21"/>
      <c r="B181" s="49"/>
      <c r="C181" s="3"/>
      <c r="D181" s="63"/>
      <c r="E181" s="15"/>
    </row>
    <row r="182" spans="1:5" x14ac:dyDescent="0.25">
      <c r="A182" s="21"/>
      <c r="B182" s="49"/>
      <c r="C182" s="3"/>
      <c r="D182" s="63"/>
      <c r="E182" s="15"/>
    </row>
    <row r="183" spans="1:5" x14ac:dyDescent="0.25">
      <c r="A183" s="21"/>
      <c r="B183" s="49"/>
      <c r="C183" s="3"/>
      <c r="D183" s="63"/>
      <c r="E183" s="15"/>
    </row>
    <row r="184" spans="1:5" x14ac:dyDescent="0.25">
      <c r="A184" s="21"/>
      <c r="B184" s="6"/>
      <c r="C184" s="3"/>
      <c r="D184" s="3"/>
      <c r="E184" s="15"/>
    </row>
    <row r="185" spans="1:5" x14ac:dyDescent="0.25">
      <c r="A185" s="21"/>
      <c r="B185" s="6"/>
      <c r="C185" s="3"/>
      <c r="D185" s="3"/>
      <c r="E185" s="15"/>
    </row>
    <row r="186" spans="1:5" x14ac:dyDescent="0.25">
      <c r="A186" s="21"/>
      <c r="B186" s="19"/>
      <c r="C186" s="64"/>
      <c r="D186" s="64"/>
      <c r="E186" s="15"/>
    </row>
    <row r="187" spans="1:5" ht="16.5" thickBot="1" x14ac:dyDescent="0.3">
      <c r="A187" s="188"/>
      <c r="B187" s="189"/>
      <c r="C187" s="190"/>
      <c r="D187" s="190"/>
      <c r="E187" s="191"/>
    </row>
    <row r="188" spans="1:5" ht="17.25" thickTop="1" thickBot="1" x14ac:dyDescent="0.3">
      <c r="A188" s="89" t="s">
        <v>68</v>
      </c>
      <c r="B188" s="90"/>
      <c r="C188" s="90"/>
      <c r="D188" s="90"/>
      <c r="E188" s="91"/>
    </row>
    <row r="189" spans="1:5" ht="16.5" thickTop="1" x14ac:dyDescent="0.25">
      <c r="A189" s="137"/>
      <c r="B189" s="138"/>
      <c r="C189" s="138"/>
      <c r="D189" s="138"/>
      <c r="E189" s="139"/>
    </row>
    <row r="190" spans="1:5" x14ac:dyDescent="0.25">
      <c r="A190" s="140"/>
      <c r="B190" s="141"/>
      <c r="C190" s="141"/>
      <c r="D190" s="141"/>
      <c r="E190" s="142"/>
    </row>
    <row r="191" spans="1:5" ht="16.5" thickBot="1" x14ac:dyDescent="0.3">
      <c r="A191" s="143"/>
      <c r="B191" s="144"/>
      <c r="C191" s="144"/>
      <c r="D191" s="144"/>
      <c r="E191" s="145"/>
    </row>
    <row r="192" spans="1:5" ht="16.5" thickTop="1" x14ac:dyDescent="0.25"/>
    <row r="270" ht="17.100000000000001" customHeight="1" x14ac:dyDescent="0.25"/>
  </sheetData>
  <mergeCells count="44">
    <mergeCell ref="A149:E159"/>
    <mergeCell ref="A188:E188"/>
    <mergeCell ref="A189:E191"/>
    <mergeCell ref="B161:E161"/>
    <mergeCell ref="B162:E162"/>
    <mergeCell ref="B163:E163"/>
    <mergeCell ref="B164:E164"/>
    <mergeCell ref="B176:E176"/>
    <mergeCell ref="B23:E23"/>
    <mergeCell ref="A120:E122"/>
    <mergeCell ref="A124:E127"/>
    <mergeCell ref="A116:E118"/>
    <mergeCell ref="A129:E134"/>
    <mergeCell ref="B24:E24"/>
    <mergeCell ref="B25:E25"/>
    <mergeCell ref="C113:E113"/>
    <mergeCell ref="C114:E114"/>
    <mergeCell ref="C115:E115"/>
    <mergeCell ref="B11:E11"/>
    <mergeCell ref="A22:E22"/>
    <mergeCell ref="B2:C2"/>
    <mergeCell ref="B3:C3"/>
    <mergeCell ref="A5:B5"/>
    <mergeCell ref="C5:E5"/>
    <mergeCell ref="B6:C6"/>
    <mergeCell ref="B9:C9"/>
    <mergeCell ref="B4:E4"/>
    <mergeCell ref="B8:C8"/>
    <mergeCell ref="B7:C7"/>
    <mergeCell ref="B12:E16"/>
    <mergeCell ref="A12:A16"/>
    <mergeCell ref="A17:A21"/>
    <mergeCell ref="B17:E21"/>
    <mergeCell ref="A147:E147"/>
    <mergeCell ref="A148:E148"/>
    <mergeCell ref="A112:E112"/>
    <mergeCell ref="A69:E69"/>
    <mergeCell ref="A45:E45"/>
    <mergeCell ref="A137:E140"/>
    <mergeCell ref="A142:E146"/>
    <mergeCell ref="A123:E123"/>
    <mergeCell ref="A119:E119"/>
    <mergeCell ref="A135:E135"/>
    <mergeCell ref="A128:E128"/>
  </mergeCells>
  <phoneticPr fontId="3" type="noConversion"/>
  <pageMargins left="0.26" right="0.14000000000000001" top="0.4" bottom="0.11" header="0.23333333333333334" footer="0.5"/>
  <pageSetup paperSize="9" scale="99" orientation="portrait" horizontalDpi="4294967292" verticalDpi="4294967292" r:id="rId1"/>
  <rowBreaks count="3" manualBreakCount="3">
    <brk id="43" max="16383" man="1"/>
    <brk id="67" max="16383" man="1"/>
    <brk id="110" max="16383" man="1"/>
  </rowBreaks>
  <drawing r:id="rId2"/>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11" defaultRowHeight="12.75" x14ac:dyDescent="0.2"/>
  <sheetData/>
  <phoneticPr fontId="3" type="noConversion"/>
  <pageMargins left="0.75" right="0.75" top="1" bottom="1" header="0.5" footer="0.5"/>
  <pageSetup orientation="portrait" horizontalDpi="4294967292" verticalDpi="4294967292" r:id="rId1"/>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 defaultRowHeight="12.75" x14ac:dyDescent="0.2"/>
  <sheetData/>
  <phoneticPr fontId="3" type="noConversion"/>
  <pageMargins left="0.75" right="0.75" top="1" bottom="1" header="0.5" footer="0.5"/>
  <pageSetup orientation="portrait" horizontalDpi="4294967292" verticalDpi="4294967292" r:id="rId1"/>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Cornell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Shealy</dc:creator>
  <cp:lastModifiedBy>Stephen Chin</cp:lastModifiedBy>
  <cp:lastPrinted>2018-12-04T20:46:14Z</cp:lastPrinted>
  <dcterms:created xsi:type="dcterms:W3CDTF">2006-08-30T15:28:01Z</dcterms:created>
  <dcterms:modified xsi:type="dcterms:W3CDTF">2018-12-04T21:29:58Z</dcterms:modified>
</cp:coreProperties>
</file>