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Data\workspace\project\Epower\"/>
    </mc:Choice>
  </mc:AlternateContent>
  <bookViews>
    <workbookView xWindow="0" yWindow="0" windowWidth="25200" windowHeight="12570"/>
  </bookViews>
  <sheets>
    <sheet name="Project 1 To Do List" sheetId="1" r:id="rId1"/>
    <sheet name="Settings &amp; Calculations" sheetId="2" r:id="rId2"/>
  </sheets>
  <definedNames>
    <definedName name="HighlightActivities">'Project 1 To Do List'!$G$6</definedName>
    <definedName name="lstToDoHighlights">'Settings &amp; Calculations'!$E$5:$E$15</definedName>
    <definedName name="_xlnm.Print_Area" localSheetId="0">Print_Area_Reset</definedName>
    <definedName name="Print_Area_Reset">OFFSET('Project 1 To Do List'!$A:$H,0,0,COUNTA('Project 1 To Do List'!$B:$B)+5)</definedName>
    <definedName name="valHEnd">'Settings &amp; Calculations'!$C$19</definedName>
    <definedName name="valHStart">'Settings &amp; Calculations'!$C$18</definedName>
  </definedNames>
  <calcPr calcId="152511"/>
</workbook>
</file>

<file path=xl/calcChain.xml><?xml version="1.0" encoding="utf-8"?>
<calcChain xmlns="http://schemas.openxmlformats.org/spreadsheetml/2006/main">
  <c r="F10" i="1" l="1"/>
  <c r="F11" i="1"/>
  <c r="F13" i="1"/>
  <c r="F12" i="1"/>
  <c r="F14" i="1"/>
  <c r="F15" i="1"/>
  <c r="F16" i="1"/>
  <c r="F17" i="1"/>
  <c r="F18" i="1"/>
  <c r="E5" i="2" l="1"/>
  <c r="E15" i="2"/>
  <c r="C12" i="1"/>
  <c r="D17" i="2"/>
  <c r="C18" i="1" l="1"/>
  <c r="C16" i="1"/>
  <c r="C15" i="1"/>
  <c r="C14" i="1"/>
  <c r="C13" i="1"/>
  <c r="C17" i="1"/>
  <c r="C10" i="1"/>
  <c r="C11" i="1"/>
  <c r="C10" i="2"/>
  <c r="C9" i="2"/>
  <c r="D9" i="2" s="1"/>
  <c r="C8" i="2"/>
  <c r="C7" i="2"/>
  <c r="E11" i="2" l="1"/>
  <c r="C15" i="2" l="1"/>
  <c r="E10" i="2"/>
  <c r="C14" i="2"/>
  <c r="C13" i="2"/>
  <c r="C12" i="2"/>
  <c r="D7" i="2"/>
  <c r="E7" i="2" s="1"/>
  <c r="D10" i="2"/>
  <c r="E9" i="2"/>
  <c r="D8" i="2"/>
  <c r="E8" i="2" s="1"/>
  <c r="D15" i="2" l="1"/>
  <c r="D14" i="2"/>
  <c r="E14" i="2" s="1"/>
  <c r="D13" i="2"/>
  <c r="E13" i="2" s="1"/>
  <c r="D12" i="2"/>
  <c r="E12" i="2" s="1"/>
  <c r="C17" i="2" l="1"/>
  <c r="E17" i="2" l="1"/>
  <c r="C18" i="2" s="1"/>
  <c r="C19" i="2" l="1"/>
</calcChain>
</file>

<file path=xl/sharedStrings.xml><?xml version="1.0" encoding="utf-8"?>
<sst xmlns="http://schemas.openxmlformats.org/spreadsheetml/2006/main" count="47" uniqueCount="42">
  <si>
    <t>% Done</t>
  </si>
  <si>
    <t>Activity</t>
  </si>
  <si>
    <t>Notes</t>
  </si>
  <si>
    <t>Budget</t>
  </si>
  <si>
    <t>Preparation</t>
  </si>
  <si>
    <t>Paperwork</t>
  </si>
  <si>
    <t>Hand-off</t>
  </si>
  <si>
    <t>Follow-up</t>
  </si>
  <si>
    <t>Progress</t>
  </si>
  <si>
    <t>Highlight Start</t>
  </si>
  <si>
    <t>Highlight End</t>
  </si>
  <si>
    <t>Task A</t>
  </si>
  <si>
    <t>Task B</t>
  </si>
  <si>
    <t>Task C</t>
  </si>
  <si>
    <t>Task D</t>
  </si>
  <si>
    <t>Start After Task B is Complete</t>
  </si>
  <si>
    <t>To be completed by:</t>
  </si>
  <si>
    <t>Deadline:</t>
  </si>
  <si>
    <t>Due By</t>
  </si>
  <si>
    <t>Highlight Activities</t>
  </si>
  <si>
    <t>The tables below store settings and calculations for the Highlight Activities drop down list.
Any changes could result in errors or loss of functionality.</t>
  </si>
  <si>
    <t xml:space="preserve">     This Week</t>
  </si>
  <si>
    <t xml:space="preserve">     This Month</t>
  </si>
  <si>
    <t xml:space="preserve">     This Quarter</t>
  </si>
  <si>
    <t xml:space="preserve">     This Year</t>
  </si>
  <si>
    <t xml:space="preserve">     Last Week</t>
  </si>
  <si>
    <t xml:space="preserve">     Last Month</t>
  </si>
  <si>
    <t xml:space="preserve">     Last Quarter</t>
  </si>
  <si>
    <t xml:space="preserve">     Last Year</t>
  </si>
  <si>
    <t>Due:</t>
  </si>
  <si>
    <t>Interval:</t>
  </si>
  <si>
    <t>Start:</t>
  </si>
  <si>
    <t>End:</t>
  </si>
  <si>
    <t>No Highlight</t>
  </si>
  <si>
    <t xml:space="preserve"> </t>
  </si>
  <si>
    <t>Project 1</t>
  </si>
  <si>
    <t>Selected Highlight:</t>
  </si>
  <si>
    <t>Highlight Settings</t>
  </si>
  <si>
    <t>Epower To Do List</t>
  </si>
  <si>
    <t>Daniel Tilbet</t>
  </si>
  <si>
    <t>Documentation</t>
  </si>
  <si>
    <t>Refer to the project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</si>
</sst>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10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0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Currency" xfId="1" builtinId="4"/>
    <cellStyle name="Heading 1" xfId="4" builtinId="16" customBuiltin="1"/>
    <cellStyle name="Normal" xfId="0" builtinId="0" customBuiltin="1"/>
    <cellStyle name="Percent" xfId="2" builtinId="5"/>
    <cellStyle name="Title" xfId="3" builtinId="15" customBuiltin="1"/>
  </cellStyles>
  <dxfs count="13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2"/>
      <tableStyleElement type="headerRow" dxfId="11"/>
      <tableStyleElement type="total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</xdr:row>
      <xdr:rowOff>66674</xdr:rowOff>
    </xdr:from>
    <xdr:to>
      <xdr:col>9</xdr:col>
      <xdr:colOff>600075</xdr:colOff>
      <xdr:row>12</xdr:row>
      <xdr:rowOff>76200</xdr:rowOff>
    </xdr:to>
    <xdr:sp macro="" textlink="">
      <xdr:nvSpPr>
        <xdr:cNvPr id="5" name="Filter or Sort Tip" descr="Click the drop down arrows in the table header row to filter or sort your project information" title="Tip"/>
        <xdr:cNvSpPr/>
      </xdr:nvSpPr>
      <xdr:spPr>
        <a:xfrm>
          <a:off x="7629525" y="2066924"/>
          <a:ext cx="1285875" cy="96202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TIP: 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Click the drop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 down arrows in the table header row to filter or sort your project information.</a:t>
          </a:r>
          <a:r>
            <a:rPr lang="en-US" sz="10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ToDoList" displayName="tblToDoList" ref="B9:G18">
  <autoFilter ref="B9:G18"/>
  <tableColumns count="6">
    <tableColumn id="2" name="Activity" totalsRowDxfId="6"/>
    <tableColumn id="7" name="Due By" totalsRowDxfId="5"/>
    <tableColumn id="4" name="Budget" totalsRowDxfId="4"/>
    <tableColumn id="1" name="% Done" totalsRowDxfId="3"/>
    <tableColumn id="6" name="Progress" dataDxfId="0" totalsRowDxfId="2">
      <calculatedColumnFormula>tblToDoList[[#This Row],[% Done]]</calculatedColumnFormula>
    </tableColumn>
    <tableColumn id="5" name="Notes" totalsRowDxfId="1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H18"/>
  <sheetViews>
    <sheetView showGridLines="0" tabSelected="1" topLeftCell="A3" workbookViewId="0">
      <selection activeCell="J5" sqref="J5"/>
    </sheetView>
  </sheetViews>
  <sheetFormatPr defaultRowHeight="18.75" customHeight="1" x14ac:dyDescent="0.2"/>
  <cols>
    <col min="1" max="1" width="4" style="1" customWidth="1"/>
    <col min="2" max="2" width="20.42578125" style="1" customWidth="1"/>
    <col min="3" max="3" width="14.28515625" style="1" customWidth="1"/>
    <col min="4" max="4" width="13.5703125" style="1" customWidth="1"/>
    <col min="5" max="5" width="13.42578125" style="1" customWidth="1"/>
    <col min="6" max="6" width="15" style="1" customWidth="1"/>
    <col min="7" max="7" width="32.42578125" style="1" customWidth="1"/>
    <col min="8" max="8" width="4" style="1" customWidth="1"/>
    <col min="9" max="16384" width="9.140625" style="1"/>
  </cols>
  <sheetData>
    <row r="1" spans="2:8" ht="18.75" customHeight="1" x14ac:dyDescent="0.2">
      <c r="H1" s="1" t="s">
        <v>34</v>
      </c>
    </row>
    <row r="2" spans="2:8" ht="4.5" customHeight="1" x14ac:dyDescent="0.2">
      <c r="B2" s="3"/>
      <c r="C2" s="3"/>
      <c r="D2" s="3"/>
      <c r="E2" s="3"/>
      <c r="F2" s="3"/>
      <c r="G2" s="3"/>
      <c r="H2" s="1" t="s">
        <v>34</v>
      </c>
    </row>
    <row r="3" spans="2:8" ht="35.25" customHeight="1" x14ac:dyDescent="0.45">
      <c r="B3" s="27" t="s">
        <v>38</v>
      </c>
    </row>
    <row r="5" spans="2:8" ht="18.75" customHeight="1" x14ac:dyDescent="0.2">
      <c r="B5" s="6" t="s">
        <v>16</v>
      </c>
      <c r="E5" s="6" t="s">
        <v>17</v>
      </c>
      <c r="G5" s="5" t="s">
        <v>19</v>
      </c>
    </row>
    <row r="6" spans="2:8" s="2" customFormat="1" ht="19.5" customHeight="1" x14ac:dyDescent="0.2">
      <c r="B6" s="30" t="s">
        <v>39</v>
      </c>
      <c r="C6" s="11"/>
      <c r="D6" s="12"/>
      <c r="E6" s="29">
        <v>41695</v>
      </c>
      <c r="F6" s="11"/>
      <c r="G6" s="28" t="s">
        <v>28</v>
      </c>
    </row>
    <row r="8" spans="2:8" s="2" customFormat="1" ht="24" customHeight="1" x14ac:dyDescent="0.2">
      <c r="B8" s="38" t="s">
        <v>35</v>
      </c>
      <c r="C8" s="38"/>
      <c r="D8" s="1"/>
      <c r="E8" s="1"/>
      <c r="F8" s="1"/>
      <c r="G8" s="1"/>
    </row>
    <row r="9" spans="2:8" ht="18.75" customHeight="1" x14ac:dyDescent="0.2">
      <c r="B9" s="13" t="s">
        <v>1</v>
      </c>
      <c r="C9" s="13" t="s">
        <v>18</v>
      </c>
      <c r="D9" s="14" t="s">
        <v>3</v>
      </c>
      <c r="E9" s="14" t="s">
        <v>0</v>
      </c>
      <c r="F9" s="13" t="s">
        <v>8</v>
      </c>
      <c r="G9" s="13" t="s">
        <v>2</v>
      </c>
      <c r="H9" s="1" t="s">
        <v>34</v>
      </c>
    </row>
    <row r="10" spans="2:8" ht="18.75" customHeight="1" x14ac:dyDescent="0.2">
      <c r="B10" s="13" t="s">
        <v>40</v>
      </c>
      <c r="C10" s="15">
        <f t="shared" ref="C10" ca="1" si="0">TODAY()-90</f>
        <v>41579</v>
      </c>
      <c r="D10" s="16">
        <v>476</v>
      </c>
      <c r="E10" s="17">
        <v>0.25</v>
      </c>
      <c r="F10" s="17">
        <f>tblToDoList[[#This Row],[% Done]]</f>
        <v>0.25</v>
      </c>
      <c r="G10" s="13" t="s">
        <v>41</v>
      </c>
    </row>
    <row r="11" spans="2:8" ht="18.75" customHeight="1" x14ac:dyDescent="0.2">
      <c r="B11" s="13" t="s">
        <v>4</v>
      </c>
      <c r="C11" s="15">
        <f ca="1">TODAY()-2</f>
        <v>41667</v>
      </c>
      <c r="D11" s="16">
        <v>301</v>
      </c>
      <c r="E11" s="17">
        <v>0.1</v>
      </c>
      <c r="F11" s="17">
        <f>tblToDoList[[#This Row],[% Done]]</f>
        <v>0.1</v>
      </c>
      <c r="G11" s="13"/>
    </row>
    <row r="12" spans="2:8" ht="18.75" customHeight="1" x14ac:dyDescent="0.2">
      <c r="B12" s="13" t="s">
        <v>11</v>
      </c>
      <c r="C12" s="15">
        <f ca="1">TODAY()-7</f>
        <v>41662</v>
      </c>
      <c r="D12" s="16">
        <v>429</v>
      </c>
      <c r="E12" s="17">
        <v>1</v>
      </c>
      <c r="F12" s="17">
        <f>tblToDoList[[#This Row],[% Done]]</f>
        <v>1</v>
      </c>
      <c r="G12" s="13"/>
    </row>
    <row r="13" spans="2:8" ht="18.75" customHeight="1" x14ac:dyDescent="0.2">
      <c r="B13" s="13" t="s">
        <v>12</v>
      </c>
      <c r="C13" s="15">
        <f ca="1">TODAY()+20</f>
        <v>41689</v>
      </c>
      <c r="D13" s="16">
        <v>332</v>
      </c>
      <c r="E13" s="17">
        <v>0.7</v>
      </c>
      <c r="F13" s="17">
        <f>tblToDoList[[#This Row],[% Done]]</f>
        <v>0.7</v>
      </c>
      <c r="G13" s="13"/>
    </row>
    <row r="14" spans="2:8" ht="18.75" customHeight="1" x14ac:dyDescent="0.2">
      <c r="B14" s="13" t="s">
        <v>13</v>
      </c>
      <c r="C14" s="15">
        <f ca="1">TODAY()+40</f>
        <v>41709</v>
      </c>
      <c r="D14" s="16">
        <v>471</v>
      </c>
      <c r="E14" s="17">
        <v>0.1</v>
      </c>
      <c r="F14" s="17">
        <f>tblToDoList[[#This Row],[% Done]]</f>
        <v>0.1</v>
      </c>
      <c r="G14" s="13"/>
    </row>
    <row r="15" spans="2:8" ht="18.75" customHeight="1" x14ac:dyDescent="0.2">
      <c r="B15" s="13" t="s">
        <v>14</v>
      </c>
      <c r="C15" s="15">
        <f ca="1">TODAY()+45</f>
        <v>41714</v>
      </c>
      <c r="D15" s="16">
        <v>418</v>
      </c>
      <c r="E15" s="17">
        <v>1</v>
      </c>
      <c r="F15" s="17">
        <f>tblToDoList[[#This Row],[% Done]]</f>
        <v>1</v>
      </c>
      <c r="G15" s="13"/>
    </row>
    <row r="16" spans="2:8" ht="18.75" customHeight="1" x14ac:dyDescent="0.2">
      <c r="B16" s="13" t="s">
        <v>5</v>
      </c>
      <c r="C16" s="15">
        <f ca="1">TODAY()+55</f>
        <v>41724</v>
      </c>
      <c r="D16" s="16">
        <v>150</v>
      </c>
      <c r="E16" s="17">
        <v>0</v>
      </c>
      <c r="F16" s="17">
        <f>tblToDoList[[#This Row],[% Done]]</f>
        <v>0</v>
      </c>
      <c r="G16" s="13" t="s">
        <v>15</v>
      </c>
    </row>
    <row r="17" spans="2:7" ht="18.75" customHeight="1" x14ac:dyDescent="0.2">
      <c r="B17" s="13" t="s">
        <v>6</v>
      </c>
      <c r="C17" s="15">
        <f ca="1">TODAY()+70</f>
        <v>41739</v>
      </c>
      <c r="D17" s="16">
        <v>330</v>
      </c>
      <c r="E17" s="17">
        <v>0.25</v>
      </c>
      <c r="F17" s="17">
        <f>tblToDoList[[#This Row],[% Done]]</f>
        <v>0.25</v>
      </c>
      <c r="G17" s="13"/>
    </row>
    <row r="18" spans="2:7" ht="18.75" customHeight="1" x14ac:dyDescent="0.2">
      <c r="B18" s="13" t="s">
        <v>7</v>
      </c>
      <c r="C18" s="15">
        <f ca="1">TODAY()+90</f>
        <v>41759</v>
      </c>
      <c r="D18" s="16">
        <v>353</v>
      </c>
      <c r="E18" s="17">
        <v>0.5</v>
      </c>
      <c r="F18" s="17">
        <f>tblToDoList[[#This Row],[% Done]]</f>
        <v>0.5</v>
      </c>
      <c r="G18" s="13"/>
    </row>
  </sheetData>
  <mergeCells count="1">
    <mergeCell ref="B8:C8"/>
  </mergeCells>
  <conditionalFormatting sqref="B10:G18">
    <cfRule type="expression" dxfId="7" priority="13">
      <formula>($C10&gt;=valHStart)*($C10&lt;=valHEnd)</formula>
    </cfRule>
  </conditionalFormatting>
  <conditionalFormatting sqref="F10:F18">
    <cfRule type="dataBar" priority="18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lstToDoHighlights</formula1>
    </dataValidation>
    <dataValidation type="list" allowBlank="1" sqref="E10:E18">
      <formula1>"0%,10%,20%,25%,30%,35%,40%,45%,50%,55%,60%,65%,70%,75%,80%,85%,90%,95%,100%"</formula1>
    </dataValidation>
  </dataValidations>
  <pageMargins left="0.7" right="0.7" top="0.75" bottom="0.75" header="0.3" footer="0.3"/>
  <pageSetup scale="80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F10:F18</xm:sqref>
        </x14:conditionalFormatting>
        <x14:conditionalFormatting xmlns:xm="http://schemas.microsoft.com/office/excel/2006/main">
          <x14:cfRule type="iconSet" priority="19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defaultRowHeight="18.75" customHeight="1" x14ac:dyDescent="0.2"/>
  <cols>
    <col min="1" max="1" width="4" style="4" customWidth="1"/>
    <col min="2" max="2" width="21" style="4" customWidth="1"/>
    <col min="3" max="3" width="40" style="4" customWidth="1"/>
    <col min="4" max="4" width="32.28515625" style="4" customWidth="1"/>
    <col min="5" max="5" width="36.28515625" style="4" customWidth="1"/>
    <col min="6" max="16384" width="9.140625" style="4"/>
  </cols>
  <sheetData>
    <row r="2" spans="2:6" s="1" customFormat="1" ht="4.5" customHeight="1" x14ac:dyDescent="0.2">
      <c r="B2" s="3"/>
      <c r="C2" s="3"/>
      <c r="D2" s="3"/>
      <c r="E2" s="3"/>
      <c r="F2" s="1" t="s">
        <v>34</v>
      </c>
    </row>
    <row r="3" spans="2:6" ht="30" customHeight="1" x14ac:dyDescent="0.35">
      <c r="B3" s="8" t="s">
        <v>37</v>
      </c>
      <c r="C3" s="7"/>
      <c r="D3" s="7"/>
      <c r="E3" s="7"/>
    </row>
    <row r="4" spans="2:6" ht="37.5" customHeight="1" x14ac:dyDescent="0.2">
      <c r="B4" s="39" t="s">
        <v>20</v>
      </c>
      <c r="C4" s="39"/>
      <c r="D4" s="39"/>
      <c r="E4" s="39"/>
    </row>
    <row r="5" spans="2:6" s="9" customFormat="1" ht="18.75" customHeight="1" x14ac:dyDescent="0.2">
      <c r="B5" s="18" t="s">
        <v>33</v>
      </c>
      <c r="C5" s="19"/>
      <c r="D5" s="19"/>
      <c r="E5" s="20" t="str">
        <f>B5</f>
        <v>No Highlight</v>
      </c>
    </row>
    <row r="6" spans="2:6" s="9" customFormat="1" ht="18.75" customHeight="1" x14ac:dyDescent="0.2">
      <c r="B6" s="31" t="s">
        <v>30</v>
      </c>
      <c r="C6" s="32" t="s">
        <v>31</v>
      </c>
      <c r="D6" s="33" t="s">
        <v>32</v>
      </c>
      <c r="E6" s="34" t="s">
        <v>29</v>
      </c>
    </row>
    <row r="7" spans="2:6" s="9" customFormat="1" ht="18.75" customHeight="1" x14ac:dyDescent="0.2">
      <c r="B7" s="18" t="s">
        <v>21</v>
      </c>
      <c r="C7" s="19">
        <f ca="1">TODAY()-WEEKDAY(TODAY(),2)+1</f>
        <v>41666</v>
      </c>
      <c r="D7" s="19">
        <f ca="1">C7+6</f>
        <v>41672</v>
      </c>
      <c r="E7" s="20" t="str">
        <f ca="1">B7&amp;" ["&amp;TEXT(C7,"d mmm")&amp;" - "&amp;TEXT(D7,"d mmm")&amp;"]"</f>
        <v xml:space="preserve">     This Week [27 Jan - 2 Feb]</v>
      </c>
    </row>
    <row r="8" spans="2:6" s="9" customFormat="1" ht="18.75" customHeight="1" x14ac:dyDescent="0.2">
      <c r="B8" s="21" t="s">
        <v>22</v>
      </c>
      <c r="C8" s="23">
        <f ca="1">EOMONTH(TODAY(),-1)+1</f>
        <v>41640</v>
      </c>
      <c r="D8" s="23">
        <f ca="1">EDATE(C8,1)-1</f>
        <v>41670</v>
      </c>
      <c r="E8" s="22" t="str">
        <f ca="1">B8&amp;" ["&amp;TEXT(C8,"d")&amp;" - "&amp;TEXT(D8,"d, mmm")&amp;"]"</f>
        <v xml:space="preserve">     This Month [1 - 31, Jan]</v>
      </c>
    </row>
    <row r="9" spans="2:6" s="9" customFormat="1" ht="18.75" customHeight="1" x14ac:dyDescent="0.2">
      <c r="B9" s="18" t="s">
        <v>23</v>
      </c>
      <c r="C9" s="19">
        <f ca="1">DATE(YEAR(TODAY()),INT(MONTH(TODAY())/3)+1,1)</f>
        <v>41640</v>
      </c>
      <c r="D9" s="19">
        <f ca="1">EDATE(C9,4)-1</f>
        <v>41759</v>
      </c>
      <c r="E9" s="20" t="str">
        <f ca="1">B9&amp;" ["&amp;TEXT(C9,"d mmm")&amp;" - "&amp;TEXT(D9,"d mmm")&amp;"]"</f>
        <v xml:space="preserve">     This Quarter [1 Jan - 30 Apr]</v>
      </c>
    </row>
    <row r="10" spans="2:6" s="9" customFormat="1" ht="18.75" customHeight="1" x14ac:dyDescent="0.2">
      <c r="B10" s="21" t="s">
        <v>24</v>
      </c>
      <c r="C10" s="23">
        <f ca="1">DATE(YEAR(TODAY()),1,1)</f>
        <v>41640</v>
      </c>
      <c r="D10" s="23">
        <f ca="1">EDATE(C10,12)-1</f>
        <v>42004</v>
      </c>
      <c r="E10" s="22" t="str">
        <f ca="1">B10&amp;" ["&amp;TEXT(C10,"yyyy")&amp;"]"</f>
        <v xml:space="preserve">     This Year [2014]</v>
      </c>
    </row>
    <row r="11" spans="2:6" s="9" customFormat="1" ht="18.75" customHeight="1" x14ac:dyDescent="0.2">
      <c r="B11" s="35" t="s">
        <v>30</v>
      </c>
      <c r="C11" s="19"/>
      <c r="D11" s="19"/>
      <c r="E11" s="36" t="str">
        <f>B11</f>
        <v>Interval:</v>
      </c>
    </row>
    <row r="12" spans="2:6" s="9" customFormat="1" ht="18.75" customHeight="1" x14ac:dyDescent="0.2">
      <c r="B12" s="21" t="s">
        <v>25</v>
      </c>
      <c r="C12" s="23">
        <f ca="1">C7-7</f>
        <v>41659</v>
      </c>
      <c r="D12" s="23">
        <f ca="1">C12+6</f>
        <v>41665</v>
      </c>
      <c r="E12" s="22" t="str">
        <f ca="1">B12&amp;" ["&amp;TEXT(C12,"d mmm")&amp;" - "&amp;TEXT(D12,"d mmm")&amp;"]"</f>
        <v xml:space="preserve">     Last Week [20 Jan - 26 Jan]</v>
      </c>
    </row>
    <row r="13" spans="2:6" s="9" customFormat="1" ht="18.75" customHeight="1" x14ac:dyDescent="0.2">
      <c r="B13" s="18" t="s">
        <v>26</v>
      </c>
      <c r="C13" s="19">
        <f ca="1">EDATE(C8,-1)</f>
        <v>41609</v>
      </c>
      <c r="D13" s="19">
        <f ca="1">EDATE(C13,1)-1</f>
        <v>41639</v>
      </c>
      <c r="E13" s="20" t="str">
        <f ca="1">B13&amp;" ["&amp;TEXT(C13,"d")&amp;" - "&amp;TEXT(D13,"d, mmm")&amp;"]"</f>
        <v xml:space="preserve">     Last Month [1 - 31, Dec]</v>
      </c>
    </row>
    <row r="14" spans="2:6" s="9" customFormat="1" ht="18.75" customHeight="1" x14ac:dyDescent="0.2">
      <c r="B14" s="21" t="s">
        <v>27</v>
      </c>
      <c r="C14" s="23">
        <f ca="1">EDATE(C9,-3)</f>
        <v>41548</v>
      </c>
      <c r="D14" s="23">
        <f ca="1">EDATE(C14,3)-1</f>
        <v>41639</v>
      </c>
      <c r="E14" s="22" t="str">
        <f ca="1">B14&amp;" ["&amp;TEXT(C14,"d mmm")&amp;" - "&amp;TEXT(D14,"d mmm")&amp;"]"</f>
        <v xml:space="preserve">     Last Quarter [1 Oct - 31 Dec]</v>
      </c>
    </row>
    <row r="15" spans="2:6" s="9" customFormat="1" ht="18.75" customHeight="1" x14ac:dyDescent="0.2">
      <c r="B15" s="18" t="s">
        <v>28</v>
      </c>
      <c r="C15" s="19">
        <f ca="1">EDATE(C10,-12)</f>
        <v>41275</v>
      </c>
      <c r="D15" s="19">
        <f ca="1">EDATE(C15,12)-1</f>
        <v>41639</v>
      </c>
      <c r="E15" s="20" t="str">
        <f>B15</f>
        <v xml:space="preserve">     Last Year</v>
      </c>
    </row>
    <row r="16" spans="2:6" ht="18.75" customHeight="1" x14ac:dyDescent="0.2">
      <c r="B16" s="21"/>
      <c r="C16" s="23"/>
      <c r="D16" s="23"/>
      <c r="E16" s="22"/>
    </row>
    <row r="17" spans="2:5" ht="18.75" customHeight="1" x14ac:dyDescent="0.2">
      <c r="B17" s="37" t="s">
        <v>36</v>
      </c>
      <c r="C17" s="25">
        <f ca="1">IFERROR(MATCH(HighlightActivities,lstToDoHighlights,0),"")</f>
        <v>11</v>
      </c>
      <c r="D17" s="25" t="str">
        <f>HighlightActivities</f>
        <v xml:space="preserve">     Last Year</v>
      </c>
      <c r="E17" s="25" t="b">
        <f ca="1">ISNUMBER(INDEX($C$6:$C$15,C17))</f>
        <v>0</v>
      </c>
    </row>
    <row r="18" spans="2:5" ht="18.75" customHeight="1" x14ac:dyDescent="0.2">
      <c r="B18" s="21" t="s">
        <v>9</v>
      </c>
      <c r="C18" s="23" t="str">
        <f ca="1">IFERROR(IF(C17=1,"",IF(E17,INDEX($C$6:$C$15,$C$17),"")),"")</f>
        <v/>
      </c>
      <c r="D18" s="22"/>
      <c r="E18" s="22"/>
    </row>
    <row r="19" spans="2:5" ht="18.75" customHeight="1" x14ac:dyDescent="0.2">
      <c r="B19" s="24" t="s">
        <v>10</v>
      </c>
      <c r="C19" s="26" t="str">
        <f ca="1">IFERROR(IF(C17=1,"",IF(E17,INDEX($D$6:$D$15,$C$17),"")),"")</f>
        <v/>
      </c>
      <c r="D19" s="25"/>
      <c r="E19" s="25"/>
    </row>
    <row r="20" spans="2:5" ht="18.75" customHeight="1" x14ac:dyDescent="0.2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scale="70" fitToHeight="0" orientation="portrait" r:id="rId1"/>
  <ignoredErrors>
    <ignoredError sqref="E8 E1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1 To Do List</vt:lpstr>
      <vt:lpstr>Settings &amp; Calculations</vt:lpstr>
      <vt:lpstr>HighlightActivities</vt:lpstr>
      <vt:lpstr>lstToDoHighlights</vt:lpstr>
      <vt:lpstr>valHEnd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Tilbey</dc:creator>
  <cp:keywords/>
  <cp:lastModifiedBy>Daniel Tilbey</cp:lastModifiedBy>
  <dcterms:created xsi:type="dcterms:W3CDTF">2014-01-30T23:34:48Z</dcterms:created>
  <dcterms:modified xsi:type="dcterms:W3CDTF">2014-01-30T23:34:48Z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