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12075" activeTab="3"/>
  </bookViews>
  <sheets>
    <sheet name="terrain" sheetId="2" r:id="rId1"/>
    <sheet name="location" sheetId="1" r:id="rId2"/>
    <sheet name="marine" sheetId="3" r:id="rId3"/>
    <sheet name="action" sheetId="4" r:id="rId4"/>
    <sheet name="event" sheetId="5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H3" i="3"/>
  <c r="H4" i="3"/>
  <c r="H5" i="3"/>
  <c r="H6" i="3"/>
  <c r="H7" i="3"/>
  <c r="H8" i="3"/>
  <c r="H9" i="3"/>
  <c r="H10" i="3"/>
  <c r="H11" i="3"/>
  <c r="H12" i="3"/>
  <c r="H13" i="3"/>
  <c r="H2" i="3"/>
  <c r="A13" i="4"/>
  <c r="A5" i="4"/>
  <c r="A18" i="4"/>
  <c r="A2" i="4"/>
  <c r="A17" i="4"/>
  <c r="A12" i="4"/>
  <c r="A4" i="4"/>
  <c r="A14" i="4"/>
  <c r="A9" i="4"/>
  <c r="A7" i="4"/>
  <c r="A16" i="4"/>
  <c r="A10" i="4"/>
  <c r="A3" i="4"/>
  <c r="A19" i="4"/>
  <c r="A11" i="4"/>
  <c r="A6" i="4"/>
  <c r="A15" i="4"/>
  <c r="A8" i="4"/>
  <c r="G6" i="5" l="1"/>
  <c r="G4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2" i="6"/>
  <c r="G2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2" i="6"/>
  <c r="G3" i="2"/>
  <c r="G4" i="2"/>
  <c r="G5" i="2"/>
  <c r="G6" i="2"/>
  <c r="G7" i="2"/>
  <c r="G8" i="2"/>
  <c r="G9" i="2"/>
  <c r="G2" i="2"/>
  <c r="G3" i="5"/>
  <c r="G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M3" i="1"/>
  <c r="M4" i="1"/>
  <c r="M5" i="1"/>
  <c r="M6" i="1"/>
</calcChain>
</file>

<file path=xl/sharedStrings.xml><?xml version="1.0" encoding="utf-8"?>
<sst xmlns="http://schemas.openxmlformats.org/spreadsheetml/2006/main" count="504" uniqueCount="234">
  <si>
    <t>id</t>
  </si>
  <si>
    <t>name</t>
  </si>
  <si>
    <t>text</t>
  </si>
  <si>
    <t>terrain</t>
  </si>
  <si>
    <t>deck</t>
  </si>
  <si>
    <t>set</t>
  </si>
  <si>
    <t>Void Lock</t>
  </si>
  <si>
    <t>Setup for 3 or 6 players (12 Space Marines)</t>
  </si>
  <si>
    <t>spawn_maj</t>
  </si>
  <si>
    <t>spawn_min</t>
  </si>
  <si>
    <t>[9,9]</t>
  </si>
  <si>
    <t>threat</t>
  </si>
  <si>
    <t>img</t>
  </si>
  <si>
    <t>Corridor</t>
  </si>
  <si>
    <t>Artefact</t>
  </si>
  <si>
    <t>Door</t>
  </si>
  <si>
    <t>Control Panel</t>
  </si>
  <si>
    <t>Promethean Tank</t>
  </si>
  <si>
    <t>Ventilation Duct</t>
  </si>
  <si>
    <t>Spore Chimney</t>
  </si>
  <si>
    <t>Dark Corner</t>
  </si>
  <si>
    <t>[2,5,6,3]</t>
  </si>
  <si>
    <t>setup</t>
  </si>
  <si>
    <t>["1A","2","3","4"]</t>
  </si>
  <si>
    <t>1A</t>
  </si>
  <si>
    <t>Maintenance Tunnels</t>
  </si>
  <si>
    <t>Main Corridor</t>
  </si>
  <si>
    <t>Service Shaft</t>
  </si>
  <si>
    <t>[8,8]</t>
  </si>
  <si>
    <t>[7,8]</t>
  </si>
  <si>
    <t>[7,7]</t>
  </si>
  <si>
    <t>["Dark Corner","Control Panel","Door","Ventilation Duct"]</t>
  </si>
  <si>
    <t>["Ventilation Duct","Door","Corridor","Dark Corner"]</t>
  </si>
  <si>
    <t>["Dark Corner","Ventilation Duct","Corridor","Door"]</t>
  </si>
  <si>
    <t>["1B","2","3","4"]</t>
  </si>
  <si>
    <t>Crio Control</t>
  </si>
  <si>
    <t>Wreckage Labyrinth</t>
  </si>
  <si>
    <t>Lower Accessway</t>
  </si>
  <si>
    <t>[7,6]</t>
  </si>
  <si>
    <t>1B</t>
  </si>
  <si>
    <t>["1C","2","3","4"]</t>
  </si>
  <si>
    <t>Munitorium</t>
  </si>
  <si>
    <t>Core Cogitator</t>
  </si>
  <si>
    <t>Apothecarion</t>
  </si>
  <si>
    <t>[6,7]</t>
  </si>
  <si>
    <t>[7,5]</t>
  </si>
  <si>
    <t>Teleportarium</t>
  </si>
  <si>
    <t>Black Holds</t>
  </si>
  <si>
    <t>Dark Catacombs</t>
  </si>
  <si>
    <t>1C</t>
  </si>
  <si>
    <t>Wrath of Baal Chapel</t>
  </si>
  <si>
    <t>Genetorium</t>
  </si>
  <si>
    <t>Hibernation Cluster</t>
  </si>
  <si>
    <t>Launch Control Room</t>
  </si>
  <si>
    <t>[6,6]</t>
  </si>
  <si>
    <t>Toxin Pumping Station</t>
  </si>
  <si>
    <t>Genestealer Lair</t>
  </si>
  <si>
    <t>[6,5]</t>
  </si>
  <si>
    <t>Setup for 2 or 4 players (8 Space Marines)</t>
  </si>
  <si>
    <t>[5,6]</t>
  </si>
  <si>
    <t>["Dark Corner","Door","Ventilation Duct","Corridor"]</t>
  </si>
  <si>
    <t>["Dark Corner","Door","Ventilation Duct","Promethean Tank"]</t>
  </si>
  <si>
    <t>["Ventilation Duct","Dark Corner","Control Panel","Corridor"]</t>
  </si>
  <si>
    <t>["Ventilation Duct","Corridor","Door","Dark Corner"]</t>
  </si>
  <si>
    <t>[5,5]</t>
  </si>
  <si>
    <t>["Corridor","Dark Corner","Control Panel","Ventilation Duct"]</t>
  </si>
  <si>
    <t>[0,0]</t>
  </si>
  <si>
    <t>["Ventilation Duct","Door","Spore Chimney","Dark Corner"]</t>
  </si>
  <si>
    <t>["Dark Corner","Control Panel","Ventilation Duct","Corridor"]</t>
  </si>
  <si>
    <t>["Dark Corner","Ventilation Duct","Corridor","Spore Chimney"]</t>
  </si>
  <si>
    <t>Setup for 3 players (6 Space Marines)</t>
  </si>
  <si>
    <t>["2","3","4"]</t>
  </si>
  <si>
    <t>Setup for 5 players (10 Space Marines)</t>
  </si>
  <si>
    <t>[1,3,3,2]</t>
  </si>
  <si>
    <t>[1,3,4,2]</t>
  </si>
  <si>
    <t>[2,4,5,3]</t>
  </si>
  <si>
    <t>Activate: Place this card in your hand. You may discard this card after 1 of your defending Space marines rolls the die to make the attack miss.</t>
  </si>
  <si>
    <t>Activate: Use the current Location card's "Activae Control Panel" ability.</t>
  </si>
  <si>
    <t>Acivate: Discard this Terrain card ans slay all Genestealers on this position. Then roll a die, if you roll [0], slay this Space Marine.</t>
  </si>
  <si>
    <t>Activate: Rolla die, if you roll [skull], discard this Terrain card.</t>
  </si>
  <si>
    <t>["Control Panel","Ventilation Duct","Dark Corner","Corridor"]</t>
  </si>
  <si>
    <t>["Ventialtion Duct","Corridor","Promethean Tank","Door"]</t>
  </si>
  <si>
    <t>["Ventialtion Duct","Corridor","Dark Corner","Door"]</t>
  </si>
  <si>
    <t>["Promethean Tank","Door","Dark Corner","Ventilation Duct"]</t>
  </si>
  <si>
    <t>["Corridor","Ventilation Duct","Dark Corner","Control Panel"]</t>
  </si>
  <si>
    <t>["Control Panel","Ventilation Duct","Corridor","Dark Corner"]</t>
  </si>
  <si>
    <t>[2,5,7,3]</t>
  </si>
  <si>
    <t>[1,2,2,1]</t>
  </si>
  <si>
    <t>[2,4,4,1]</t>
  </si>
  <si>
    <t>[3,4,2,1]</t>
  </si>
  <si>
    <t>[1,3,5,4]</t>
  </si>
  <si>
    <t>squad</t>
  </si>
  <si>
    <t>range</t>
  </si>
  <si>
    <t>marine</t>
  </si>
  <si>
    <t>type</t>
  </si>
  <si>
    <t>number</t>
  </si>
  <si>
    <t>Sergeant Gideon</t>
  </si>
  <si>
    <t>Sergeant Lorenzo</t>
  </si>
  <si>
    <t>Move + Activate</t>
  </si>
  <si>
    <t>Support</t>
  </si>
  <si>
    <t>Attack</t>
  </si>
  <si>
    <t>Onward Brothers!</t>
  </si>
  <si>
    <t>Overwatch</t>
  </si>
  <si>
    <t>Full Auto</t>
  </si>
  <si>
    <t>Intimidation</t>
  </si>
  <si>
    <t>Counter Attack</t>
  </si>
  <si>
    <t>Lead by Example</t>
  </si>
  <si>
    <t>Run and Gun</t>
  </si>
  <si>
    <t>Reorganize</t>
  </si>
  <si>
    <t>Defensive Stance</t>
  </si>
  <si>
    <t>Heroic Charge</t>
  </si>
  <si>
    <t>Block</t>
  </si>
  <si>
    <t>Dead Aim</t>
  </si>
  <si>
    <t>Stealth Tactics</t>
  </si>
  <si>
    <t>Power Field</t>
  </si>
  <si>
    <t>Psionic Attack</t>
  </si>
  <si>
    <t>Forward Scouting</t>
  </si>
  <si>
    <t>Strategize</t>
  </si>
  <si>
    <t>blipcount</t>
  </si>
  <si>
    <t>SL06</t>
  </si>
  <si>
    <t>terrainlocation</t>
  </si>
  <si>
    <t>[</t>
  </si>
  <si>
    <t>]</t>
  </si>
  <si>
    <t>Upon Entering: Spawn 2 Genestealers on the \"Corridor\" terrain card.</t>
  </si>
  <si>
    <t>Upon entering, make all marines face right</t>
  </si>
  <si>
    <t>Brother Goriel</t>
  </si>
  <si>
    <t>claw</t>
  </si>
  <si>
    <t>yellow</t>
  </si>
  <si>
    <t>Brother Claudio</t>
  </si>
  <si>
    <t>hammer</t>
  </si>
  <si>
    <t>green</t>
  </si>
  <si>
    <t>Brother Noctis</t>
  </si>
  <si>
    <t>sword</t>
  </si>
  <si>
    <t>blue</t>
  </si>
  <si>
    <t>Brother Deino</t>
  </si>
  <si>
    <t>Brother Valencio</t>
  </si>
  <si>
    <t>assault</t>
  </si>
  <si>
    <t>red</t>
  </si>
  <si>
    <t>Brother Leon</t>
  </si>
  <si>
    <t>Brother Scipio</t>
  </si>
  <si>
    <t>book</t>
  </si>
  <si>
    <t>gray</t>
  </si>
  <si>
    <t>Lexicanium Calistarius</t>
  </si>
  <si>
    <t>Brother Zael</t>
  </si>
  <si>
    <t>flamer</t>
  </si>
  <si>
    <t>purple</t>
  </si>
  <si>
    <t>Brother Omnio</t>
  </si>
  <si>
    <t>swarm</t>
  </si>
  <si>
    <t>action</t>
  </si>
  <si>
    <t>Rewarded Faith</t>
  </si>
  <si>
    <t>tail</t>
  </si>
  <si>
    <t>move</t>
  </si>
  <si>
    <t>Instinct: Choose a Space Marine. You may discard any number of Support Tokens from him to slay an equal number of Genestealers engaged with him.</t>
  </si>
  <si>
    <t>Stalking from the Shadows</t>
  </si>
  <si>
    <t>head</t>
  </si>
  <si>
    <t>Instinct: Choose a Space Marine with at least 1 Support Token. DIscard all his Support Tokens.</t>
  </si>
  <si>
    <t>Full Scan</t>
  </si>
  <si>
    <t>tongue</t>
  </si>
  <si>
    <t>Instinct: Choose a blip pile. DIscard the top card of the chosen pile.</t>
  </si>
  <si>
    <t>Gun Jam</t>
  </si>
  <si>
    <t>Flanking Manoeuvre</t>
  </si>
  <si>
    <t>Move all Swarms so that they are behind their engaged Space Marine.</t>
  </si>
  <si>
    <t>Quick Instincts</t>
  </si>
  <si>
    <t>Instinct: CHoose a Space Marine. He may immediately make 1 attack.</t>
  </si>
  <si>
    <t>Second Wind</t>
  </si>
  <si>
    <t>Resupply</t>
  </si>
  <si>
    <t>Instinct: Choose a Space Marine. Moev all Support Tokens to him from all other Space Marines.</t>
  </si>
  <si>
    <t>Secret Route</t>
  </si>
  <si>
    <t>Enter Formation</t>
  </si>
  <si>
    <t>For my Battle Brothers!</t>
  </si>
  <si>
    <t>Instinct: Choose a Space Marine that has at least 1 Support TOken (if able). Discard 1 Support Token form him and 1 Genestealer engaged with him (of your choice).</t>
  </si>
  <si>
    <t>Chaos of Battle</t>
  </si>
  <si>
    <t>skull</t>
  </si>
  <si>
    <t>Change every Space Marine's facing.</t>
  </si>
  <si>
    <t>Evasion</t>
  </si>
  <si>
    <t>flank</t>
  </si>
  <si>
    <t>Temporary Sanctuary</t>
  </si>
  <si>
    <t>Instinct: Choose a swarm of Genestealers. Shuffle all cards from the chose swarm into the smallest blip pile.</t>
  </si>
  <si>
    <t>Surrounded</t>
  </si>
  <si>
    <t>Instinct: Choose a Space Marine. Move all Genestealers (from every position) to the chosen Space Marine's position (do not change their side).</t>
  </si>
  <si>
    <t>Out of Thin Air</t>
  </si>
  <si>
    <t>Instince: Choose a Space Marine. Spawn 2 Genestealers behind him.</t>
  </si>
  <si>
    <t>Psychic Assault</t>
  </si>
  <si>
    <t>Rescue Space Marine</t>
  </si>
  <si>
    <t>Instinct: Choose a Space Marine that has been slain belonging to a non-eliminated Combat Team. Place the Space Marine card at the bottom of the formation facing the right.</t>
  </si>
  <si>
    <t>Outnumbered</t>
  </si>
  <si>
    <t>Discard all Support Tokens from each Space Marine that is engaged with at least 1 Swarm.</t>
  </si>
  <si>
    <t>The Swarm</t>
  </si>
  <si>
    <t>Place 2 Genestealer cards into each blip pile (from the Genestealer deck).</t>
  </si>
  <si>
    <t>Cleansing Flames</t>
  </si>
  <si>
    <t>Instinct: Choose a SPace Marine and roll a die. If you roll a [skull] slay 2 Genestealers engaged with him (of your choice).</t>
  </si>
  <si>
    <t>They're Everywhere!</t>
  </si>
  <si>
    <t>Spawn 1 Genestealer in front of each Space Marine that is not enagaged with a swarm.</t>
  </si>
  <si>
    <t>null</t>
  </si>
  <si>
    <t>Instinct: Choose a Combat Team that did not reveal an Attack Action this round. Next round,  that combat team may not play an Attack Action card.</t>
  </si>
  <si>
    <t>If there is a Door terrain card in the formation,  place 2 Support Tokens on it.</t>
  </si>
  <si>
    <t>Each time a player resolves a Move + Activate action card next round, he may first place 1 Support Token in any Space Marine.</t>
  </si>
  <si>
    <t>When a player resolves an Attack Action next round, he may only attack with 1 Space Marine of that Combat Team (instead of both).</t>
  </si>
  <si>
    <t>Instinct: Choose a Space Marine and roll a die. If you roll a [0] or [1], the space marine is slain.</t>
  </si>
  <si>
    <t>Instinct: Choose a Space Marine. Each time he rolls a [0] while defending next round, the attack misses.</t>
  </si>
  <si>
    <t>spawn</t>
  </si>
  <si>
    <t>team</t>
  </si>
  <si>
    <t>["Door","Dark Corner","Ventilation Duct","Corridor"]</t>
  </si>
  <si>
    <t>Activate: Place 1 support token on this card. When travelling, the current player may first slay 1 Genestealer in the formation for each token on this card.</t>
  </si>
  <si>
    <t>minor</t>
  </si>
  <si>
    <t>major</t>
  </si>
  <si>
    <t>[{"threat":4,"type":"minor"},{"threat":2,"type":"minor"}]</t>
  </si>
  <si>
    <t>[{"threat":3,"type":"major"},{"threat":1,"type":"major"}]</t>
  </si>
  <si>
    <t>[{"threat":3,"type":"major"},{"threat":2,"type":"major"}]</t>
  </si>
  <si>
    <t>[{"threat":2,"type":"minor"},{"threat":4,"type":"minor"}]</t>
  </si>
  <si>
    <t>[{"threat":4,"type":"minor"},{"threat":3,"type":"minor"}]</t>
  </si>
  <si>
    <t>[{"threat":4,"type":"major"},{"threat":3,"type":"minor"}]</t>
  </si>
  <si>
    <t>[{"threat":4,"type":"major"},{"threat":2,"type":"major"}]</t>
  </si>
  <si>
    <t>[{"threat":2,"type":"major"},{"threat":4,"type":"minor"}]</t>
  </si>
  <si>
    <t>[{"threat":3,"type":"minor"},{"threat":4,"type":"minor"}]</t>
  </si>
  <si>
    <t>[{"threat":4,"type":"major"},{"threat":3,"type":"major"}]</t>
  </si>
  <si>
    <t>[{"threat":3,"type":"major"},{"threat":4,"type":"major"}]</t>
  </si>
  <si>
    <t>[{"threat":4,"type":"major"},{"threat":2,"type":"minor"}]</t>
  </si>
  <si>
    <t>[{"threat":1,"type":"major"},{"threat":4,"type":"minor"}]</t>
  </si>
  <si>
    <t>[{"threat":2,"type":"major"},{"threat":4,"type":"major"}]</t>
  </si>
  <si>
    <t>[{"threat":4,"type":"major"},{"threat":1,"type":"major"}]</t>
  </si>
  <si>
    <t>[{"threat":2,"type":"minor"},{"threat":3,"type":"minor"}]</t>
  </si>
  <si>
    <t>Flamer Attack</t>
  </si>
  <si>
    <t>Brother Leon may attack up to 3 times (instead of just once)</t>
  </si>
  <si>
    <t>Instead of attacking with Brother Claudio, you &lt;b&gt;may&lt;/b&gt; slay up to 3 Genestealers within 1 range of him (ignoring facing). Then roll a die. If you roll a [0] Brother Claudio is slain.</t>
  </si>
  <si>
    <t>Each time 1 of your attacking Space marines rolls a [4], slay up to 3 Genestealers from the defending swarm.</t>
  </si>
  <si>
    <t>After resolving this card's action, each of your Space Marines may spend 1 Support Token to make 1 attack.</t>
  </si>
  <si>
    <t>Each time Sergeant Gideon rolls a [skull] &lt;b&gt;while defending&lt;/b&gt;, the attack misses.</t>
  </si>
  <si>
    <t>Your Space Marines may move to any position in the formation (instead of just adjacent positions)</t>
  </si>
  <si>
    <t>Each time 1 of your &lt;b&gt;defending&lt;/b&gt; Space Marine spends a Support Token to reroll a die, the attack misses unless the new roll is a [0]</t>
  </si>
  <si>
    <t>After resolving this card's action, you may move 1 swarm to an adjacent position and/or move it to the other side of the formation.</t>
  </si>
  <si>
    <t>After resolving this card's action, you may look at the top card of the Event Deck. Then place it on the top or bottom of the deck.</t>
  </si>
  <si>
    <t>When Brother Zael attacks, ignore all [skull] rolled. Instead, slay a number of Genestealers in the swarm equal to the number rolled.</t>
  </si>
  <si>
    <t>Each time Sergeant Lorenzo rolls a [skull] &lt;b&gt;while defending&lt;/b&gt; the attack misses and slay 1 of the attacking Genestealers. If the swarm still contains a Genestealer, it attacks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</si>
</sst>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4" sqref="C4"/>
    </sheetView>
  </sheetViews>
  <sheetFormatPr defaultRowHeight="15" x14ac:dyDescent="0.25"/>
  <cols>
    <col min="1" max="1" width="2.7109375" bestFit="1" customWidth="1"/>
    <col min="2" max="2" width="16.7109375" bestFit="1" customWidth="1"/>
  </cols>
  <sheetData>
    <row r="1" spans="1:7" x14ac:dyDescent="0.25">
      <c r="A1" t="s">
        <v>0</v>
      </c>
      <c r="B1" t="s">
        <v>1</v>
      </c>
      <c r="C1" t="s">
        <v>11</v>
      </c>
      <c r="D1" t="s">
        <v>2</v>
      </c>
      <c r="E1" t="s">
        <v>12</v>
      </c>
      <c r="G1" t="s">
        <v>121</v>
      </c>
    </row>
    <row r="2" spans="1:7" x14ac:dyDescent="0.25">
      <c r="A2">
        <v>1</v>
      </c>
      <c r="B2" t="s">
        <v>15</v>
      </c>
      <c r="C2">
        <v>2</v>
      </c>
      <c r="D2" t="s">
        <v>203</v>
      </c>
      <c r="G2" t="str">
        <f>"{"""&amp;A$1&amp;""":"&amp;A2&amp;","""&amp;B$1&amp;""":"""&amp;B2&amp;""","""&amp;C$1&amp;""":"&amp;C2&amp;","""&amp;D$1&amp;""":"""&amp;D2&amp;"""},"</f>
        <v>{"id":1,"name":"Door","threat":2,"text":"Activate: Place 1 support token on this card. When travelling, the current player may first slay 1 Genestealer in the formation for each token on this card."},</v>
      </c>
    </row>
    <row r="3" spans="1:7" x14ac:dyDescent="0.25">
      <c r="A3">
        <v>2</v>
      </c>
      <c r="B3" t="s">
        <v>20</v>
      </c>
      <c r="C3">
        <v>3</v>
      </c>
      <c r="G3" t="str">
        <f t="shared" ref="G3:G9" si="0">"{"""&amp;A$1&amp;""":"&amp;A3&amp;","""&amp;B$1&amp;""":"""&amp;B3&amp;""","""&amp;C$1&amp;""":"&amp;C3&amp;","""&amp;D$1&amp;""":"""&amp;D3&amp;"""},"</f>
        <v>{"id":2,"name":"Dark Corner","threat":3,"text":""},</v>
      </c>
    </row>
    <row r="4" spans="1:7" x14ac:dyDescent="0.25">
      <c r="A4">
        <v>3</v>
      </c>
      <c r="B4" t="s">
        <v>13</v>
      </c>
      <c r="C4">
        <v>1</v>
      </c>
      <c r="G4" t="str">
        <f t="shared" si="0"/>
        <v>{"id":3,"name":"Corridor","threat":1,"text":""},</v>
      </c>
    </row>
    <row r="5" spans="1:7" x14ac:dyDescent="0.25">
      <c r="A5">
        <v>4</v>
      </c>
      <c r="B5" t="s">
        <v>18</v>
      </c>
      <c r="C5">
        <v>4</v>
      </c>
      <c r="G5" t="str">
        <f t="shared" si="0"/>
        <v>{"id":4,"name":"Ventilation Duct","threat":4,"text":""},</v>
      </c>
    </row>
    <row r="6" spans="1:7" x14ac:dyDescent="0.25">
      <c r="A6">
        <v>5</v>
      </c>
      <c r="B6" t="s">
        <v>14</v>
      </c>
      <c r="C6">
        <v>1</v>
      </c>
      <c r="D6" t="s">
        <v>76</v>
      </c>
      <c r="G6" t="str">
        <f t="shared" si="0"/>
        <v>{"id":5,"name":"Artefact","threat":1,"text":"Activate: Place this card in your hand. You may discard this card after 1 of your defending Space marines rolls the die to make the attack miss."},</v>
      </c>
    </row>
    <row r="7" spans="1:7" x14ac:dyDescent="0.25">
      <c r="A7">
        <v>6</v>
      </c>
      <c r="B7" t="s">
        <v>16</v>
      </c>
      <c r="C7">
        <v>2</v>
      </c>
      <c r="D7" t="s">
        <v>77</v>
      </c>
      <c r="G7" t="str">
        <f t="shared" si="0"/>
        <v>{"id":6,"name":"Control Panel","threat":2,"text":"Activate: Use the current Location card's "Activae Control Panel" ability."},</v>
      </c>
    </row>
    <row r="8" spans="1:7" x14ac:dyDescent="0.25">
      <c r="A8">
        <v>7</v>
      </c>
      <c r="B8" t="s">
        <v>17</v>
      </c>
      <c r="C8">
        <v>3</v>
      </c>
      <c r="D8" t="s">
        <v>78</v>
      </c>
      <c r="G8" t="str">
        <f t="shared" si="0"/>
        <v>{"id":7,"name":"Promethean Tank","threat":3,"text":"Acivate: Discard this Terrain card ans slay all Genestealers on this position. Then roll a die, if you roll [0], slay this Space Marine."},</v>
      </c>
    </row>
    <row r="9" spans="1:7" x14ac:dyDescent="0.25">
      <c r="A9">
        <v>8</v>
      </c>
      <c r="B9" t="s">
        <v>19</v>
      </c>
      <c r="C9">
        <v>4</v>
      </c>
      <c r="D9" t="s">
        <v>79</v>
      </c>
      <c r="G9" t="str">
        <f t="shared" si="0"/>
        <v>{"id":8,"name":"Spore Chimney","threat":4,"text":"Activate: Rolla die, if you roll [skull], discard this Terrain card."},</v>
      </c>
    </row>
    <row r="10" spans="1:7" x14ac:dyDescent="0.25">
      <c r="G10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2" sqref="M2"/>
    </sheetView>
  </sheetViews>
  <sheetFormatPr defaultRowHeight="15" x14ac:dyDescent="0.25"/>
  <cols>
    <col min="1" max="1" width="2.7109375" bestFit="1" customWidth="1"/>
    <col min="2" max="2" width="20.28515625" bestFit="1" customWidth="1"/>
    <col min="3" max="3" width="5.28515625" customWidth="1"/>
    <col min="4" max="4" width="10.42578125" bestFit="1" customWidth="1"/>
    <col min="5" max="5" width="9.140625" customWidth="1"/>
    <col min="6" max="6" width="18" customWidth="1"/>
    <col min="7" max="8" width="5.140625" customWidth="1"/>
    <col min="9" max="9" width="16.42578125" bestFit="1" customWidth="1"/>
    <col min="10" max="10" width="5.140625" bestFit="1" customWidth="1"/>
    <col min="11" max="11" width="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118</v>
      </c>
      <c r="E1" t="s">
        <v>3</v>
      </c>
      <c r="F1" t="s">
        <v>120</v>
      </c>
      <c r="G1" t="s">
        <v>8</v>
      </c>
      <c r="H1" t="s">
        <v>9</v>
      </c>
      <c r="I1" t="s">
        <v>22</v>
      </c>
      <c r="J1" t="s">
        <v>4</v>
      </c>
      <c r="K1" t="s">
        <v>5</v>
      </c>
      <c r="M1" t="s">
        <v>121</v>
      </c>
    </row>
    <row r="2" spans="1:13" x14ac:dyDescent="0.25">
      <c r="A2">
        <v>1</v>
      </c>
      <c r="B2" t="s">
        <v>6</v>
      </c>
      <c r="C2" t="s">
        <v>7</v>
      </c>
      <c r="D2" t="s">
        <v>10</v>
      </c>
      <c r="E2" t="s">
        <v>202</v>
      </c>
      <c r="F2" t="s">
        <v>21</v>
      </c>
      <c r="G2">
        <v>5</v>
      </c>
      <c r="H2">
        <v>3</v>
      </c>
      <c r="I2" t="s">
        <v>23</v>
      </c>
      <c r="J2">
        <v>0</v>
      </c>
      <c r="K2" t="s">
        <v>119</v>
      </c>
      <c r="M2" t="str">
        <f t="shared" ref="M2:M23" si="0">"{"""&amp;A$1&amp;""":"&amp;A2&amp;","""&amp;B$1&amp;""":"""&amp;B2&amp;""","""&amp;C$1&amp;""":"""&amp;C2&amp;""","""&amp;D$1&amp;""":"&amp;D2&amp;","""&amp;E$1&amp;""":"&amp;E2&amp;","""&amp;F$1&amp;""":"&amp;IF(F2="","""""",F2)&amp;",""spawn"":{""major"":"&amp;IF(G2="",0,G2)&amp;",""minor"":"&amp;IF(H2="",0,H2)&amp;"},"""&amp;I$1&amp;""":"&amp;IF(I2="","""""",I2)&amp;","""&amp;J$1&amp;""":"""&amp;J2&amp;""","""&amp;K$1&amp;""":"""&amp;K2&amp;"""},"</f>
        <v>{"id":1,"name":"Void Lock","text":"Setup for 3 or 6 players (12 Space Marines)","blipcount":[9,9],"terrain":["Door","Dark Corner","Ventilation Duct","Corridor"],"terrainlocation":[2,5,6,3],"spawn":{"major":5,"minor":3},"setup":["1A","2","3","4"],"deck":"0","set":"SL06"},</v>
      </c>
    </row>
    <row r="3" spans="1:13" x14ac:dyDescent="0.25">
      <c r="A3">
        <v>2</v>
      </c>
      <c r="B3" t="s">
        <v>6</v>
      </c>
      <c r="C3" t="s">
        <v>72</v>
      </c>
      <c r="D3" t="s">
        <v>28</v>
      </c>
      <c r="E3" t="s">
        <v>202</v>
      </c>
      <c r="F3" t="s">
        <v>75</v>
      </c>
      <c r="G3">
        <v>4</v>
      </c>
      <c r="H3">
        <v>2</v>
      </c>
      <c r="I3" t="s">
        <v>34</v>
      </c>
      <c r="J3">
        <v>0</v>
      </c>
      <c r="K3" t="s">
        <v>119</v>
      </c>
      <c r="M3" t="str">
        <f t="shared" si="0"/>
        <v>{"id":2,"name":"Void Lock","text":"Setup for 5 players (10 Space Marines)","blipcount":[8,8],"terrain":["Door","Dark Corner","Ventilation Duct","Corridor"],"terrainlocation":[2,4,5,3],"spawn":{"major":4,"minor":2},"setup":["1B","2","3","4"],"deck":"0","set":"SL06"},</v>
      </c>
    </row>
    <row r="4" spans="1:13" x14ac:dyDescent="0.25">
      <c r="A4">
        <v>3</v>
      </c>
      <c r="B4" t="s">
        <v>6</v>
      </c>
      <c r="C4" t="s">
        <v>58</v>
      </c>
      <c r="D4" t="s">
        <v>30</v>
      </c>
      <c r="E4" t="s">
        <v>202</v>
      </c>
      <c r="F4" t="s">
        <v>74</v>
      </c>
      <c r="G4">
        <v>3</v>
      </c>
      <c r="H4">
        <v>1</v>
      </c>
      <c r="I4" t="s">
        <v>40</v>
      </c>
      <c r="J4">
        <v>0</v>
      </c>
      <c r="K4" t="s">
        <v>119</v>
      </c>
      <c r="M4" t="str">
        <f t="shared" si="0"/>
        <v>{"id":3,"name":"Void Lock","text":"Setup for 2 or 4 players (8 Space Marines)","blipcount":[7,7],"terrain":["Door","Dark Corner","Ventilation Duct","Corridor"],"terrainlocation":[1,3,4,2],"spawn":{"major":3,"minor":1},"setup":["1C","2","3","4"],"deck":"0","set":"SL06"},</v>
      </c>
    </row>
    <row r="5" spans="1:13" x14ac:dyDescent="0.25">
      <c r="A5">
        <v>4</v>
      </c>
      <c r="B5" t="s">
        <v>6</v>
      </c>
      <c r="C5" t="s">
        <v>70</v>
      </c>
      <c r="D5" t="s">
        <v>54</v>
      </c>
      <c r="E5" t="s">
        <v>202</v>
      </c>
      <c r="F5" t="s">
        <v>73</v>
      </c>
      <c r="G5">
        <v>2</v>
      </c>
      <c r="H5">
        <v>1</v>
      </c>
      <c r="I5" t="s">
        <v>71</v>
      </c>
      <c r="J5">
        <v>0</v>
      </c>
      <c r="K5" t="s">
        <v>119</v>
      </c>
      <c r="M5" t="str">
        <f t="shared" si="0"/>
        <v>{"id":4,"name":"Void Lock","text":"Setup for 3 players (6 Space Marines)","blipcount":[6,6],"terrain":["Door","Dark Corner","Ventilation Duct","Corridor"],"terrainlocation":[1,3,3,2],"spawn":{"major":2,"minor":1},"setup":["2","3","4"],"deck":"0","set":"SL06"},</v>
      </c>
    </row>
    <row r="6" spans="1:13" x14ac:dyDescent="0.25">
      <c r="A6">
        <v>5</v>
      </c>
      <c r="B6" t="s">
        <v>25</v>
      </c>
      <c r="D6" t="s">
        <v>28</v>
      </c>
      <c r="E6" t="s">
        <v>31</v>
      </c>
      <c r="J6" t="s">
        <v>24</v>
      </c>
      <c r="K6" t="s">
        <v>119</v>
      </c>
      <c r="M6" t="str">
        <f t="shared" si="0"/>
        <v>{"id":5,"name":"Maintenance Tunnels","text":"","blipcount":[8,8],"terrain":["Dark Corner","Control Panel","Door","Ventilation Duct"],"terrainlocation":"","spawn":{"major":0,"minor":0},"setup":"","deck":"1A","set":"SL06"},</v>
      </c>
    </row>
    <row r="7" spans="1:13" x14ac:dyDescent="0.25">
      <c r="A7">
        <v>6</v>
      </c>
      <c r="B7" t="s">
        <v>26</v>
      </c>
      <c r="C7" t="s">
        <v>123</v>
      </c>
      <c r="D7" t="s">
        <v>29</v>
      </c>
      <c r="E7" t="s">
        <v>32</v>
      </c>
      <c r="F7" t="s">
        <v>86</v>
      </c>
      <c r="J7" t="s">
        <v>24</v>
      </c>
      <c r="K7" t="s">
        <v>119</v>
      </c>
      <c r="M7" t="str">
        <f t="shared" si="0"/>
        <v>{"id":6,"name":"Main Corridor","text":"Upon Entering: Spawn 2 Genestealers on the \"Corridor\" terrain card.","blipcount":[7,8],"terrain":["Ventilation Duct","Door","Corridor","Dark Corner"],"terrainlocation":[2,5,7,3],"spawn":{"major":0,"minor":0},"setup":"","deck":"1A","set":"SL06"},</v>
      </c>
    </row>
    <row r="8" spans="1:13" x14ac:dyDescent="0.25">
      <c r="A8">
        <v>7</v>
      </c>
      <c r="B8" t="s">
        <v>27</v>
      </c>
      <c r="C8" s="1" t="s">
        <v>124</v>
      </c>
      <c r="D8" t="s">
        <v>30</v>
      </c>
      <c r="E8" t="s">
        <v>33</v>
      </c>
      <c r="J8" t="s">
        <v>24</v>
      </c>
      <c r="K8" t="s">
        <v>119</v>
      </c>
      <c r="M8" t="str">
        <f t="shared" si="0"/>
        <v>{"id":7,"name":"Service Shaft","text":"Upon entering, make all marines face right","blipcount":[7,7],"terrain":["Dark Corner","Ventilation Duct","Corridor","Door"],"terrainlocation":"","spawn":{"major":0,"minor":0},"setup":"","deck":"1A","set":"SL06"},</v>
      </c>
    </row>
    <row r="9" spans="1:13" x14ac:dyDescent="0.25">
      <c r="A9">
        <v>8</v>
      </c>
      <c r="B9" t="s">
        <v>35</v>
      </c>
      <c r="D9" t="s">
        <v>30</v>
      </c>
      <c r="E9" t="s">
        <v>80</v>
      </c>
      <c r="J9" t="s">
        <v>39</v>
      </c>
      <c r="K9" t="s">
        <v>119</v>
      </c>
      <c r="M9" t="str">
        <f t="shared" si="0"/>
        <v>{"id":8,"name":"Crio Control","text":"","blipcount":[7,7],"terrain":["Control Panel","Ventilation Duct","Dark Corner","Corridor"],"terrainlocation":"","spawn":{"major":0,"minor":0},"setup":"","deck":"1B","set":"SL06"},</v>
      </c>
    </row>
    <row r="10" spans="1:13" x14ac:dyDescent="0.25">
      <c r="A10">
        <v>9</v>
      </c>
      <c r="B10" t="s">
        <v>36</v>
      </c>
      <c r="D10" t="s">
        <v>38</v>
      </c>
      <c r="E10" t="s">
        <v>81</v>
      </c>
      <c r="J10" t="s">
        <v>39</v>
      </c>
      <c r="K10" t="s">
        <v>119</v>
      </c>
      <c r="M10" t="str">
        <f t="shared" si="0"/>
        <v>{"id":9,"name":"Wreckage Labyrinth","text":"","blipcount":[7,6],"terrain":["Ventialtion Duct","Corridor","Promethean Tank","Door"],"terrainlocation":"","spawn":{"major":0,"minor":0},"setup":"","deck":"1B","set":"SL06"},</v>
      </c>
    </row>
    <row r="11" spans="1:13" x14ac:dyDescent="0.25">
      <c r="A11">
        <v>10</v>
      </c>
      <c r="B11" t="s">
        <v>37</v>
      </c>
      <c r="D11" t="s">
        <v>30</v>
      </c>
      <c r="E11" t="s">
        <v>82</v>
      </c>
      <c r="J11" t="s">
        <v>39</v>
      </c>
      <c r="K11" t="s">
        <v>119</v>
      </c>
      <c r="M11" t="str">
        <f t="shared" si="0"/>
        <v>{"id":10,"name":"Lower Accessway","text":"","blipcount":[7,7],"terrain":["Ventialtion Duct","Corridor","Dark Corner","Door"],"terrainlocation":"","spawn":{"major":0,"minor":0},"setup":"","deck":"1B","set":"SL06"},</v>
      </c>
    </row>
    <row r="12" spans="1:13" x14ac:dyDescent="0.25">
      <c r="A12">
        <v>11</v>
      </c>
      <c r="B12" t="s">
        <v>41</v>
      </c>
      <c r="D12" t="s">
        <v>44</v>
      </c>
      <c r="E12" t="s">
        <v>83</v>
      </c>
      <c r="J12" t="s">
        <v>49</v>
      </c>
      <c r="K12" t="s">
        <v>119</v>
      </c>
      <c r="M12" t="str">
        <f t="shared" si="0"/>
        <v>{"id":11,"name":"Munitorium","text":"","blipcount":[6,7],"terrain":["Promethean Tank","Door","Dark Corner","Ventilation Duct"],"terrainlocation":"","spawn":{"major":0,"minor":0},"setup":"","deck":"1C","set":"SL06"},</v>
      </c>
    </row>
    <row r="13" spans="1:13" x14ac:dyDescent="0.25">
      <c r="A13">
        <v>12</v>
      </c>
      <c r="B13" t="s">
        <v>42</v>
      </c>
      <c r="D13" t="s">
        <v>45</v>
      </c>
      <c r="E13" t="s">
        <v>84</v>
      </c>
      <c r="J13" t="s">
        <v>49</v>
      </c>
      <c r="K13" t="s">
        <v>119</v>
      </c>
      <c r="M13" t="str">
        <f t="shared" si="0"/>
        <v>{"id":12,"name":"Core Cogitator","text":"","blipcount":[7,5],"terrain":["Corridor","Ventilation Duct","Dark Corner","Control Panel"],"terrainlocation":"","spawn":{"major":0,"minor":0},"setup":"","deck":"1C","set":"SL06"},</v>
      </c>
    </row>
    <row r="14" spans="1:13" x14ac:dyDescent="0.25">
      <c r="A14">
        <v>13</v>
      </c>
      <c r="B14" t="s">
        <v>43</v>
      </c>
      <c r="D14" t="s">
        <v>38</v>
      </c>
      <c r="E14" t="s">
        <v>85</v>
      </c>
      <c r="J14" t="s">
        <v>49</v>
      </c>
      <c r="K14" t="s">
        <v>119</v>
      </c>
      <c r="M14" t="str">
        <f t="shared" si="0"/>
        <v>{"id":13,"name":"Apothecarion","text":"","blipcount":[7,6],"terrain":["Control Panel","Ventilation Duct","Corridor","Dark Corner"],"terrainlocation":"","spawn":{"major":0,"minor":0},"setup":"","deck":"1C","set":"SL06"},</v>
      </c>
    </row>
    <row r="15" spans="1:13" x14ac:dyDescent="0.25">
      <c r="A15">
        <v>14</v>
      </c>
      <c r="B15" t="s">
        <v>46</v>
      </c>
      <c r="D15" t="s">
        <v>45</v>
      </c>
      <c r="E15" t="s">
        <v>62</v>
      </c>
      <c r="F15" t="s">
        <v>88</v>
      </c>
      <c r="J15">
        <v>2</v>
      </c>
      <c r="K15" t="s">
        <v>119</v>
      </c>
      <c r="M15" t="str">
        <f t="shared" si="0"/>
        <v>{"id":14,"name":"Teleportarium","text":"","blipcount":[7,5],"terrain":["Ventilation Duct","Dark Corner","Control Panel","Corridor"],"terrainlocation":[2,4,4,1],"spawn":{"major":0,"minor":0},"setup":"","deck":"2","set":"SL06"},</v>
      </c>
    </row>
    <row r="16" spans="1:13" x14ac:dyDescent="0.25">
      <c r="A16">
        <v>15</v>
      </c>
      <c r="B16" t="s">
        <v>47</v>
      </c>
      <c r="D16" t="s">
        <v>59</v>
      </c>
      <c r="E16" t="s">
        <v>61</v>
      </c>
      <c r="J16">
        <v>2</v>
      </c>
      <c r="K16" t="s">
        <v>119</v>
      </c>
      <c r="M16" t="str">
        <f t="shared" si="0"/>
        <v>{"id":15,"name":"Black Holds","text":"","blipcount":[5,6],"terrain":["Dark Corner","Door","Ventilation Duct","Promethean Tank"],"terrainlocation":"","spawn":{"major":0,"minor":0},"setup":"","deck":"2","set":"SL06"},</v>
      </c>
    </row>
    <row r="17" spans="1:13" x14ac:dyDescent="0.25">
      <c r="A17">
        <v>16</v>
      </c>
      <c r="B17" t="s">
        <v>48</v>
      </c>
      <c r="D17" t="s">
        <v>54</v>
      </c>
      <c r="E17" t="s">
        <v>60</v>
      </c>
      <c r="F17" t="s">
        <v>90</v>
      </c>
      <c r="J17">
        <v>2</v>
      </c>
      <c r="K17" t="s">
        <v>119</v>
      </c>
      <c r="M17" t="str">
        <f t="shared" si="0"/>
        <v>{"id":16,"name":"Dark Catacombs","text":"","blipcount":[6,6],"terrain":["Dark Corner","Door","Ventilation Duct","Corridor"],"terrainlocation":[1,3,5,4],"spawn":{"major":0,"minor":0},"setup":"","deck":"2","set":"SL06"},</v>
      </c>
    </row>
    <row r="18" spans="1:13" x14ac:dyDescent="0.25">
      <c r="A18">
        <v>17</v>
      </c>
      <c r="B18" t="s">
        <v>50</v>
      </c>
      <c r="D18" t="s">
        <v>59</v>
      </c>
      <c r="E18" t="s">
        <v>63</v>
      </c>
      <c r="J18">
        <v>3</v>
      </c>
      <c r="K18" t="s">
        <v>119</v>
      </c>
      <c r="M18" t="str">
        <f t="shared" si="0"/>
        <v>{"id":17,"name":"Wrath of Baal Chapel","text":"","blipcount":[5,6],"terrain":["Ventilation Duct","Corridor","Door","Dark Corner"],"terrainlocation":"","spawn":{"major":0,"minor":0},"setup":"","deck":"3","set":"SL06"},</v>
      </c>
    </row>
    <row r="19" spans="1:13" x14ac:dyDescent="0.25">
      <c r="A19">
        <v>18</v>
      </c>
      <c r="B19" t="s">
        <v>51</v>
      </c>
      <c r="D19" t="s">
        <v>64</v>
      </c>
      <c r="E19" t="s">
        <v>65</v>
      </c>
      <c r="J19">
        <v>3</v>
      </c>
      <c r="K19" t="s">
        <v>119</v>
      </c>
      <c r="M19" t="str">
        <f t="shared" si="0"/>
        <v>{"id":18,"name":"Genetorium","text":"","blipcount":[5,5],"terrain":["Corridor","Dark Corner","Control Panel","Ventilation Duct"],"terrainlocation":"","spawn":{"major":0,"minor":0},"setup":"","deck":"3","set":"SL06"},</v>
      </c>
    </row>
    <row r="20" spans="1:13" x14ac:dyDescent="0.25">
      <c r="A20">
        <v>19</v>
      </c>
      <c r="B20" t="s">
        <v>52</v>
      </c>
      <c r="D20" t="s">
        <v>66</v>
      </c>
      <c r="E20" t="s">
        <v>67</v>
      </c>
      <c r="F20" t="s">
        <v>89</v>
      </c>
      <c r="J20">
        <v>3</v>
      </c>
      <c r="K20" t="s">
        <v>119</v>
      </c>
      <c r="M20" t="str">
        <f t="shared" si="0"/>
        <v>{"id":19,"name":"Hibernation Cluster","text":"","blipcount":[0,0],"terrain":["Ventilation Duct","Door","Spore Chimney","Dark Corner"],"terrainlocation":[3,4,2,1],"spawn":{"major":0,"minor":0},"setup":"","deck":"3","set":"SL06"},</v>
      </c>
    </row>
    <row r="21" spans="1:13" x14ac:dyDescent="0.25">
      <c r="A21">
        <v>20</v>
      </c>
      <c r="B21" t="s">
        <v>53</v>
      </c>
      <c r="D21" t="s">
        <v>54</v>
      </c>
      <c r="E21" t="s">
        <v>68</v>
      </c>
      <c r="J21">
        <v>4</v>
      </c>
      <c r="K21" t="s">
        <v>119</v>
      </c>
      <c r="M21" t="str">
        <f t="shared" si="0"/>
        <v>{"id":20,"name":"Launch Control Room","text":"","blipcount":[6,6],"terrain":["Dark Corner","Control Panel","Ventilation Duct","Corridor"],"terrainlocation":"","spawn":{"major":0,"minor":0},"setup":"","deck":"4","set":"SL06"},</v>
      </c>
    </row>
    <row r="22" spans="1:13" x14ac:dyDescent="0.25">
      <c r="A22">
        <v>21</v>
      </c>
      <c r="B22" t="s">
        <v>55</v>
      </c>
      <c r="D22" t="s">
        <v>30</v>
      </c>
      <c r="E22" t="s">
        <v>65</v>
      </c>
      <c r="F22" t="s">
        <v>87</v>
      </c>
      <c r="J22">
        <v>4</v>
      </c>
      <c r="K22" t="s">
        <v>119</v>
      </c>
      <c r="M22" t="str">
        <f t="shared" si="0"/>
        <v>{"id":21,"name":"Toxin Pumping Station","text":"","blipcount":[7,7],"terrain":["Corridor","Dark Corner","Control Panel","Ventilation Duct"],"terrainlocation":[1,2,2,1],"spawn":{"major":0,"minor":0},"setup":"","deck":"4","set":"SL06"},</v>
      </c>
    </row>
    <row r="23" spans="1:13" x14ac:dyDescent="0.25">
      <c r="A23">
        <v>22</v>
      </c>
      <c r="B23" t="s">
        <v>56</v>
      </c>
      <c r="D23" t="s">
        <v>57</v>
      </c>
      <c r="E23" t="s">
        <v>69</v>
      </c>
      <c r="J23">
        <v>4</v>
      </c>
      <c r="K23" t="s">
        <v>119</v>
      </c>
      <c r="M23" t="str">
        <f t="shared" si="0"/>
        <v>{"id":22,"name":"Genestealer Lair","text":"","blipcount":[6,5],"terrain":["Dark Corner","Ventilation Duct","Corridor","Spore Chimney"],"terrainlocation":"","spawn":{"major":0,"minor":0},"setup":"","deck":"4","set":"SL06"},</v>
      </c>
    </row>
    <row r="24" spans="1:13" x14ac:dyDescent="0.25">
      <c r="M24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" sqref="H1:H14"/>
    </sheetView>
  </sheetViews>
  <sheetFormatPr defaultRowHeight="15" x14ac:dyDescent="0.25"/>
  <cols>
    <col min="1" max="1" width="3" bestFit="1" customWidth="1"/>
    <col min="9" max="9" width="2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91</v>
      </c>
      <c r="E1" t="s">
        <v>201</v>
      </c>
      <c r="F1" t="s">
        <v>92</v>
      </c>
      <c r="G1" t="s">
        <v>5</v>
      </c>
      <c r="H1" t="s">
        <v>121</v>
      </c>
    </row>
    <row r="2" spans="1:8" x14ac:dyDescent="0.25">
      <c r="A2">
        <v>1</v>
      </c>
      <c r="B2" t="s">
        <v>134</v>
      </c>
      <c r="D2" t="s">
        <v>132</v>
      </c>
      <c r="E2" t="s">
        <v>133</v>
      </c>
      <c r="F2">
        <v>2</v>
      </c>
      <c r="G2" t="s">
        <v>119</v>
      </c>
      <c r="H2" t="str">
        <f>"{"""&amp;A$1&amp;""":"&amp;A2&amp;","""&amp;B$1&amp;""":"""&amp;B2&amp;""","""&amp;C$1&amp;""":"""&amp;C2&amp;""","""&amp;D$1&amp;""":"""&amp;D2&amp;""","""&amp;E$1&amp;""":"""&amp;E2&amp;""","""&amp;F$1&amp;""":"&amp;F2&amp;","""&amp;G$1&amp;""":"""&amp;G2&amp;"""},"</f>
        <v>{"id":1,"name":"Brother Deino","text":"","squad":"sword","team":"blue","range":2,"set":"SL06"},</v>
      </c>
    </row>
    <row r="3" spans="1:8" x14ac:dyDescent="0.25">
      <c r="A3">
        <v>2</v>
      </c>
      <c r="B3" t="s">
        <v>97</v>
      </c>
      <c r="D3" t="s">
        <v>132</v>
      </c>
      <c r="E3" t="s">
        <v>133</v>
      </c>
      <c r="F3">
        <v>2</v>
      </c>
      <c r="G3" t="s">
        <v>119</v>
      </c>
      <c r="H3" t="str">
        <f t="shared" ref="H3:H13" si="0">"{"""&amp;A$1&amp;""":"&amp;A3&amp;","""&amp;B$1&amp;""":"""&amp;B3&amp;""","""&amp;C$1&amp;""":"""&amp;C3&amp;""","""&amp;D$1&amp;""":"""&amp;D3&amp;""","""&amp;E$1&amp;""":"""&amp;E3&amp;""","""&amp;F$1&amp;""":"&amp;F3&amp;","""&amp;G$1&amp;""":"""&amp;G3&amp;"""},"</f>
        <v>{"id":2,"name":"Sergeant Lorenzo","text":"","squad":"sword","team":"blue","range":2,"set":"SL06"},</v>
      </c>
    </row>
    <row r="4" spans="1:8" x14ac:dyDescent="0.25">
      <c r="A4">
        <v>3</v>
      </c>
      <c r="B4" t="s">
        <v>139</v>
      </c>
      <c r="D4" t="s">
        <v>140</v>
      </c>
      <c r="E4" t="s">
        <v>141</v>
      </c>
      <c r="F4">
        <v>2</v>
      </c>
      <c r="G4" t="s">
        <v>119</v>
      </c>
      <c r="H4" t="str">
        <f t="shared" si="0"/>
        <v>{"id":3,"name":"Brother Scipio","text":"","squad":"book","team":"gray","range":2,"set":"SL06"},</v>
      </c>
    </row>
    <row r="5" spans="1:8" x14ac:dyDescent="0.25">
      <c r="A5">
        <v>4</v>
      </c>
      <c r="B5" t="s">
        <v>142</v>
      </c>
      <c r="D5" t="s">
        <v>140</v>
      </c>
      <c r="E5" t="s">
        <v>141</v>
      </c>
      <c r="F5">
        <v>2</v>
      </c>
      <c r="G5" t="s">
        <v>119</v>
      </c>
      <c r="H5" t="str">
        <f t="shared" si="0"/>
        <v>{"id":4,"name":"Lexicanium Calistarius","text":"","squad":"book","team":"gray","range":2,"set":"SL06"},</v>
      </c>
    </row>
    <row r="6" spans="1:8" x14ac:dyDescent="0.25">
      <c r="A6">
        <v>5</v>
      </c>
      <c r="B6" t="s">
        <v>131</v>
      </c>
      <c r="D6" t="s">
        <v>129</v>
      </c>
      <c r="E6" t="s">
        <v>130</v>
      </c>
      <c r="F6">
        <v>2</v>
      </c>
      <c r="G6" t="s">
        <v>119</v>
      </c>
      <c r="H6" t="str">
        <f t="shared" si="0"/>
        <v>{"id":5,"name":"Brother Noctis","text":"","squad":"hammer","team":"green","range":2,"set":"SL06"},</v>
      </c>
    </row>
    <row r="7" spans="1:8" x14ac:dyDescent="0.25">
      <c r="A7">
        <v>6</v>
      </c>
      <c r="B7" t="s">
        <v>96</v>
      </c>
      <c r="D7" t="s">
        <v>129</v>
      </c>
      <c r="E7" t="s">
        <v>130</v>
      </c>
      <c r="F7">
        <v>0</v>
      </c>
      <c r="G7" t="s">
        <v>119</v>
      </c>
      <c r="H7" t="str">
        <f t="shared" si="0"/>
        <v>{"id":6,"name":"Sergeant Gideon","text":"","squad":"hammer","team":"green","range":0,"set":"SL06"},</v>
      </c>
    </row>
    <row r="8" spans="1:8" x14ac:dyDescent="0.25">
      <c r="A8">
        <v>7</v>
      </c>
      <c r="B8" t="s">
        <v>146</v>
      </c>
      <c r="D8" t="s">
        <v>144</v>
      </c>
      <c r="E8" t="s">
        <v>145</v>
      </c>
      <c r="F8">
        <v>2</v>
      </c>
      <c r="G8" t="s">
        <v>119</v>
      </c>
      <c r="H8" t="str">
        <f t="shared" si="0"/>
        <v>{"id":7,"name":"Brother Omnio","text":"","squad":"flamer","team":"purple","range":2,"set":"SL06"},</v>
      </c>
    </row>
    <row r="9" spans="1:8" x14ac:dyDescent="0.25">
      <c r="A9">
        <v>8</v>
      </c>
      <c r="B9" t="s">
        <v>143</v>
      </c>
      <c r="D9" t="s">
        <v>144</v>
      </c>
      <c r="E9" t="s">
        <v>145</v>
      </c>
      <c r="F9">
        <v>1</v>
      </c>
      <c r="G9" t="s">
        <v>119</v>
      </c>
      <c r="H9" t="str">
        <f t="shared" si="0"/>
        <v>{"id":8,"name":"Brother Zael","text":"","squad":"flamer","team":"purple","range":1,"set":"SL06"},</v>
      </c>
    </row>
    <row r="10" spans="1:8" x14ac:dyDescent="0.25">
      <c r="A10">
        <v>9</v>
      </c>
      <c r="B10" t="s">
        <v>138</v>
      </c>
      <c r="D10" t="s">
        <v>136</v>
      </c>
      <c r="E10" t="s">
        <v>137</v>
      </c>
      <c r="F10">
        <v>3</v>
      </c>
      <c r="G10" t="s">
        <v>119</v>
      </c>
      <c r="H10" t="str">
        <f t="shared" si="0"/>
        <v>{"id":9,"name":"Brother Leon","text":"","squad":"assault","team":"red","range":3,"set":"SL06"},</v>
      </c>
    </row>
    <row r="11" spans="1:8" x14ac:dyDescent="0.25">
      <c r="A11">
        <v>10</v>
      </c>
      <c r="B11" t="s">
        <v>135</v>
      </c>
      <c r="D11" t="s">
        <v>136</v>
      </c>
      <c r="E11" t="s">
        <v>137</v>
      </c>
      <c r="F11">
        <v>2</v>
      </c>
      <c r="G11" t="s">
        <v>119</v>
      </c>
      <c r="H11" t="str">
        <f t="shared" si="0"/>
        <v>{"id":10,"name":"Brother Valencio","text":"","squad":"assault","team":"red","range":2,"set":"SL06"},</v>
      </c>
    </row>
    <row r="12" spans="1:8" x14ac:dyDescent="0.25">
      <c r="A12">
        <v>11</v>
      </c>
      <c r="B12" t="s">
        <v>128</v>
      </c>
      <c r="D12" t="s">
        <v>126</v>
      </c>
      <c r="E12" t="s">
        <v>127</v>
      </c>
      <c r="F12">
        <v>0</v>
      </c>
      <c r="G12" t="s">
        <v>119</v>
      </c>
      <c r="H12" t="str">
        <f t="shared" si="0"/>
        <v>{"id":11,"name":"Brother Claudio","text":"","squad":"claw","team":"yellow","range":0,"set":"SL06"},</v>
      </c>
    </row>
    <row r="13" spans="1:8" x14ac:dyDescent="0.25">
      <c r="A13">
        <v>12</v>
      </c>
      <c r="B13" t="s">
        <v>125</v>
      </c>
      <c r="D13" t="s">
        <v>126</v>
      </c>
      <c r="E13" t="s">
        <v>127</v>
      </c>
      <c r="F13">
        <v>2</v>
      </c>
      <c r="G13" t="s">
        <v>119</v>
      </c>
      <c r="H13" t="str">
        <f t="shared" si="0"/>
        <v>{"id":12,"name":"Brother Goriel","text":"","squad":"claw","team":"yellow","range":2,"set":"SL06"},</v>
      </c>
    </row>
    <row r="14" spans="1:8" x14ac:dyDescent="0.25">
      <c r="H14" t="s">
        <v>122</v>
      </c>
    </row>
  </sheetData>
  <sortState ref="J2:M13">
    <sortCondition ref="K2:K13"/>
    <sortCondition ref="J2:J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3" workbookViewId="0">
      <selection activeCell="H1" sqref="H1:H20"/>
    </sheetView>
  </sheetViews>
  <sheetFormatPr defaultRowHeight="15" x14ac:dyDescent="0.25"/>
  <cols>
    <col min="1" max="1" width="3" bestFit="1" customWidth="1"/>
    <col min="3" max="3" width="16.85546875" bestFit="1" customWidth="1"/>
  </cols>
  <sheetData>
    <row r="1" spans="1:8" x14ac:dyDescent="0.25">
      <c r="A1" t="s">
        <v>0</v>
      </c>
      <c r="B1" t="s">
        <v>95</v>
      </c>
      <c r="C1" t="s">
        <v>1</v>
      </c>
      <c r="D1" t="s">
        <v>94</v>
      </c>
      <c r="E1" t="s">
        <v>201</v>
      </c>
      <c r="F1" t="s">
        <v>93</v>
      </c>
      <c r="G1" t="s">
        <v>2</v>
      </c>
      <c r="H1" t="s">
        <v>121</v>
      </c>
    </row>
    <row r="2" spans="1:8" x14ac:dyDescent="0.25">
      <c r="A2">
        <f>B2</f>
        <v>1</v>
      </c>
      <c r="B2" s="2">
        <v>1</v>
      </c>
      <c r="C2" t="s">
        <v>111</v>
      </c>
      <c r="D2" t="s">
        <v>99</v>
      </c>
      <c r="E2" t="s">
        <v>130</v>
      </c>
      <c r="F2" t="s">
        <v>96</v>
      </c>
      <c r="G2" t="s">
        <v>227</v>
      </c>
      <c r="H2" t="str">
        <f>"{"""&amp;A$1&amp;""":"&amp;A2&amp;","""&amp;B$1&amp;""":"""&amp;B2&amp;""","""&amp;C$1&amp;""":"""&amp;C2&amp;""","""&amp;D$1&amp;""":"""&amp;D2&amp;""","""&amp;E$1&amp;""":"""&amp;E2&amp;""","""&amp;F$1&amp;""":"""&amp;F2&amp;""","""&amp;G$1&amp;""":"""&amp;G2&amp;"""},"</f>
        <v>{"id":1,"number":"1","name":"Block","type":"Support","team":"green","marine":"Sergeant Gideon","text":"Each time Sergeant Gideon rolls a [skull] &lt;b&gt;while defending&lt;/b&gt;, the attack misses."},</v>
      </c>
    </row>
    <row r="3" spans="1:8" x14ac:dyDescent="0.25">
      <c r="A3">
        <f>B3</f>
        <v>2</v>
      </c>
      <c r="B3" s="2">
        <v>2</v>
      </c>
      <c r="C3" t="s">
        <v>109</v>
      </c>
      <c r="D3" t="s">
        <v>99</v>
      </c>
      <c r="E3" t="s">
        <v>127</v>
      </c>
      <c r="G3" t="s">
        <v>229</v>
      </c>
      <c r="H3" t="str">
        <f t="shared" ref="H3:H19" si="0">"{"""&amp;A$1&amp;""":"&amp;A3&amp;","""&amp;B$1&amp;""":"""&amp;B3&amp;""","""&amp;C$1&amp;""":"""&amp;C3&amp;""","""&amp;D$1&amp;""":"""&amp;D3&amp;""","""&amp;E$1&amp;""":"""&amp;E3&amp;""","""&amp;F$1&amp;""":"""&amp;F3&amp;""","""&amp;G$1&amp;""":"""&amp;G3&amp;"""},"</f>
        <v>{"id":2,"number":"2","name":"Defensive Stance","type":"Support","team":"yellow","marine":"","text":"Each time 1 of your &lt;b&gt;defending&lt;/b&gt; Space Marine spends a Support Token to reroll a die, the attack misses unless the new roll is a [0]"},</v>
      </c>
    </row>
    <row r="4" spans="1:8" x14ac:dyDescent="0.25">
      <c r="A4">
        <f>B4</f>
        <v>3</v>
      </c>
      <c r="B4" s="2">
        <v>3</v>
      </c>
      <c r="C4" t="s">
        <v>105</v>
      </c>
      <c r="D4" t="s">
        <v>99</v>
      </c>
      <c r="E4" t="s">
        <v>133</v>
      </c>
      <c r="F4" t="s">
        <v>97</v>
      </c>
      <c r="G4" t="s">
        <v>233</v>
      </c>
      <c r="H4" t="str">
        <f t="shared" si="0"/>
        <v>{"id":3,"number":"3","name":"Counter Attack","type":"Support","team":"blue","marine":"Sergeant Lorenzo","text":"Each time Sergeant Lorenzo rolls a [skull] &lt;b&gt;while defending&lt;/b&gt; the attack misses and slay 1 of the attacking Genestealers. If the swarm still contains a Genestealer, it attacks again."},</v>
      </c>
    </row>
    <row r="5" spans="1:8" x14ac:dyDescent="0.25">
      <c r="A5">
        <f>B5</f>
        <v>4</v>
      </c>
      <c r="B5" s="3">
        <v>4</v>
      </c>
      <c r="C5" t="s">
        <v>102</v>
      </c>
      <c r="D5" t="s">
        <v>99</v>
      </c>
      <c r="E5" t="s">
        <v>137</v>
      </c>
      <c r="H5" t="str">
        <f t="shared" si="0"/>
        <v>{"id":4,"number":"4","name":"Overwatch","type":"Support","team":"red","marine":"","text":""},</v>
      </c>
    </row>
    <row r="6" spans="1:8" x14ac:dyDescent="0.25">
      <c r="A6">
        <f>B6</f>
        <v>5</v>
      </c>
      <c r="B6" s="2">
        <v>5</v>
      </c>
      <c r="C6" t="s">
        <v>117</v>
      </c>
      <c r="D6" t="s">
        <v>99</v>
      </c>
      <c r="E6" t="s">
        <v>145</v>
      </c>
      <c r="G6" t="s">
        <v>230</v>
      </c>
      <c r="H6" t="str">
        <f t="shared" si="0"/>
        <v>{"id":5,"number":"5","name":"Strategize","type":"Support","team":"purple","marine":"","text":"After resolving this card's action, you may move 1 swarm to an adjacent position and/or move it to the other side of the formation."},</v>
      </c>
    </row>
    <row r="7" spans="1:8" x14ac:dyDescent="0.25">
      <c r="A7">
        <f>B7</f>
        <v>6</v>
      </c>
      <c r="B7" s="2">
        <v>6</v>
      </c>
      <c r="C7" t="s">
        <v>114</v>
      </c>
      <c r="D7" t="s">
        <v>99</v>
      </c>
      <c r="E7" t="s">
        <v>141</v>
      </c>
      <c r="H7" t="str">
        <f t="shared" si="0"/>
        <v>{"id":6,"number":"6","name":"Power Field","type":"Support","team":"gray","marine":"","text":""},</v>
      </c>
    </row>
    <row r="8" spans="1:8" x14ac:dyDescent="0.25">
      <c r="A8">
        <f>B8</f>
        <v>7</v>
      </c>
      <c r="B8" s="3">
        <v>7</v>
      </c>
      <c r="C8" t="s">
        <v>101</v>
      </c>
      <c r="D8" t="s">
        <v>98</v>
      </c>
      <c r="E8" t="s">
        <v>137</v>
      </c>
      <c r="H8" t="str">
        <f t="shared" si="0"/>
        <v>{"id":7,"number":"7","name":"Onward Brothers!","type":"Move + Activate","team":"red","marine":"","text":""},</v>
      </c>
    </row>
    <row r="9" spans="1:8" x14ac:dyDescent="0.25">
      <c r="A9">
        <f>B9</f>
        <v>8</v>
      </c>
      <c r="B9" s="2">
        <v>8</v>
      </c>
      <c r="C9" t="s">
        <v>113</v>
      </c>
      <c r="D9" t="s">
        <v>98</v>
      </c>
      <c r="E9" t="s">
        <v>141</v>
      </c>
      <c r="H9" t="str">
        <f t="shared" si="0"/>
        <v>{"id":8,"number":"8","name":"Stealth Tactics","type":"Move + Activate","team":"gray","marine":"","text":""},</v>
      </c>
    </row>
    <row r="10" spans="1:8" x14ac:dyDescent="0.25">
      <c r="A10">
        <f>B10</f>
        <v>9</v>
      </c>
      <c r="B10" s="2">
        <v>9</v>
      </c>
      <c r="C10" t="s">
        <v>108</v>
      </c>
      <c r="D10" t="s">
        <v>98</v>
      </c>
      <c r="E10" t="s">
        <v>127</v>
      </c>
      <c r="G10" t="s">
        <v>228</v>
      </c>
      <c r="H10" t="str">
        <f t="shared" si="0"/>
        <v>{"id":9,"number":"9","name":"Reorganize","type":"Move + Activate","team":"yellow","marine":"","text":"Your Space Marines may move to any position in the formation (instead of just adjacent positions)"},</v>
      </c>
    </row>
    <row r="11" spans="1:8" x14ac:dyDescent="0.25">
      <c r="A11">
        <f>B11</f>
        <v>10</v>
      </c>
      <c r="B11" s="2">
        <v>10</v>
      </c>
      <c r="C11" t="s">
        <v>116</v>
      </c>
      <c r="D11" t="s">
        <v>98</v>
      </c>
      <c r="E11" t="s">
        <v>145</v>
      </c>
      <c r="G11" t="s">
        <v>231</v>
      </c>
      <c r="H11" t="str">
        <f t="shared" si="0"/>
        <v>{"id":10,"number":"10","name":"Forward Scouting","type":"Move + Activate","team":"purple","marine":"","text":"After resolving this card's action, you may look at the top card of the Event Deck. Then place it on the top or bottom of the deck."},</v>
      </c>
    </row>
    <row r="12" spans="1:8" x14ac:dyDescent="0.25">
      <c r="A12">
        <f>B12</f>
        <v>11</v>
      </c>
      <c r="B12" s="2">
        <v>11</v>
      </c>
      <c r="C12" t="s">
        <v>104</v>
      </c>
      <c r="D12" t="s">
        <v>98</v>
      </c>
      <c r="E12" t="s">
        <v>133</v>
      </c>
      <c r="H12" t="str">
        <f t="shared" si="0"/>
        <v>{"id":11,"number":"11","name":"Intimidation","type":"Move + Activate","team":"blue","marine":"","text":""},</v>
      </c>
    </row>
    <row r="13" spans="1:8" x14ac:dyDescent="0.25">
      <c r="A13">
        <f>B13</f>
        <v>12</v>
      </c>
      <c r="B13" s="2">
        <v>12</v>
      </c>
      <c r="C13" t="s">
        <v>107</v>
      </c>
      <c r="D13" t="s">
        <v>98</v>
      </c>
      <c r="E13" t="s">
        <v>130</v>
      </c>
      <c r="G13" t="s">
        <v>226</v>
      </c>
      <c r="H13" t="str">
        <f t="shared" si="0"/>
        <v>{"id":12,"number":"12","name":"Run and Gun","type":"Move + Activate","team":"green","marine":"","text":"After resolving this card's action, each of your Space Marines may spend 1 Support Token to make 1 attack."},</v>
      </c>
    </row>
    <row r="14" spans="1:8" x14ac:dyDescent="0.25">
      <c r="A14">
        <f>B14</f>
        <v>13</v>
      </c>
      <c r="B14" s="3">
        <v>13</v>
      </c>
      <c r="C14" t="s">
        <v>106</v>
      </c>
      <c r="D14" t="s">
        <v>100</v>
      </c>
      <c r="E14" t="s">
        <v>133</v>
      </c>
      <c r="H14" t="str">
        <f t="shared" si="0"/>
        <v>{"id":13,"number":"13","name":"Lead by Example","type":"Attack","team":"blue","marine":"","text":""},</v>
      </c>
    </row>
    <row r="15" spans="1:8" x14ac:dyDescent="0.25">
      <c r="A15">
        <f>B15</f>
        <v>14</v>
      </c>
      <c r="B15" s="2">
        <v>14</v>
      </c>
      <c r="C15" t="s">
        <v>222</v>
      </c>
      <c r="D15" t="s">
        <v>100</v>
      </c>
      <c r="E15" t="s">
        <v>145</v>
      </c>
      <c r="F15" t="s">
        <v>143</v>
      </c>
      <c r="G15" t="s">
        <v>232</v>
      </c>
      <c r="H15" t="str">
        <f t="shared" si="0"/>
        <v>{"id":14,"number":"14","name":"Flamer Attack","type":"Attack","team":"purple","marine":"Brother Zael","text":"When Brother Zael attacks, ignore all [skull] rolled. Instead, slay a number of Genestealers in the swarm equal to the number rolled."},</v>
      </c>
    </row>
    <row r="16" spans="1:8" x14ac:dyDescent="0.25">
      <c r="A16">
        <f>B16</f>
        <v>15</v>
      </c>
      <c r="B16" s="2">
        <v>15</v>
      </c>
      <c r="C16" t="s">
        <v>115</v>
      </c>
      <c r="D16" t="s">
        <v>100</v>
      </c>
      <c r="E16" t="s">
        <v>141</v>
      </c>
      <c r="H16" t="str">
        <f t="shared" si="0"/>
        <v>{"id":15,"number":"15","name":"Psionic Attack","type":"Attack","team":"gray","marine":"","text":""},</v>
      </c>
    </row>
    <row r="17" spans="1:8" x14ac:dyDescent="0.25">
      <c r="A17">
        <f>B17</f>
        <v>16</v>
      </c>
      <c r="B17" s="2">
        <v>16</v>
      </c>
      <c r="C17" t="s">
        <v>112</v>
      </c>
      <c r="D17" t="s">
        <v>100</v>
      </c>
      <c r="E17" t="s">
        <v>130</v>
      </c>
      <c r="G17" t="s">
        <v>225</v>
      </c>
      <c r="H17" t="str">
        <f t="shared" si="0"/>
        <v>{"id":16,"number":"16","name":"Dead Aim","type":"Attack","team":"green","marine":"","text":"Each time 1 of your attacking Space marines rolls a [4], slay up to 3 Genestealers from the defending swarm."},</v>
      </c>
    </row>
    <row r="18" spans="1:8" x14ac:dyDescent="0.25">
      <c r="A18">
        <f>B18</f>
        <v>17</v>
      </c>
      <c r="B18" s="2">
        <v>17</v>
      </c>
      <c r="C18" t="s">
        <v>103</v>
      </c>
      <c r="D18" t="s">
        <v>100</v>
      </c>
      <c r="E18" t="s">
        <v>137</v>
      </c>
      <c r="F18" t="s">
        <v>138</v>
      </c>
      <c r="G18" t="s">
        <v>223</v>
      </c>
      <c r="H18" t="str">
        <f t="shared" si="0"/>
        <v>{"id":17,"number":"17","name":"Full Auto","type":"Attack","team":"red","marine":"Brother Leon","text":"Brother Leon may attack up to 3 times (instead of just once)"},</v>
      </c>
    </row>
    <row r="19" spans="1:8" x14ac:dyDescent="0.25">
      <c r="A19">
        <f>B19</f>
        <v>18</v>
      </c>
      <c r="B19" s="2">
        <v>18</v>
      </c>
      <c r="C19" t="s">
        <v>110</v>
      </c>
      <c r="D19" t="s">
        <v>100</v>
      </c>
      <c r="E19" t="s">
        <v>127</v>
      </c>
      <c r="F19" t="s">
        <v>128</v>
      </c>
      <c r="G19" t="s">
        <v>224</v>
      </c>
      <c r="H19" t="str">
        <f t="shared" si="0"/>
        <v>{"id":18,"number":"18","name":"Heroic Charge","type":"Attack","team":"yellow","marine":"Brother Claudio","text":"Instead of attacking with Brother Claudio, you &lt;b&gt;may&lt;/b&gt; slay up to 3 Genestealers within 1 range of him (ignoring facing). Then roll a die. If you roll a [0] Brother Claudio is slain."},</v>
      </c>
    </row>
    <row r="20" spans="1:8" x14ac:dyDescent="0.25">
      <c r="H20" t="s">
        <v>122</v>
      </c>
    </row>
  </sheetData>
  <sortState ref="A2:G19">
    <sortCondition ref="D2:D19" customList="Support,Move + Activate,Attack"/>
    <sortCondition ref="E2:E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9" workbookViewId="0">
      <selection activeCell="C31" sqref="C31"/>
    </sheetView>
  </sheetViews>
  <sheetFormatPr defaultRowHeight="15" x14ac:dyDescent="0.25"/>
  <cols>
    <col min="1" max="1" width="3" bestFit="1" customWidth="1"/>
    <col min="2" max="2" width="24.85546875" bestFit="1" customWidth="1"/>
    <col min="3" max="3" width="42.85546875" customWidth="1"/>
  </cols>
  <sheetData>
    <row r="1" spans="1:7" x14ac:dyDescent="0.25">
      <c r="A1" t="s">
        <v>0</v>
      </c>
      <c r="B1" t="s">
        <v>1</v>
      </c>
      <c r="C1" t="s">
        <v>200</v>
      </c>
      <c r="D1" t="s">
        <v>147</v>
      </c>
      <c r="E1" t="s">
        <v>148</v>
      </c>
      <c r="F1" t="s">
        <v>2</v>
      </c>
      <c r="G1" t="s">
        <v>121</v>
      </c>
    </row>
    <row r="2" spans="1:7" x14ac:dyDescent="0.25">
      <c r="A2">
        <v>1</v>
      </c>
      <c r="B2" t="s">
        <v>171</v>
      </c>
      <c r="C2" t="s">
        <v>206</v>
      </c>
      <c r="D2" t="s">
        <v>172</v>
      </c>
      <c r="E2" t="s">
        <v>151</v>
      </c>
      <c r="F2" t="s">
        <v>173</v>
      </c>
      <c r="G2" t="str">
        <f>"{"""&amp;A$1&amp;""":"&amp;A2&amp;","""&amp;B$1&amp;""":"""&amp;B2&amp;""","""&amp;C$1&amp;""":"&amp;C2&amp;","""&amp;D$1&amp;""":"""&amp;D2&amp;""","""&amp;E$1&amp;""":"""&amp;E2&amp;""","""&amp;F$1&amp;""":"""&amp;F2&amp;"""},"</f>
        <v>{"id":1,"name":"Chaos of Battle","spawn":[{"threat":4,"type":"minor"},{"threat":2,"type":"minor"}],"swarm":"skull","action":"move","text":"Change every Space Marine's facing."},</v>
      </c>
    </row>
    <row r="3" spans="1:7" x14ac:dyDescent="0.25">
      <c r="A3">
        <v>2</v>
      </c>
      <c r="B3" t="s">
        <v>171</v>
      </c>
      <c r="C3" t="s">
        <v>206</v>
      </c>
      <c r="D3" t="s">
        <v>172</v>
      </c>
      <c r="E3" t="s">
        <v>151</v>
      </c>
      <c r="F3" t="s">
        <v>173</v>
      </c>
      <c r="G3" t="str">
        <f t="shared" ref="G3:G31" si="0">"{"""&amp;A$1&amp;""":"&amp;A3&amp;","""&amp;B$1&amp;""":"""&amp;B3&amp;""","""&amp;C$1&amp;""":"&amp;C3&amp;","""&amp;D$1&amp;""":"""&amp;D3&amp;""","""&amp;E$1&amp;""":"""&amp;E3&amp;""","""&amp;F$1&amp;""":"""&amp;F3&amp;"""},"</f>
        <v>{"id":2,"name":"Chaos of Battle","spawn":[{"threat":4,"type":"minor"},{"threat":2,"type":"minor"}],"swarm":"skull","action":"move","text":"Change every Space Marine's facing."},</v>
      </c>
    </row>
    <row r="4" spans="1:7" x14ac:dyDescent="0.25">
      <c r="A4">
        <v>3</v>
      </c>
      <c r="B4" t="s">
        <v>189</v>
      </c>
      <c r="C4" t="s">
        <v>207</v>
      </c>
      <c r="D4" t="s">
        <v>157</v>
      </c>
      <c r="E4" t="s">
        <v>151</v>
      </c>
      <c r="F4" t="s">
        <v>190</v>
      </c>
      <c r="G4" t="str">
        <f t="shared" si="0"/>
        <v>{"id":3,"name":"Cleansing Flames","spawn":[{"threat":3,"type":"major"},{"threat":1,"type":"major"}],"swarm":"tongue","action":"move","text":"Instinct: Choose a SPace Marine and roll a die. If you roll a [skull] slay 2 Genestealers engaged with him (of your choice)."},</v>
      </c>
    </row>
    <row r="5" spans="1:7" x14ac:dyDescent="0.25">
      <c r="A5">
        <v>4</v>
      </c>
      <c r="B5" t="s">
        <v>168</v>
      </c>
      <c r="C5" t="s">
        <v>208</v>
      </c>
      <c r="D5" t="s">
        <v>126</v>
      </c>
      <c r="E5" t="s">
        <v>151</v>
      </c>
      <c r="F5" t="s">
        <v>196</v>
      </c>
      <c r="G5" t="str">
        <f t="shared" si="0"/>
        <v>{"id":4,"name":"Enter Formation","spawn":[{"threat":3,"type":"major"},{"threat":2,"type":"major"}],"swarm":"claw","action":"move","text":"Each time a player resolves a Move + Activate action card next round, he may first place 1 Support Token in any Space Marine."},</v>
      </c>
    </row>
    <row r="6" spans="1:7" x14ac:dyDescent="0.25">
      <c r="A6">
        <v>5</v>
      </c>
      <c r="B6" t="s">
        <v>174</v>
      </c>
      <c r="C6" t="s">
        <v>209</v>
      </c>
      <c r="D6" t="s">
        <v>172</v>
      </c>
      <c r="E6" t="s">
        <v>175</v>
      </c>
      <c r="F6" t="s">
        <v>197</v>
      </c>
      <c r="G6" t="str">
        <f t="shared" si="0"/>
        <v>{"id":5,"name":"Evasion","spawn":[{"threat":2,"type":"minor"},{"threat":4,"type":"minor"}],"swarm":"skull","action":"flank","text":"When a player resolves an Attack Action next round, he may only attack with 1 Space Marine of that Combat Team (instead of both)."},</v>
      </c>
    </row>
    <row r="7" spans="1:7" x14ac:dyDescent="0.25">
      <c r="A7">
        <v>6</v>
      </c>
      <c r="B7" t="s">
        <v>160</v>
      </c>
      <c r="C7" t="s">
        <v>210</v>
      </c>
      <c r="D7" t="s">
        <v>193</v>
      </c>
      <c r="E7" t="s">
        <v>193</v>
      </c>
      <c r="F7" t="s">
        <v>161</v>
      </c>
      <c r="G7" t="str">
        <f t="shared" si="0"/>
        <v>{"id":6,"name":"Flanking Manoeuvre","spawn":[{"threat":4,"type":"minor"},{"threat":3,"type":"minor"}],"swarm":"null","action":"null","text":"Move all Swarms so that they are behind their engaged Space Marine."},</v>
      </c>
    </row>
    <row r="8" spans="1:7" x14ac:dyDescent="0.25">
      <c r="A8">
        <v>7</v>
      </c>
      <c r="B8" t="s">
        <v>169</v>
      </c>
      <c r="C8" t="s">
        <v>211</v>
      </c>
      <c r="D8" t="s">
        <v>150</v>
      </c>
      <c r="E8" t="s">
        <v>151</v>
      </c>
      <c r="F8" t="s">
        <v>170</v>
      </c>
      <c r="G8" t="str">
        <f t="shared" si="0"/>
        <v>{"id":7,"name":"For my Battle Brothers!","spawn":[{"threat":4,"type":"major"},{"threat":3,"type":"minor"}],"swarm":"tail","action":"move","text":"Instinct: Choose a Space Marine that has at least 1 Support TOken (if able). Discard 1 Support Token form him and 1 Genestealer engaged with him (of your choice)."},</v>
      </c>
    </row>
    <row r="9" spans="1:7" x14ac:dyDescent="0.25">
      <c r="A9">
        <v>8</v>
      </c>
      <c r="B9" t="s">
        <v>169</v>
      </c>
      <c r="C9" t="s">
        <v>211</v>
      </c>
      <c r="D9" t="s">
        <v>150</v>
      </c>
      <c r="E9" t="s">
        <v>151</v>
      </c>
      <c r="F9" t="s">
        <v>170</v>
      </c>
      <c r="G9" t="str">
        <f t="shared" si="0"/>
        <v>{"id":8,"name":"For my Battle Brothers!","spawn":[{"threat":4,"type":"major"},{"threat":3,"type":"minor"}],"swarm":"tail","action":"move","text":"Instinct: Choose a Space Marine that has at least 1 Support TOken (if able). Discard 1 Support Token form him and 1 Genestealer engaged with him (of your choice)."},</v>
      </c>
    </row>
    <row r="10" spans="1:7" x14ac:dyDescent="0.25">
      <c r="A10">
        <v>9</v>
      </c>
      <c r="B10" t="s">
        <v>156</v>
      </c>
      <c r="C10" t="s">
        <v>212</v>
      </c>
      <c r="D10" t="s">
        <v>157</v>
      </c>
      <c r="E10" t="s">
        <v>151</v>
      </c>
      <c r="F10" t="s">
        <v>158</v>
      </c>
      <c r="G10" t="str">
        <f t="shared" si="0"/>
        <v>{"id":9,"name":"Full Scan","spawn":[{"threat":4,"type":"major"},{"threat":2,"type":"major"}],"swarm":"tongue","action":"move","text":"Instinct: Choose a blip pile. DIscard the top card of the chosen pile."},</v>
      </c>
    </row>
    <row r="11" spans="1:7" x14ac:dyDescent="0.25">
      <c r="A11">
        <v>10</v>
      </c>
      <c r="B11" t="s">
        <v>156</v>
      </c>
      <c r="C11" t="s">
        <v>212</v>
      </c>
      <c r="D11" t="s">
        <v>157</v>
      </c>
      <c r="E11" t="s">
        <v>151</v>
      </c>
      <c r="F11" t="s">
        <v>158</v>
      </c>
      <c r="G11" t="str">
        <f t="shared" si="0"/>
        <v>{"id":10,"name":"Full Scan","spawn":[{"threat":4,"type":"major"},{"threat":2,"type":"major"}],"swarm":"tongue","action":"move","text":"Instinct: Choose a blip pile. DIscard the top card of the chosen pile."},</v>
      </c>
    </row>
    <row r="12" spans="1:7" x14ac:dyDescent="0.25">
      <c r="A12">
        <v>11</v>
      </c>
      <c r="B12" t="s">
        <v>159</v>
      </c>
      <c r="C12" t="s">
        <v>213</v>
      </c>
      <c r="D12" t="s">
        <v>150</v>
      </c>
      <c r="E12" t="s">
        <v>151</v>
      </c>
      <c r="F12" t="s">
        <v>194</v>
      </c>
      <c r="G12" t="str">
        <f t="shared" si="0"/>
        <v>{"id":11,"name":"Gun Jam","spawn":[{"threat":2,"type":"major"},{"threat":4,"type":"minor"}],"swarm":"tail","action":"move","text":"Instinct: Choose a Combat Team that did not reveal an Attack Action this round. Next round,  that combat team may not play an Attack Action card."},</v>
      </c>
    </row>
    <row r="13" spans="1:7" x14ac:dyDescent="0.25">
      <c r="A13">
        <v>12</v>
      </c>
      <c r="B13" t="s">
        <v>159</v>
      </c>
      <c r="C13" t="s">
        <v>213</v>
      </c>
      <c r="D13" t="s">
        <v>150</v>
      </c>
      <c r="E13" t="s">
        <v>151</v>
      </c>
      <c r="F13" t="s">
        <v>194</v>
      </c>
      <c r="G13" t="str">
        <f t="shared" si="0"/>
        <v>{"id":12,"name":"Gun Jam","spawn":[{"threat":2,"type":"major"},{"threat":4,"type":"minor"}],"swarm":"tail","action":"move","text":"Instinct: Choose a Combat Team that did not reveal an Attack Action this round. Next round,  that combat team may not play an Attack Action card."},</v>
      </c>
    </row>
    <row r="14" spans="1:7" x14ac:dyDescent="0.25">
      <c r="A14">
        <v>13</v>
      </c>
      <c r="B14" t="s">
        <v>180</v>
      </c>
      <c r="C14" t="s">
        <v>214</v>
      </c>
      <c r="D14" t="s">
        <v>172</v>
      </c>
      <c r="E14" t="s">
        <v>175</v>
      </c>
      <c r="F14" t="s">
        <v>181</v>
      </c>
      <c r="G14" t="str">
        <f t="shared" si="0"/>
        <v>{"id":13,"name":"Out of Thin Air","spawn":[{"threat":3,"type":"minor"},{"threat":4,"type":"minor"}],"swarm":"skull","action":"flank","text":"Instince: Choose a Space Marine. Spawn 2 Genestealers behind him."},</v>
      </c>
    </row>
    <row r="15" spans="1:7" x14ac:dyDescent="0.25">
      <c r="A15">
        <v>14</v>
      </c>
      <c r="B15" t="s">
        <v>180</v>
      </c>
      <c r="C15" t="s">
        <v>214</v>
      </c>
      <c r="D15" t="s">
        <v>172</v>
      </c>
      <c r="E15" t="s">
        <v>175</v>
      </c>
      <c r="F15" t="s">
        <v>181</v>
      </c>
      <c r="G15" t="str">
        <f t="shared" si="0"/>
        <v>{"id":14,"name":"Out of Thin Air","spawn":[{"threat":3,"type":"minor"},{"threat":4,"type":"minor"}],"swarm":"skull","action":"flank","text":"Instince: Choose a Space Marine. Spawn 2 Genestealers behind him."},</v>
      </c>
    </row>
    <row r="16" spans="1:7" x14ac:dyDescent="0.25">
      <c r="A16">
        <v>15</v>
      </c>
      <c r="B16" t="s">
        <v>185</v>
      </c>
      <c r="C16" t="s">
        <v>214</v>
      </c>
      <c r="D16" t="s">
        <v>126</v>
      </c>
      <c r="E16" t="s">
        <v>175</v>
      </c>
      <c r="F16" t="s">
        <v>186</v>
      </c>
      <c r="G16" t="str">
        <f t="shared" si="0"/>
        <v>{"id":15,"name":"Outnumbered","spawn":[{"threat":3,"type":"minor"},{"threat":4,"type":"minor"}],"swarm":"claw","action":"flank","text":"Discard all Support Tokens from each Space Marine that is engaged with at least 1 Swarm."},</v>
      </c>
    </row>
    <row r="17" spans="1:7" x14ac:dyDescent="0.25">
      <c r="A17">
        <v>16</v>
      </c>
      <c r="B17" t="s">
        <v>182</v>
      </c>
      <c r="C17" t="s">
        <v>210</v>
      </c>
      <c r="D17" t="s">
        <v>157</v>
      </c>
      <c r="E17" t="s">
        <v>175</v>
      </c>
      <c r="F17" t="s">
        <v>198</v>
      </c>
      <c r="G17" t="str">
        <f t="shared" si="0"/>
        <v>{"id":16,"name":"Psychic Assault","spawn":[{"threat":4,"type":"minor"},{"threat":3,"type":"minor"}],"swarm":"tongue","action":"flank","text":"Instinct: Choose a Space Marine and roll a die. If you roll a [0] or [1], the space marine is slain."},</v>
      </c>
    </row>
    <row r="18" spans="1:7" x14ac:dyDescent="0.25">
      <c r="A18">
        <v>17</v>
      </c>
      <c r="B18" t="s">
        <v>162</v>
      </c>
      <c r="C18" t="s">
        <v>215</v>
      </c>
      <c r="D18" t="s">
        <v>157</v>
      </c>
      <c r="E18" t="s">
        <v>151</v>
      </c>
      <c r="F18" t="s">
        <v>163</v>
      </c>
      <c r="G18" t="str">
        <f t="shared" si="0"/>
        <v>{"id":17,"name":"Quick Instincts","spawn":[{"threat":4,"type":"major"},{"threat":3,"type":"major"}],"swarm":"tongue","action":"move","text":"Instinct: CHoose a Space Marine. He may immediately make 1 attack."},</v>
      </c>
    </row>
    <row r="19" spans="1:7" x14ac:dyDescent="0.25">
      <c r="A19">
        <v>18</v>
      </c>
      <c r="B19" t="s">
        <v>183</v>
      </c>
      <c r="C19" t="s">
        <v>216</v>
      </c>
      <c r="D19" t="s">
        <v>126</v>
      </c>
      <c r="E19" t="s">
        <v>151</v>
      </c>
      <c r="F19" t="s">
        <v>184</v>
      </c>
      <c r="G19" t="str">
        <f t="shared" si="0"/>
        <v>{"id":18,"name":"Rescue Space Marine","spawn":[{"threat":3,"type":"major"},{"threat":4,"type":"major"}],"swarm":"claw","action":"move","text":"Instinct: Choose a Space Marine that has been slain belonging to a non-eliminated Combat Team. Place the Space Marine card at the bottom of the formation facing the right."},</v>
      </c>
    </row>
    <row r="20" spans="1:7" x14ac:dyDescent="0.25">
      <c r="A20">
        <v>19</v>
      </c>
      <c r="B20" t="s">
        <v>165</v>
      </c>
      <c r="C20" t="s">
        <v>217</v>
      </c>
      <c r="D20" t="s">
        <v>172</v>
      </c>
      <c r="E20" t="s">
        <v>151</v>
      </c>
      <c r="F20" t="s">
        <v>166</v>
      </c>
      <c r="G20" t="str">
        <f t="shared" si="0"/>
        <v>{"id":19,"name":"Resupply","spawn":[{"threat":4,"type":"major"},{"threat":2,"type":"minor"}],"swarm":"skull","action":"move","text":"Instinct: Choose a Space Marine. Moev all Support Tokens to him from all other Space Marines."},</v>
      </c>
    </row>
    <row r="21" spans="1:7" x14ac:dyDescent="0.25">
      <c r="A21">
        <v>20</v>
      </c>
      <c r="B21" t="s">
        <v>149</v>
      </c>
      <c r="C21" t="s">
        <v>218</v>
      </c>
      <c r="D21" t="s">
        <v>150</v>
      </c>
      <c r="E21" t="s">
        <v>151</v>
      </c>
      <c r="F21" t="s">
        <v>152</v>
      </c>
      <c r="G21" t="str">
        <f t="shared" si="0"/>
        <v>{"id":20,"name":"Rewarded Faith","spawn":[{"threat":1,"type":"major"},{"threat":4,"type":"minor"}],"swarm":"tail","action":"move","text":"Instinct: Choose a Space Marine. You may discard any number of Support Tokens from him to slay an equal number of Genestealers engaged with him."},</v>
      </c>
    </row>
    <row r="22" spans="1:7" x14ac:dyDescent="0.25">
      <c r="A22">
        <v>21</v>
      </c>
      <c r="B22" t="s">
        <v>164</v>
      </c>
      <c r="C22" t="s">
        <v>219</v>
      </c>
      <c r="D22" t="s">
        <v>157</v>
      </c>
      <c r="E22" t="s">
        <v>151</v>
      </c>
      <c r="F22" t="s">
        <v>199</v>
      </c>
      <c r="G22" t="str">
        <f t="shared" si="0"/>
        <v>{"id":21,"name":"Second Wind","spawn":[{"threat":2,"type":"major"},{"threat":4,"type":"major"}],"swarm":"tongue","action":"move","text":"Instinct: Choose a Space Marine. Each time he rolls a [0] while defending next round, the attack misses."},</v>
      </c>
    </row>
    <row r="23" spans="1:7" x14ac:dyDescent="0.25">
      <c r="A23">
        <v>22</v>
      </c>
      <c r="B23" t="s">
        <v>167</v>
      </c>
      <c r="C23" t="s">
        <v>207</v>
      </c>
      <c r="D23" t="s">
        <v>126</v>
      </c>
      <c r="E23" t="s">
        <v>151</v>
      </c>
      <c r="F23" t="s">
        <v>195</v>
      </c>
      <c r="G23" t="str">
        <f t="shared" si="0"/>
        <v>{"id":22,"name":"Secret Route","spawn":[{"threat":3,"type":"major"},{"threat":1,"type":"major"}],"swarm":"claw","action":"move","text":"If there is a Door terrain card in the formation,  place 2 Support Tokens on it."},</v>
      </c>
    </row>
    <row r="24" spans="1:7" x14ac:dyDescent="0.25">
      <c r="A24">
        <v>23</v>
      </c>
      <c r="B24" t="s">
        <v>167</v>
      </c>
      <c r="C24" t="s">
        <v>207</v>
      </c>
      <c r="D24" t="s">
        <v>126</v>
      </c>
      <c r="E24" t="s">
        <v>151</v>
      </c>
      <c r="F24" t="s">
        <v>195</v>
      </c>
      <c r="G24" t="str">
        <f t="shared" si="0"/>
        <v>{"id":23,"name":"Secret Route","spawn":[{"threat":3,"type":"major"},{"threat":1,"type":"major"}],"swarm":"claw","action":"move","text":"If there is a Door terrain card in the formation,  place 2 Support Tokens on it."},</v>
      </c>
    </row>
    <row r="25" spans="1:7" x14ac:dyDescent="0.25">
      <c r="A25">
        <v>24</v>
      </c>
      <c r="B25" t="s">
        <v>153</v>
      </c>
      <c r="C25" t="s">
        <v>220</v>
      </c>
      <c r="D25" t="s">
        <v>154</v>
      </c>
      <c r="E25" t="s">
        <v>151</v>
      </c>
      <c r="F25" t="s">
        <v>155</v>
      </c>
      <c r="G25" t="str">
        <f t="shared" si="0"/>
        <v>{"id":24,"name":"Stalking from the Shadows","spawn":[{"threat":4,"type":"major"},{"threat":1,"type":"major"}],"swarm":"head","action":"move","text":"Instinct: Choose a Space Marine with at least 1 Support Token. DIscard all his Support Tokens."},</v>
      </c>
    </row>
    <row r="26" spans="1:7" x14ac:dyDescent="0.25">
      <c r="A26">
        <v>25</v>
      </c>
      <c r="B26" t="s">
        <v>153</v>
      </c>
      <c r="C26" t="s">
        <v>220</v>
      </c>
      <c r="D26" t="s">
        <v>154</v>
      </c>
      <c r="E26" t="s">
        <v>151</v>
      </c>
      <c r="F26" t="s">
        <v>155</v>
      </c>
      <c r="G26" t="str">
        <f t="shared" si="0"/>
        <v>{"id":25,"name":"Stalking from the Shadows","spawn":[{"threat":4,"type":"major"},{"threat":1,"type":"major"}],"swarm":"head","action":"move","text":"Instinct: Choose a Space Marine with at least 1 Support Token. DIscard all his Support Tokens."},</v>
      </c>
    </row>
    <row r="27" spans="1:7" x14ac:dyDescent="0.25">
      <c r="A27">
        <v>26</v>
      </c>
      <c r="B27" t="s">
        <v>178</v>
      </c>
      <c r="C27" t="s">
        <v>210</v>
      </c>
      <c r="D27" t="s">
        <v>193</v>
      </c>
      <c r="E27" t="s">
        <v>193</v>
      </c>
      <c r="F27" t="s">
        <v>179</v>
      </c>
      <c r="G27" t="str">
        <f t="shared" si="0"/>
        <v>{"id":26,"name":"Surrounded","spawn":[{"threat":4,"type":"minor"},{"threat":3,"type":"minor"}],"swarm":"null","action":"null","text":"Instinct: Choose a Space Marine. Move all Genestealers (from every position) to the chosen Space Marine's position (do not change their side)."},</v>
      </c>
    </row>
    <row r="28" spans="1:7" x14ac:dyDescent="0.25">
      <c r="A28">
        <v>27</v>
      </c>
      <c r="B28" t="s">
        <v>176</v>
      </c>
      <c r="C28" t="s">
        <v>215</v>
      </c>
      <c r="D28" t="s">
        <v>126</v>
      </c>
      <c r="E28" t="s">
        <v>151</v>
      </c>
      <c r="F28" t="s">
        <v>177</v>
      </c>
      <c r="G28" t="str">
        <f t="shared" si="0"/>
        <v>{"id":27,"name":"Temporary Sanctuary","spawn":[{"threat":4,"type":"major"},{"threat":3,"type":"major"}],"swarm":"claw","action":"move","text":"Instinct: Choose a swarm of Genestealers. Shuffle all cards from the chose swarm into the smallest blip pile."},</v>
      </c>
    </row>
    <row r="29" spans="1:7" x14ac:dyDescent="0.25">
      <c r="A29">
        <v>28</v>
      </c>
      <c r="B29" t="s">
        <v>187</v>
      </c>
      <c r="C29" t="s">
        <v>221</v>
      </c>
      <c r="D29" t="s">
        <v>150</v>
      </c>
      <c r="E29" t="s">
        <v>175</v>
      </c>
      <c r="F29" t="s">
        <v>188</v>
      </c>
      <c r="G29" t="str">
        <f t="shared" si="0"/>
        <v>{"id":28,"name":"The Swarm","spawn":[{"threat":2,"type":"minor"},{"threat":3,"type":"minor"}],"swarm":"tail","action":"flank","text":"Place 2 Genestealer cards into each blip pile (from the Genestealer deck)."},</v>
      </c>
    </row>
    <row r="30" spans="1:7" x14ac:dyDescent="0.25">
      <c r="A30">
        <v>29</v>
      </c>
      <c r="B30" t="s">
        <v>187</v>
      </c>
      <c r="C30" t="s">
        <v>221</v>
      </c>
      <c r="D30" t="s">
        <v>150</v>
      </c>
      <c r="E30" t="s">
        <v>175</v>
      </c>
      <c r="F30" t="s">
        <v>188</v>
      </c>
      <c r="G30" t="str">
        <f t="shared" si="0"/>
        <v>{"id":29,"name":"The Swarm","spawn":[{"threat":2,"type":"minor"},{"threat":3,"type":"minor"}],"swarm":"tail","action":"flank","text":"Place 2 Genestealer cards into each blip pile (from the Genestealer deck)."},</v>
      </c>
    </row>
    <row r="31" spans="1:7" x14ac:dyDescent="0.25">
      <c r="A31">
        <v>30</v>
      </c>
      <c r="B31" t="s">
        <v>191</v>
      </c>
      <c r="C31" t="s">
        <v>214</v>
      </c>
      <c r="D31" t="s">
        <v>150</v>
      </c>
      <c r="E31" t="s">
        <v>175</v>
      </c>
      <c r="F31" t="s">
        <v>192</v>
      </c>
      <c r="G31" t="str">
        <f t="shared" si="0"/>
        <v>{"id":30,"name":"They're Everywhere!","spawn":[{"threat":3,"type":"minor"},{"threat":4,"type":"minor"}],"swarm":"tail","action":"flank","text":"Spawn 1 Genestealer in front of each Space Marine that is not enagaged with a swarm."},</v>
      </c>
    </row>
    <row r="32" spans="1:7" x14ac:dyDescent="0.25">
      <c r="G32" t="s">
        <v>122</v>
      </c>
    </row>
  </sheetData>
  <sortState ref="A2:H32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8" workbookViewId="0">
      <selection activeCell="G2" sqref="G2:G31"/>
    </sheetView>
  </sheetViews>
  <sheetFormatPr defaultRowHeight="15" x14ac:dyDescent="0.25"/>
  <sheetData>
    <row r="1" spans="1:7" x14ac:dyDescent="0.25">
      <c r="A1" t="s">
        <v>200</v>
      </c>
    </row>
    <row r="2" spans="1:7" x14ac:dyDescent="0.25">
      <c r="A2">
        <v>4</v>
      </c>
      <c r="B2" t="s">
        <v>204</v>
      </c>
      <c r="C2">
        <v>2</v>
      </c>
      <c r="D2" t="s">
        <v>204</v>
      </c>
      <c r="E2" t="str">
        <f>"{""threat"":"&amp;A2&amp;",""type"":"""&amp;B2&amp;"""}"</f>
        <v>{"threat":4,"type":"minor"}</v>
      </c>
      <c r="F2" t="str">
        <f>"{""threat"":"&amp;C2&amp;",""type"":"""&amp;D2&amp;"""}"</f>
        <v>{"threat":2,"type":"minor"}</v>
      </c>
      <c r="G2" t="str">
        <f>"["&amp;E2&amp;","&amp;F2&amp;"]"</f>
        <v>[{"threat":4,"type":"minor"},{"threat":2,"type":"minor"}]</v>
      </c>
    </row>
    <row r="3" spans="1:7" x14ac:dyDescent="0.25">
      <c r="A3">
        <v>4</v>
      </c>
      <c r="B3" t="s">
        <v>204</v>
      </c>
      <c r="C3">
        <v>2</v>
      </c>
      <c r="D3" t="s">
        <v>204</v>
      </c>
      <c r="E3" t="str">
        <f t="shared" ref="E3:E31" si="0">"{""threat"":"&amp;A3&amp;",""type"":"""&amp;B3&amp;"""}"</f>
        <v>{"threat":4,"type":"minor"}</v>
      </c>
      <c r="F3" t="str">
        <f t="shared" ref="F3:F31" si="1">"{""threat"":"&amp;C3&amp;",""type"":"""&amp;D3&amp;"""}"</f>
        <v>{"threat":2,"type":"minor"}</v>
      </c>
      <c r="G3" t="str">
        <f t="shared" ref="G3:G31" si="2">"["&amp;E3&amp;","&amp;F3&amp;"]"</f>
        <v>[{"threat":4,"type":"minor"},{"threat":2,"type":"minor"}]</v>
      </c>
    </row>
    <row r="4" spans="1:7" x14ac:dyDescent="0.25">
      <c r="A4">
        <v>3</v>
      </c>
      <c r="B4" t="s">
        <v>205</v>
      </c>
      <c r="C4">
        <v>1</v>
      </c>
      <c r="D4" t="s">
        <v>205</v>
      </c>
      <c r="E4" t="str">
        <f t="shared" si="0"/>
        <v>{"threat":3,"type":"major"}</v>
      </c>
      <c r="F4" t="str">
        <f t="shared" si="1"/>
        <v>{"threat":1,"type":"major"}</v>
      </c>
      <c r="G4" t="str">
        <f t="shared" si="2"/>
        <v>[{"threat":3,"type":"major"},{"threat":1,"type":"major"}]</v>
      </c>
    </row>
    <row r="5" spans="1:7" x14ac:dyDescent="0.25">
      <c r="A5">
        <v>3</v>
      </c>
      <c r="B5" t="s">
        <v>205</v>
      </c>
      <c r="C5">
        <v>2</v>
      </c>
      <c r="D5" t="s">
        <v>205</v>
      </c>
      <c r="E5" t="str">
        <f t="shared" si="0"/>
        <v>{"threat":3,"type":"major"}</v>
      </c>
      <c r="F5" t="str">
        <f t="shared" si="1"/>
        <v>{"threat":2,"type":"major"}</v>
      </c>
      <c r="G5" t="str">
        <f t="shared" si="2"/>
        <v>[{"threat":3,"type":"major"},{"threat":2,"type":"major"}]</v>
      </c>
    </row>
    <row r="6" spans="1:7" x14ac:dyDescent="0.25">
      <c r="A6">
        <v>2</v>
      </c>
      <c r="B6" t="s">
        <v>204</v>
      </c>
      <c r="C6">
        <v>4</v>
      </c>
      <c r="D6" t="s">
        <v>204</v>
      </c>
      <c r="E6" t="str">
        <f t="shared" si="0"/>
        <v>{"threat":2,"type":"minor"}</v>
      </c>
      <c r="F6" t="str">
        <f t="shared" si="1"/>
        <v>{"threat":4,"type":"minor"}</v>
      </c>
      <c r="G6" t="str">
        <f t="shared" si="2"/>
        <v>[{"threat":2,"type":"minor"},{"threat":4,"type":"minor"}]</v>
      </c>
    </row>
    <row r="7" spans="1:7" x14ac:dyDescent="0.25">
      <c r="A7">
        <v>4</v>
      </c>
      <c r="B7" t="s">
        <v>204</v>
      </c>
      <c r="C7">
        <v>3</v>
      </c>
      <c r="D7" t="s">
        <v>204</v>
      </c>
      <c r="E7" t="str">
        <f t="shared" si="0"/>
        <v>{"threat":4,"type":"minor"}</v>
      </c>
      <c r="F7" t="str">
        <f t="shared" si="1"/>
        <v>{"threat":3,"type":"minor"}</v>
      </c>
      <c r="G7" t="str">
        <f t="shared" si="2"/>
        <v>[{"threat":4,"type":"minor"},{"threat":3,"type":"minor"}]</v>
      </c>
    </row>
    <row r="8" spans="1:7" x14ac:dyDescent="0.25">
      <c r="A8">
        <v>4</v>
      </c>
      <c r="B8" t="s">
        <v>205</v>
      </c>
      <c r="C8">
        <v>3</v>
      </c>
      <c r="D8" t="s">
        <v>204</v>
      </c>
      <c r="E8" t="str">
        <f t="shared" si="0"/>
        <v>{"threat":4,"type":"major"}</v>
      </c>
      <c r="F8" t="str">
        <f t="shared" si="1"/>
        <v>{"threat":3,"type":"minor"}</v>
      </c>
      <c r="G8" t="str">
        <f t="shared" si="2"/>
        <v>[{"threat":4,"type":"major"},{"threat":3,"type":"minor"}]</v>
      </c>
    </row>
    <row r="9" spans="1:7" x14ac:dyDescent="0.25">
      <c r="A9">
        <v>4</v>
      </c>
      <c r="B9" t="s">
        <v>205</v>
      </c>
      <c r="C9">
        <v>3</v>
      </c>
      <c r="D9" t="s">
        <v>204</v>
      </c>
      <c r="E9" t="str">
        <f t="shared" si="0"/>
        <v>{"threat":4,"type":"major"}</v>
      </c>
      <c r="F9" t="str">
        <f t="shared" si="1"/>
        <v>{"threat":3,"type":"minor"}</v>
      </c>
      <c r="G9" t="str">
        <f t="shared" si="2"/>
        <v>[{"threat":4,"type":"major"},{"threat":3,"type":"minor"}]</v>
      </c>
    </row>
    <row r="10" spans="1:7" x14ac:dyDescent="0.25">
      <c r="A10">
        <v>4</v>
      </c>
      <c r="B10" t="s">
        <v>205</v>
      </c>
      <c r="C10">
        <v>2</v>
      </c>
      <c r="D10" t="s">
        <v>205</v>
      </c>
      <c r="E10" t="str">
        <f t="shared" si="0"/>
        <v>{"threat":4,"type":"major"}</v>
      </c>
      <c r="F10" t="str">
        <f t="shared" si="1"/>
        <v>{"threat":2,"type":"major"}</v>
      </c>
      <c r="G10" t="str">
        <f t="shared" si="2"/>
        <v>[{"threat":4,"type":"major"},{"threat":2,"type":"major"}]</v>
      </c>
    </row>
    <row r="11" spans="1:7" x14ac:dyDescent="0.25">
      <c r="A11">
        <v>4</v>
      </c>
      <c r="B11" t="s">
        <v>205</v>
      </c>
      <c r="C11">
        <v>2</v>
      </c>
      <c r="D11" t="s">
        <v>205</v>
      </c>
      <c r="E11" t="str">
        <f t="shared" si="0"/>
        <v>{"threat":4,"type":"major"}</v>
      </c>
      <c r="F11" t="str">
        <f t="shared" si="1"/>
        <v>{"threat":2,"type":"major"}</v>
      </c>
      <c r="G11" t="str">
        <f t="shared" si="2"/>
        <v>[{"threat":4,"type":"major"},{"threat":2,"type":"major"}]</v>
      </c>
    </row>
    <row r="12" spans="1:7" x14ac:dyDescent="0.25">
      <c r="A12">
        <v>2</v>
      </c>
      <c r="B12" t="s">
        <v>205</v>
      </c>
      <c r="C12">
        <v>4</v>
      </c>
      <c r="D12" t="s">
        <v>204</v>
      </c>
      <c r="E12" t="str">
        <f t="shared" si="0"/>
        <v>{"threat":2,"type":"major"}</v>
      </c>
      <c r="F12" t="str">
        <f t="shared" si="1"/>
        <v>{"threat":4,"type":"minor"}</v>
      </c>
      <c r="G12" t="str">
        <f t="shared" si="2"/>
        <v>[{"threat":2,"type":"major"},{"threat":4,"type":"minor"}]</v>
      </c>
    </row>
    <row r="13" spans="1:7" x14ac:dyDescent="0.25">
      <c r="A13">
        <v>2</v>
      </c>
      <c r="B13" t="s">
        <v>205</v>
      </c>
      <c r="C13">
        <v>4</v>
      </c>
      <c r="D13" t="s">
        <v>204</v>
      </c>
      <c r="E13" t="str">
        <f t="shared" si="0"/>
        <v>{"threat":2,"type":"major"}</v>
      </c>
      <c r="F13" t="str">
        <f t="shared" si="1"/>
        <v>{"threat":4,"type":"minor"}</v>
      </c>
      <c r="G13" t="str">
        <f t="shared" si="2"/>
        <v>[{"threat":2,"type":"major"},{"threat":4,"type":"minor"}]</v>
      </c>
    </row>
    <row r="14" spans="1:7" x14ac:dyDescent="0.25">
      <c r="A14">
        <v>3</v>
      </c>
      <c r="B14" t="s">
        <v>204</v>
      </c>
      <c r="C14">
        <v>4</v>
      </c>
      <c r="D14" t="s">
        <v>204</v>
      </c>
      <c r="E14" t="str">
        <f t="shared" si="0"/>
        <v>{"threat":3,"type":"minor"}</v>
      </c>
      <c r="F14" t="str">
        <f t="shared" si="1"/>
        <v>{"threat":4,"type":"minor"}</v>
      </c>
      <c r="G14" t="str">
        <f t="shared" si="2"/>
        <v>[{"threat":3,"type":"minor"},{"threat":4,"type":"minor"}]</v>
      </c>
    </row>
    <row r="15" spans="1:7" x14ac:dyDescent="0.25">
      <c r="A15">
        <v>3</v>
      </c>
      <c r="B15" t="s">
        <v>204</v>
      </c>
      <c r="C15">
        <v>4</v>
      </c>
      <c r="D15" t="s">
        <v>204</v>
      </c>
      <c r="E15" t="str">
        <f t="shared" si="0"/>
        <v>{"threat":3,"type":"minor"}</v>
      </c>
      <c r="F15" t="str">
        <f t="shared" si="1"/>
        <v>{"threat":4,"type":"minor"}</v>
      </c>
      <c r="G15" t="str">
        <f t="shared" si="2"/>
        <v>[{"threat":3,"type":"minor"},{"threat":4,"type":"minor"}]</v>
      </c>
    </row>
    <row r="16" spans="1:7" x14ac:dyDescent="0.25">
      <c r="A16">
        <v>3</v>
      </c>
      <c r="B16" t="s">
        <v>204</v>
      </c>
      <c r="C16">
        <v>4</v>
      </c>
      <c r="D16" t="s">
        <v>204</v>
      </c>
      <c r="E16" t="str">
        <f t="shared" si="0"/>
        <v>{"threat":3,"type":"minor"}</v>
      </c>
      <c r="F16" t="str">
        <f t="shared" si="1"/>
        <v>{"threat":4,"type":"minor"}</v>
      </c>
      <c r="G16" t="str">
        <f t="shared" si="2"/>
        <v>[{"threat":3,"type":"minor"},{"threat":4,"type":"minor"}]</v>
      </c>
    </row>
    <row r="17" spans="1:7" x14ac:dyDescent="0.25">
      <c r="A17">
        <v>4</v>
      </c>
      <c r="B17" t="s">
        <v>204</v>
      </c>
      <c r="C17">
        <v>3</v>
      </c>
      <c r="D17" t="s">
        <v>204</v>
      </c>
      <c r="E17" t="str">
        <f t="shared" si="0"/>
        <v>{"threat":4,"type":"minor"}</v>
      </c>
      <c r="F17" t="str">
        <f t="shared" si="1"/>
        <v>{"threat":3,"type":"minor"}</v>
      </c>
      <c r="G17" t="str">
        <f t="shared" si="2"/>
        <v>[{"threat":4,"type":"minor"},{"threat":3,"type":"minor"}]</v>
      </c>
    </row>
    <row r="18" spans="1:7" x14ac:dyDescent="0.25">
      <c r="A18">
        <v>4</v>
      </c>
      <c r="B18" t="s">
        <v>205</v>
      </c>
      <c r="C18">
        <v>3</v>
      </c>
      <c r="D18" t="s">
        <v>205</v>
      </c>
      <c r="E18" t="str">
        <f t="shared" si="0"/>
        <v>{"threat":4,"type":"major"}</v>
      </c>
      <c r="F18" t="str">
        <f t="shared" si="1"/>
        <v>{"threat":3,"type":"major"}</v>
      </c>
      <c r="G18" t="str">
        <f t="shared" si="2"/>
        <v>[{"threat":4,"type":"major"},{"threat":3,"type":"major"}]</v>
      </c>
    </row>
    <row r="19" spans="1:7" x14ac:dyDescent="0.25">
      <c r="A19">
        <v>3</v>
      </c>
      <c r="B19" t="s">
        <v>205</v>
      </c>
      <c r="C19">
        <v>4</v>
      </c>
      <c r="D19" t="s">
        <v>205</v>
      </c>
      <c r="E19" t="str">
        <f t="shared" si="0"/>
        <v>{"threat":3,"type":"major"}</v>
      </c>
      <c r="F19" t="str">
        <f t="shared" si="1"/>
        <v>{"threat":4,"type":"major"}</v>
      </c>
      <c r="G19" t="str">
        <f t="shared" si="2"/>
        <v>[{"threat":3,"type":"major"},{"threat":4,"type":"major"}]</v>
      </c>
    </row>
    <row r="20" spans="1:7" x14ac:dyDescent="0.25">
      <c r="A20">
        <v>4</v>
      </c>
      <c r="B20" t="s">
        <v>205</v>
      </c>
      <c r="C20">
        <v>2</v>
      </c>
      <c r="D20" t="s">
        <v>204</v>
      </c>
      <c r="E20" t="str">
        <f t="shared" si="0"/>
        <v>{"threat":4,"type":"major"}</v>
      </c>
      <c r="F20" t="str">
        <f t="shared" si="1"/>
        <v>{"threat":2,"type":"minor"}</v>
      </c>
      <c r="G20" t="str">
        <f t="shared" si="2"/>
        <v>[{"threat":4,"type":"major"},{"threat":2,"type":"minor"}]</v>
      </c>
    </row>
    <row r="21" spans="1:7" x14ac:dyDescent="0.25">
      <c r="A21">
        <v>1</v>
      </c>
      <c r="B21" t="s">
        <v>205</v>
      </c>
      <c r="C21">
        <v>4</v>
      </c>
      <c r="D21" t="s">
        <v>204</v>
      </c>
      <c r="E21" t="str">
        <f t="shared" si="0"/>
        <v>{"threat":1,"type":"major"}</v>
      </c>
      <c r="F21" t="str">
        <f t="shared" si="1"/>
        <v>{"threat":4,"type":"minor"}</v>
      </c>
      <c r="G21" t="str">
        <f t="shared" si="2"/>
        <v>[{"threat":1,"type":"major"},{"threat":4,"type":"minor"}]</v>
      </c>
    </row>
    <row r="22" spans="1:7" x14ac:dyDescent="0.25">
      <c r="A22">
        <v>2</v>
      </c>
      <c r="B22" t="s">
        <v>205</v>
      </c>
      <c r="C22">
        <v>4</v>
      </c>
      <c r="D22" t="s">
        <v>205</v>
      </c>
      <c r="E22" t="str">
        <f t="shared" si="0"/>
        <v>{"threat":2,"type":"major"}</v>
      </c>
      <c r="F22" t="str">
        <f t="shared" si="1"/>
        <v>{"threat":4,"type":"major"}</v>
      </c>
      <c r="G22" t="str">
        <f t="shared" si="2"/>
        <v>[{"threat":2,"type":"major"},{"threat":4,"type":"major"}]</v>
      </c>
    </row>
    <row r="23" spans="1:7" x14ac:dyDescent="0.25">
      <c r="A23">
        <v>3</v>
      </c>
      <c r="B23" t="s">
        <v>205</v>
      </c>
      <c r="C23">
        <v>1</v>
      </c>
      <c r="D23" t="s">
        <v>205</v>
      </c>
      <c r="E23" t="str">
        <f t="shared" si="0"/>
        <v>{"threat":3,"type":"major"}</v>
      </c>
      <c r="F23" t="str">
        <f t="shared" si="1"/>
        <v>{"threat":1,"type":"major"}</v>
      </c>
      <c r="G23" t="str">
        <f t="shared" si="2"/>
        <v>[{"threat":3,"type":"major"},{"threat":1,"type":"major"}]</v>
      </c>
    </row>
    <row r="24" spans="1:7" x14ac:dyDescent="0.25">
      <c r="A24">
        <v>3</v>
      </c>
      <c r="B24" t="s">
        <v>205</v>
      </c>
      <c r="C24">
        <v>1</v>
      </c>
      <c r="D24" t="s">
        <v>205</v>
      </c>
      <c r="E24" t="str">
        <f t="shared" si="0"/>
        <v>{"threat":3,"type":"major"}</v>
      </c>
      <c r="F24" t="str">
        <f t="shared" si="1"/>
        <v>{"threat":1,"type":"major"}</v>
      </c>
      <c r="G24" t="str">
        <f t="shared" si="2"/>
        <v>[{"threat":3,"type":"major"},{"threat":1,"type":"major"}]</v>
      </c>
    </row>
    <row r="25" spans="1:7" x14ac:dyDescent="0.25">
      <c r="A25">
        <v>4</v>
      </c>
      <c r="B25" t="s">
        <v>205</v>
      </c>
      <c r="C25">
        <v>1</v>
      </c>
      <c r="D25" t="s">
        <v>205</v>
      </c>
      <c r="E25" t="str">
        <f t="shared" si="0"/>
        <v>{"threat":4,"type":"major"}</v>
      </c>
      <c r="F25" t="str">
        <f t="shared" si="1"/>
        <v>{"threat":1,"type":"major"}</v>
      </c>
      <c r="G25" t="str">
        <f t="shared" si="2"/>
        <v>[{"threat":4,"type":"major"},{"threat":1,"type":"major"}]</v>
      </c>
    </row>
    <row r="26" spans="1:7" x14ac:dyDescent="0.25">
      <c r="A26">
        <v>4</v>
      </c>
      <c r="B26" t="s">
        <v>205</v>
      </c>
      <c r="C26">
        <v>1</v>
      </c>
      <c r="D26" t="s">
        <v>205</v>
      </c>
      <c r="E26" t="str">
        <f t="shared" si="0"/>
        <v>{"threat":4,"type":"major"}</v>
      </c>
      <c r="F26" t="str">
        <f t="shared" si="1"/>
        <v>{"threat":1,"type":"major"}</v>
      </c>
      <c r="G26" t="str">
        <f t="shared" si="2"/>
        <v>[{"threat":4,"type":"major"},{"threat":1,"type":"major"}]</v>
      </c>
    </row>
    <row r="27" spans="1:7" x14ac:dyDescent="0.25">
      <c r="A27">
        <v>4</v>
      </c>
      <c r="B27" t="s">
        <v>204</v>
      </c>
      <c r="C27">
        <v>3</v>
      </c>
      <c r="D27" t="s">
        <v>204</v>
      </c>
      <c r="E27" t="str">
        <f t="shared" si="0"/>
        <v>{"threat":4,"type":"minor"}</v>
      </c>
      <c r="F27" t="str">
        <f t="shared" si="1"/>
        <v>{"threat":3,"type":"minor"}</v>
      </c>
      <c r="G27" t="str">
        <f t="shared" si="2"/>
        <v>[{"threat":4,"type":"minor"},{"threat":3,"type":"minor"}]</v>
      </c>
    </row>
    <row r="28" spans="1:7" x14ac:dyDescent="0.25">
      <c r="A28">
        <v>4</v>
      </c>
      <c r="B28" t="s">
        <v>205</v>
      </c>
      <c r="C28">
        <v>3</v>
      </c>
      <c r="D28" t="s">
        <v>205</v>
      </c>
      <c r="E28" t="str">
        <f t="shared" si="0"/>
        <v>{"threat":4,"type":"major"}</v>
      </c>
      <c r="F28" t="str">
        <f t="shared" si="1"/>
        <v>{"threat":3,"type":"major"}</v>
      </c>
      <c r="G28" t="str">
        <f t="shared" si="2"/>
        <v>[{"threat":4,"type":"major"},{"threat":3,"type":"major"}]</v>
      </c>
    </row>
    <row r="29" spans="1:7" x14ac:dyDescent="0.25">
      <c r="A29">
        <v>2</v>
      </c>
      <c r="B29" t="s">
        <v>204</v>
      </c>
      <c r="C29">
        <v>3</v>
      </c>
      <c r="D29" t="s">
        <v>204</v>
      </c>
      <c r="E29" t="str">
        <f t="shared" si="0"/>
        <v>{"threat":2,"type":"minor"}</v>
      </c>
      <c r="F29" t="str">
        <f t="shared" si="1"/>
        <v>{"threat":3,"type":"minor"}</v>
      </c>
      <c r="G29" t="str">
        <f t="shared" si="2"/>
        <v>[{"threat":2,"type":"minor"},{"threat":3,"type":"minor"}]</v>
      </c>
    </row>
    <row r="30" spans="1:7" x14ac:dyDescent="0.25">
      <c r="A30">
        <v>2</v>
      </c>
      <c r="B30" t="s">
        <v>204</v>
      </c>
      <c r="C30">
        <v>3</v>
      </c>
      <c r="D30" t="s">
        <v>204</v>
      </c>
      <c r="E30" t="str">
        <f t="shared" si="0"/>
        <v>{"threat":2,"type":"minor"}</v>
      </c>
      <c r="F30" t="str">
        <f t="shared" si="1"/>
        <v>{"threat":3,"type":"minor"}</v>
      </c>
      <c r="G30" t="str">
        <f t="shared" si="2"/>
        <v>[{"threat":2,"type":"minor"},{"threat":3,"type":"minor"}]</v>
      </c>
    </row>
    <row r="31" spans="1:7" x14ac:dyDescent="0.25">
      <c r="A31">
        <v>3</v>
      </c>
      <c r="B31" t="s">
        <v>204</v>
      </c>
      <c r="C31">
        <v>4</v>
      </c>
      <c r="D31" t="s">
        <v>204</v>
      </c>
      <c r="E31" t="str">
        <f t="shared" si="0"/>
        <v>{"threat":3,"type":"minor"}</v>
      </c>
      <c r="F31" t="str">
        <f t="shared" si="1"/>
        <v>{"threat":4,"type":"minor"}</v>
      </c>
      <c r="G31" t="str">
        <f t="shared" si="2"/>
        <v>[{"threat":3,"type":"minor"},{"threat":4,"type":"minor"}]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terrain</vt:lpstr>
      <vt:lpstr>location</vt:lpstr>
      <vt:lpstr>marine</vt:lpstr>
      <vt:lpstr>action</vt:lpstr>
      <vt:lpstr>event</vt:lpstr>
      <vt:lpstr>Sheet1</vt:lpstr>
    </vt:vector>
  </TitlesOfParts>
  <Company>Aviva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 (AGC)</dc:creator>
  <cp:lastModifiedBy>Dan Jackson (AGC)</cp:lastModifiedBy>
  <dcterms:created xsi:type="dcterms:W3CDTF">2016-04-18T09:21:45Z</dcterms:created>
  <dcterms:modified xsi:type="dcterms:W3CDTF">2016-04-22T11:53:25Z</dcterms:modified>
</cp:coreProperties>
</file>