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C61D71D8-C9A3-4787-BF8D-A7EAA4DEB1B9}" xr6:coauthVersionLast="46" xr6:coauthVersionMax="46" xr10:uidLastSave="{00000000-0000-0000-0000-000000000000}"/>
  <bookViews>
    <workbookView xWindow="-120" yWindow="-120" windowWidth="29040" windowHeight="15840" tabRatio="748" activeTab="1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D81" i="20"/>
  <c r="F81" i="20" s="1"/>
  <c r="D78" i="20"/>
  <c r="D76" i="20" s="1"/>
  <c r="D74" i="20" s="1"/>
  <c r="F74" i="20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  <c r="D75" i="20" l="1"/>
  <c r="F75" i="20" s="1"/>
  <c r="D77" i="20"/>
  <c r="F77" i="20" s="1"/>
  <c r="D79" i="20"/>
  <c r="F79" i="20" s="1"/>
  <c r="F76" i="20"/>
  <c r="F78" i="20"/>
  <c r="F80" i="20" l="1"/>
  <c r="C80" i="20"/>
  <c r="C81" i="20" s="1"/>
  <c r="C78" i="20" l="1"/>
  <c r="C76" i="20" l="1"/>
  <c r="C79" i="20"/>
  <c r="C74" i="20" l="1"/>
  <c r="C77" i="20"/>
  <c r="C75" i="20" l="1"/>
</calcChain>
</file>

<file path=xl/sharedStrings.xml><?xml version="1.0" encoding="utf-8"?>
<sst xmlns="http://schemas.openxmlformats.org/spreadsheetml/2006/main" count="11515" uniqueCount="1009">
  <si>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</si>
  <si>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</si>
  <si>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</si>
  <si>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</si>
  <si>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</si>
  <si>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</si>
  <si>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</si>
  <si>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</si>
  <si>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</si>
  <si>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</si>
  <si>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</si>
  <si>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</si>
  <si>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</si>
  <si>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</si>
  <si>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</si>
  <si>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</si>
  <si>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</si>
  <si>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</si>
  <si>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</si>
  <si>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</si>
  <si>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</si>
  <si>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</si>
  <si>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</si>
  <si>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</si>
  <si>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</si>
  <si>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</si>
  <si>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</si>
  <si>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</si>
  <si>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</si>
  <si>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</si>
  <si>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</si>
  <si>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</si>
  <si>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</si>
  <si>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</si>
  <si>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</si>
  <si>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</si>
  <si>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</si>
  <si>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</si>
  <si>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</si>
  <si>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</si>
  <si>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</si>
  <si>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</si>
  <si>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</si>
  <si>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</si>
  <si>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</si>
  <si>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</si>
  <si>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</si>
  <si>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</si>
  <si>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</si>
  <si>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</si>
  <si>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</si>
  <si>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</si>
  <si>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</si>
  <si>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</si>
  <si>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</si>
  <si>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</si>
  <si>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</si>
  <si>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</si>
  <si>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</si>
  <si>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</si>
  <si>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</si>
  <si>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</si>
  <si>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</si>
  <si>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</si>
  <si>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</si>
  <si>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</si>
  <si>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</si>
  <si>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</si>
  <si>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</si>
  <si>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</si>
  <si>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</si>
  <si>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</si>
  <si>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</si>
  <si>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</si>
  <si>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</si>
  <si>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</si>
  <si>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</si>
  <si>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</si>
  <si>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</si>
  <si>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</si>
  <si>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</si>
  <si>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</si>
  <si>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</si>
  <si>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</si>
  <si>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</si>
  <si>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</si>
  <si>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</si>
  <si>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</si>
  <si>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</si>
  <si>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</si>
  <si>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</si>
  <si>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</si>
  <si>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</si>
  <si>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</si>
  <si>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</si>
  <si>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</si>
  <si>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</si>
  <si>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</si>
  <si>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</si>
  <si>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</si>
  <si>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</si>
  <si>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</si>
  <si>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</si>
  <si>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</si>
  <si>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</si>
  <si>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</si>
  <si>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</si>
  <si>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</si>
  <si>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</si>
  <si>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</si>
  <si>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</si>
  <si>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</si>
  <si>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</si>
  <si>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</si>
  <si>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</si>
  <si>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</si>
  <si>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</si>
  <si>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</si>
  <si>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</si>
  <si>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</si>
  <si>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</si>
  <si>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</si>
  <si>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</si>
  <si>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</si>
  <si>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</si>
  <si>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</si>
  <si>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</si>
  <si>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</si>
  <si>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</si>
  <si>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</si>
  <si>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</si>
  <si>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</si>
  <si>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</si>
  <si>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</si>
  <si>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</si>
  <si>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</si>
  <si>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</si>
  <si>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</si>
  <si>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</si>
  <si>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</si>
  <si>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</si>
  <si>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</si>
  <si>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</si>
  <si>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</si>
  <si>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</si>
  <si>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</si>
  <si>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</si>
  <si>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</si>
  <si>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</si>
  <si>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</si>
  <si>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</si>
  <si>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</si>
  <si>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</si>
  <si>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</si>
  <si>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</si>
  <si>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</si>
  <si>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</si>
  <si>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</si>
  <si>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</si>
  <si>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</si>
  <si>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</si>
  <si>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</si>
  <si>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</si>
  <si>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</si>
  <si>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</si>
  <si>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</si>
  <si>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</si>
  <si>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</si>
  <si>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</si>
  <si>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</si>
  <si>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</si>
  <si>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</si>
  <si>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</si>
  <si>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</si>
  <si>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</si>
  <si>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</si>
  <si>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</si>
  <si>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</si>
  <si>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</si>
  <si>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</si>
  <si>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</si>
  <si>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</si>
  <si>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</si>
  <si>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</si>
  <si>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</si>
  <si>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</si>
  <si>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</si>
  <si>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</si>
  <si>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</si>
  <si>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</si>
  <si>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</si>
  <si>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</si>
  <si>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</si>
  <si>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</si>
  <si>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</si>
  <si>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</si>
  <si>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</si>
  <si>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</si>
  <si>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</si>
  <si>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</si>
  <si>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</si>
  <si>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</si>
  <si>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</si>
  <si>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</si>
  <si>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</si>
  <si>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</si>
  <si>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</si>
  <si>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</si>
  <si>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</si>
  <si>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</si>
  <si>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</si>
  <si>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</si>
  <si>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</si>
  <si>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</si>
  <si>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</si>
  <si>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</si>
  <si>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</si>
  <si>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</si>
  <si>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</si>
  <si>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</si>
  <si>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</si>
  <si>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</si>
  <si>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</si>
  <si>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</si>
  <si>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</si>
  <si>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</si>
  <si>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</si>
  <si>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</si>
  <si>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</si>
  <si>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</si>
  <si>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</si>
  <si>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</si>
  <si>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</si>
  <si>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</si>
  <si>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</si>
  <si>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</si>
  <si>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</si>
  <si>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</si>
  <si>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</si>
  <si>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</si>
  <si>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</si>
  <si>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</si>
  <si>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</si>
  <si>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</si>
  <si>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</si>
  <si>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</si>
  <si>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</si>
  <si>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</si>
  <si>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</si>
  <si>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</si>
  <si>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</si>
  <si>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</si>
  <si>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</si>
  <si>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</si>
  <si>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</si>
  <si>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</si>
  <si>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</si>
  <si>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</si>
  <si>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</si>
  <si>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</si>
  <si>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</si>
  <si>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</si>
  <si>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</si>
  <si>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</si>
  <si>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</si>
  <si>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</si>
  <si>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</si>
  <si>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</si>
  <si>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</si>
  <si>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</si>
  <si>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</si>
  <si>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</si>
  <si>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</si>
  <si>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</si>
  <si>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</si>
  <si>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</si>
  <si>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</si>
  <si>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</si>
  <si>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</si>
  <si>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</si>
  <si>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</si>
  <si>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</si>
  <si>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</si>
  <si>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</si>
  <si>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</si>
  <si>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</si>
  <si>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</si>
  <si>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</si>
  <si>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</si>
  <si>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</si>
  <si>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</si>
  <si>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</si>
  <si>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</si>
  <si>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</si>
  <si>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</si>
  <si>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</si>
  <si>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</si>
  <si>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</si>
  <si>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</si>
  <si>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</si>
  <si>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</si>
  <si>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</si>
  <si>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</si>
  <si>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</si>
  <si>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</si>
  <si>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</si>
  <si>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</si>
  <si>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</si>
  <si>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</si>
  <si>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</si>
  <si>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</si>
  <si>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</si>
  <si>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</si>
  <si>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</si>
  <si>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</si>
  <si>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</si>
  <si>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</si>
  <si>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</si>
  <si>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</si>
  <si>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</si>
  <si>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</si>
  <si>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</si>
  <si>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</si>
  <si>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</si>
  <si>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</si>
  <si>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</si>
  <si>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</si>
  <si>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</si>
  <si>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</si>
  <si>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</si>
  <si>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</si>
  <si>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</si>
  <si>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</si>
  <si>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</si>
  <si>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</si>
  <si>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</si>
  <si>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</si>
  <si>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</si>
  <si>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</si>
  <si>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</si>
  <si>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</si>
  <si>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</si>
  <si>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</si>
  <si>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</si>
  <si>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</si>
  <si>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</si>
  <si>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</si>
  <si>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</si>
  <si>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</si>
  <si>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</si>
  <si>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</si>
  <si>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</si>
  <si>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</si>
  <si>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</si>
  <si>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</si>
  <si>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</si>
  <si>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</si>
  <si>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</si>
  <si>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</si>
  <si>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</si>
  <si>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</si>
  <si>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</si>
  <si>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</si>
  <si>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</si>
  <si>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</si>
  <si>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</si>
  <si>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</si>
  <si>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</si>
  <si>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</si>
  <si>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</si>
  <si>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</si>
  <si>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</si>
  <si>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</si>
  <si>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</si>
  <si>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</si>
  <si>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</si>
  <si>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</si>
  <si>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</si>
  <si>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</si>
  <si>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</si>
  <si>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</si>
  <si>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</si>
  <si>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</si>
  <si>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</si>
  <si>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</si>
  <si>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</si>
  <si>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</si>
  <si>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</si>
  <si>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</si>
  <si>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</si>
  <si>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</si>
  <si>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</si>
  <si>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</si>
  <si>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</si>
  <si>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</si>
  <si>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</si>
  <si>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</si>
  <si>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</si>
  <si>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</si>
  <si>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</si>
  <si>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</si>
  <si>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</si>
  <si>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</si>
  <si>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</si>
  <si>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</si>
  <si>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</si>
  <si>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</si>
  <si>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</si>
  <si>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</si>
  <si>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</si>
  <si>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</si>
  <si>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</si>
  <si>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</si>
  <si>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</si>
  <si>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</si>
  <si>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</si>
  <si>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</si>
  <si>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</si>
  <si>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</si>
  <si>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</si>
  <si>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</si>
  <si>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</si>
  <si>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</si>
  <si>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</si>
  <si>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</si>
  <si>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</si>
  <si>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</si>
  <si>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</si>
  <si>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</si>
  <si>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</si>
  <si>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</si>
  <si>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</si>
  <si>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</si>
  <si>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</si>
  <si>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</si>
  <si>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</si>
  <si>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</si>
  <si>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</si>
  <si>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</si>
  <si>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</si>
  <si>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</si>
  <si>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</si>
  <si>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</si>
  <si>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</si>
  <si>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</si>
  <si>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</si>
  <si>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</si>
  <si>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</si>
  <si>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</si>
  <si>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</si>
  <si>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</si>
  <si>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</si>
  <si>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</si>
  <si>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</si>
  <si>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</si>
  <si>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</si>
  <si>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</si>
  <si>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</si>
  <si>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</si>
  <si>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</si>
  <si>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</si>
  <si>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</si>
  <si>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</si>
  <si>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</si>
  <si>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</si>
  <si>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</si>
  <si>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</si>
  <si>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</si>
  <si>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</si>
  <si>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</si>
  <si>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</si>
  <si>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</si>
  <si>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</si>
  <si>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</si>
  <si>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</si>
  <si>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</si>
  <si>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</si>
  <si>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</si>
  <si>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</si>
  <si>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</si>
  <si>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</si>
  <si>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</si>
  <si>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</si>
  <si>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</si>
  <si>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</si>
  <si>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</si>
  <si>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</si>
  <si>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</si>
  <si>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</si>
  <si>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</si>
  <si>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</si>
  <si>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</si>
  <si>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</si>
  <si>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</si>
  <si>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</si>
  <si>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</si>
  <si>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</si>
  <si>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</si>
  <si>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</si>
  <si>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</si>
  <si>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</si>
  <si>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</si>
  <si>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</si>
  <si>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</si>
  <si>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</si>
  <si>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</si>
  <si>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</si>
  <si>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</si>
  <si>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</si>
  <si>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</si>
  <si>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</si>
  <si>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</si>
  <si>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</si>
  <si>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</si>
  <si>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</si>
  <si>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</si>
  <si>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</si>
  <si>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</si>
  <si>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</si>
  <si>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</si>
  <si>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</si>
  <si>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</si>
  <si>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</si>
  <si>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</si>
  <si>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</si>
  <si>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</si>
  <si>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</si>
  <si>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</si>
  <si>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</si>
  <si>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</si>
  <si>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</si>
  <si>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</si>
  <si>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</si>
  <si>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</si>
  <si>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</si>
  <si>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</si>
  <si>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</si>
  <si>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</si>
  <si>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</si>
  <si>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</si>
  <si>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</si>
  <si>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</si>
  <si>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</si>
  <si>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</si>
  <si>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</si>
  <si>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</si>
  <si>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</si>
  <si>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</si>
  <si>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</si>
  <si>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</si>
  <si>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</si>
  <si>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</si>
  <si>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</si>
  <si>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</si>
  <si>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</si>
  <si>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</si>
  <si>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</si>
  <si>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</si>
  <si>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</si>
  <si>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</si>
  <si>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</si>
  <si>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</si>
  <si>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</si>
  <si>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</si>
  <si>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</si>
  <si>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</si>
  <si>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</si>
  <si>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</si>
  <si>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</si>
  <si>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</si>
  <si>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</si>
  <si>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</si>
  <si>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</si>
  <si>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</si>
  <si>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</si>
  <si>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</si>
  <si>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</si>
  <si>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</si>
  <si>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</si>
  <si>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</si>
  <si>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</si>
  <si>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</si>
  <si>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</si>
  <si>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</si>
  <si>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</si>
  <si>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</si>
  <si>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</si>
  <si>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</si>
  <si>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</si>
  <si>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</si>
  <si>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</si>
  <si>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</si>
  <si>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</si>
  <si>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</si>
  <si>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</si>
  <si>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</si>
  <si>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</si>
  <si>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</si>
  <si>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</si>
  <si>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</si>
  <si>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</si>
  <si>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</si>
  <si>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</si>
  <si>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</si>
  <si>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</si>
  <si>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</si>
  <si>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</si>
  <si>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</si>
  <si>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</si>
  <si>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</si>
  <si>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</si>
  <si>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</si>
  <si>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</si>
  <si>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</si>
  <si>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</si>
  <si>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</si>
  <si>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</si>
  <si>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</si>
  <si>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</si>
  <si>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</si>
  <si>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</si>
  <si>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</si>
  <si>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</si>
  <si>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</si>
  <si>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</si>
  <si>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</si>
  <si>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</si>
  <si>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</si>
  <si>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</si>
  <si>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</si>
  <si>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</si>
  <si>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</si>
  <si>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</si>
  <si>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</si>
  <si>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</si>
  <si>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</si>
  <si>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</si>
  <si>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</si>
  <si>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</si>
  <si>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</si>
  <si>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</si>
  <si>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</si>
  <si>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</si>
  <si>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</si>
  <si>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</si>
  <si>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</si>
  <si>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</si>
  <si>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</si>
  <si>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</si>
  <si>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</si>
  <si>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</si>
  <si>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</si>
  <si>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</si>
  <si>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</si>
  <si>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</si>
  <si>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</si>
  <si>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</si>
  <si>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</si>
  <si>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</si>
  <si>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</si>
  <si>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</si>
  <si>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</si>
  <si>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</si>
  <si>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</si>
  <si>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</si>
  <si>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</si>
  <si>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</si>
  <si>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</si>
  <si>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</si>
  <si>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</si>
  <si>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</si>
  <si>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</si>
  <si>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</si>
  <si>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</si>
  <si>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</si>
  <si>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</si>
  <si>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</si>
  <si>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</si>
  <si>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</si>
  <si>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</si>
  <si>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</si>
  <si>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</si>
  <si>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</si>
  <si>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</si>
  <si>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</si>
  <si>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</si>
  <si>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</si>
  <si>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</si>
  <si>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</si>
  <si>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</si>
  <si>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</si>
  <si>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</si>
  <si>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</si>
  <si>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</si>
  <si>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</si>
  <si>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</si>
  <si>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</si>
  <si>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</si>
  <si>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</si>
  <si>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</si>
  <si>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</si>
  <si>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</si>
  <si>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</si>
  <si>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</si>
  <si>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</si>
  <si>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</si>
  <si>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</si>
  <si>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</si>
  <si>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</si>
  <si>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</si>
  <si>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</si>
  <si>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</si>
  <si>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</si>
  <si>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</si>
  <si>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</si>
  <si>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</si>
  <si>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</si>
  <si>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</si>
  <si>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</si>
  <si>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</si>
  <si>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</si>
  <si>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</si>
  <si>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</si>
  <si>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</si>
  <si>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</si>
  <si>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</si>
  <si>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</si>
  <si>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</si>
  <si>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</si>
  <si>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</si>
  <si>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</si>
  <si>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</si>
  <si>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</si>
  <si>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</si>
  <si>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</si>
  <si>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</si>
  <si>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</si>
  <si>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</si>
  <si>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</si>
  <si>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</si>
  <si>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</si>
  <si>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</si>
  <si>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</si>
  <si>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</si>
  <si>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</si>
  <si>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</si>
  <si>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</si>
  <si>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</si>
  <si>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</si>
  <si>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</si>
  <si>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</si>
  <si>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</si>
  <si>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</si>
  <si>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</si>
  <si>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</si>
  <si>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</si>
  <si>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</si>
  <si>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</si>
  <si>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</si>
  <si>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</si>
  <si>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</si>
  <si>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</si>
  <si>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</si>
  <si>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</si>
  <si>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</si>
  <si>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</si>
  <si>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</si>
  <si>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</si>
  <si>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</si>
  <si>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</si>
  <si>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</si>
  <si>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</si>
  <si>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</si>
  <si>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</si>
  <si>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</si>
  <si>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</si>
  <si>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</si>
  <si>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</si>
  <si>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</si>
  <si>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</si>
  <si>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</si>
  <si>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</si>
  <si>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</si>
  <si>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</si>
  <si>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</si>
  <si>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</si>
  <si>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</si>
  <si>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</si>
  <si>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</si>
  <si>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</si>
  <si>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</si>
  <si>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</si>
  <si>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</si>
  <si>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</si>
  <si>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</si>
  <si>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</si>
  <si>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</si>
  <si>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</si>
  <si>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</si>
  <si>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</si>
  <si>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</si>
  <si>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</si>
  <si>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</si>
  <si>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</si>
  <si>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</si>
  <si>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</si>
  <si>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</si>
  <si>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</si>
  <si>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</si>
  <si>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</si>
  <si>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</si>
  <si>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</si>
  <si>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</si>
  <si>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</si>
  <si>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</si>
  <si>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</si>
  <si>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</si>
  <si>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</si>
  <si>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</si>
  <si>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</si>
  <si>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</si>
  <si>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</si>
  <si>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</si>
  <si>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</si>
  <si>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</si>
  <si>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</si>
  <si>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</si>
  <si>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</si>
  <si>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</si>
  <si>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</si>
  <si>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</si>
  <si>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</si>
  <si>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</si>
  <si>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</si>
  <si>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</si>
  <si>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</si>
  <si>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</si>
  <si>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</si>
  <si>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</si>
  <si>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</si>
  <si>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</si>
  <si>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</si>
  <si>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</si>
  <si>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</si>
  <si>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</si>
  <si>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</si>
  <si>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</si>
  <si>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</si>
  <si>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</si>
  <si>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</si>
  <si>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</si>
  <si>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</si>
  <si>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</si>
  <si>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</si>
  <si>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</si>
  <si>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</si>
  <si>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</si>
  <si>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</si>
  <si>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</si>
  <si>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</si>
  <si>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</si>
  <si>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</si>
  <si>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</si>
  <si>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</si>
  <si>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</si>
  <si>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</si>
  <si>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</si>
  <si>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</si>
  <si>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</si>
  <si>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</si>
  <si>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</si>
  <si>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</si>
  <si>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</si>
  <si>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</si>
  <si>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</si>
  <si>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</si>
  <si>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</si>
  <si>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</si>
  <si>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</si>
  <si>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</si>
  <si>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</si>
  <si>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</si>
  <si>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</si>
  <si>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</si>
  <si>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</si>
  <si>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</si>
  <si>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</si>
  <si>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</si>
  <si>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</si>
  <si>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</si>
  <si>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</si>
  <si>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</si>
  <si>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</si>
  <si>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</si>
  <si>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</si>
  <si>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</si>
  <si>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</si>
  <si>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</si>
  <si>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</si>
  <si>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</si>
  <si>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</si>
  <si>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</si>
  <si>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</si>
  <si>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</si>
  <si>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</si>
  <si>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</si>
  <si>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</si>
  <si>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</si>
  <si>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</si>
  <si>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</si>
  <si>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</si>
  <si>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</si>
  <si>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</si>
  <si>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</si>
  <si>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</si>
  <si>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</si>
  <si>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</si>
  <si>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</si>
  <si>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</si>
  <si>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</si>
  <si>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</si>
  <si>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</si>
  <si>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</si>
  <si>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</si>
  <si>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</si>
  <si>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</si>
  <si>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</si>
  <si>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</si>
  <si>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</si>
  <si>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</si>
  <si>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</si>
  <si>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</si>
  <si>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</si>
  <si>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</si>
  <si>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</si>
  <si>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</si>
  <si>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</si>
  <si>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</si>
  <si>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</si>
  <si>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</si>
  <si>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</si>
  <si>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</si>
  <si>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</si>
  <si>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</si>
  <si>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{ h + 110 }</t>
  </si>
  <si>
    <t>rank_name</t>
  </si>
  <si>
    <t>{ h + 114 }</t>
  </si>
  <si>
    <t>{ h + 113 }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</si>
  <si>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</si>
  <si>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</si>
  <si>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</si>
  <si>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</si>
  <si>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</si>
  <si>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</si>
  <si>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</si>
  <si>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</si>
  <si>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</si>
  <si>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</si>
  <si>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</si>
  <si>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</si>
  <si>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</si>
  <si>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</si>
  <si>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</si>
  <si>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</si>
  <si>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</si>
  <si>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</si>
  <si>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</si>
  <si>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</si>
  <si>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</si>
  <si>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</si>
  <si>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</si>
  <si>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</si>
  <si>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</si>
  <si>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</si>
  <si>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</si>
  <si>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</si>
  <si>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</si>
  <si>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</si>
  <si>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</si>
  <si>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</si>
  <si>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</si>
  <si>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</si>
  <si>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</si>
  <si>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</si>
  <si>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</si>
  <si>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</si>
  <si>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</si>
  <si>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</si>
  <si>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</si>
  <si>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</si>
  <si>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</si>
  <si>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</si>
  <si>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</si>
  <si>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</si>
  <si>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</si>
  <si>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</si>
  <si>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</si>
  <si>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</si>
  <si>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</si>
  <si>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</si>
  <si>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</si>
  <si>
    <t>Card No.</t>
  </si>
  <si>
    <t>XP</t>
  </si>
  <si>
    <t>card_number()</t>
  </si>
  <si>
    <t>{ 2 * h - 30 }</t>
  </si>
  <si>
    <t>left bottom</t>
  </si>
  <si>
    <t>black</t>
  </si>
  <si>
    <t xml:space="preserve">(if card.leader == "yes" then 0 else 1) + card.number 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</si>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</sst>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2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2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2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2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2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2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2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2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2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2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2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2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2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2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2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2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2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2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2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2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2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2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2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2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2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2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2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2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2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2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2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2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2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2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2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2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2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2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2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2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2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2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2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2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2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2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2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2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2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2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2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2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2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2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2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2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2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2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2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2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2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2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2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2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2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2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2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2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2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2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2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2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2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2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2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2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2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2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2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2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2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2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2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2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2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2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2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2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2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2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2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2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2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2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2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2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2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2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2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2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2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2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workbookViewId="0">
      <selection activeCell="N14" sqref="N14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3" width="31.28515625" style="10" customWidth="1"/>
    <col min="4" max="9" width="9.140625" style="10"/>
    <col min="10" max="10" width="20.140625" style="10" bestFit="1" customWidth="1"/>
    <col min="11" max="11" width="9.140625" style="10"/>
    <col min="12" max="12" width="20.140625" style="10" bestFit="1" customWidth="1"/>
    <col min="13" max="16384" width="9.140625" style="10"/>
  </cols>
  <sheetData>
    <row r="1" spans="1:49" x14ac:dyDescent="0.25">
      <c r="A1" s="10" t="s">
        <v>143</v>
      </c>
      <c r="B1" s="10" t="s">
        <v>153</v>
      </c>
      <c r="C1" s="10" t="s">
        <v>948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25">
      <c r="A2" s="10" t="s">
        <v>217</v>
      </c>
      <c r="B2" s="10" t="s">
        <v>155</v>
      </c>
      <c r="C2" s="10" t="s">
        <v>993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25">
      <c r="A3" s="10" t="s">
        <v>218</v>
      </c>
      <c r="B3" s="10" t="s">
        <v>156</v>
      </c>
      <c r="C3" s="10" t="s">
        <v>994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25">
      <c r="A4" s="10" t="s">
        <v>219</v>
      </c>
      <c r="B4" s="10" t="s">
        <v>157</v>
      </c>
      <c r="C4" s="10" t="s">
        <v>995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25">
      <c r="B5" s="10" t="s">
        <v>222</v>
      </c>
      <c r="C5" s="10" t="s">
        <v>996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25">
      <c r="B6" s="10" t="s">
        <v>156</v>
      </c>
      <c r="C6" s="10" t="s">
        <v>997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25">
      <c r="B7" s="10" t="s">
        <v>158</v>
      </c>
      <c r="C7" s="10" t="s">
        <v>998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25">
      <c r="B8" s="10" t="s">
        <v>159</v>
      </c>
      <c r="C8" s="10" t="s">
        <v>999</v>
      </c>
      <c r="G8" s="11" t="s">
        <v>246</v>
      </c>
      <c r="I8" s="10" t="s">
        <v>245</v>
      </c>
    </row>
    <row r="9" spans="1:49" x14ac:dyDescent="0.25">
      <c r="B9" s="10" t="s">
        <v>506</v>
      </c>
      <c r="C9" s="10" t="s">
        <v>1000</v>
      </c>
      <c r="I9" s="10" t="s">
        <v>246</v>
      </c>
    </row>
    <row r="10" spans="1:49" x14ac:dyDescent="0.25">
      <c r="B10" s="10" t="s">
        <v>223</v>
      </c>
      <c r="I10" s="10" t="s">
        <v>247</v>
      </c>
    </row>
    <row r="11" spans="1:49" x14ac:dyDescent="0.25">
      <c r="B11" s="10" t="s">
        <v>156</v>
      </c>
      <c r="I11" s="10" t="s">
        <v>518</v>
      </c>
    </row>
    <row r="12" spans="1:49" x14ac:dyDescent="0.25">
      <c r="B12" s="10" t="s">
        <v>159</v>
      </c>
      <c r="I12" s="10" t="s">
        <v>512</v>
      </c>
    </row>
    <row r="13" spans="1:49" x14ac:dyDescent="0.25">
      <c r="B13" s="10" t="s">
        <v>160</v>
      </c>
      <c r="I13" s="10" t="s">
        <v>519</v>
      </c>
    </row>
    <row r="14" spans="1:49" x14ac:dyDescent="0.25">
      <c r="B14" s="10" t="s">
        <v>157</v>
      </c>
      <c r="I14" s="10" t="s">
        <v>749</v>
      </c>
    </row>
    <row r="15" spans="1:49" x14ac:dyDescent="0.25">
      <c r="B15" s="10" t="s">
        <v>161</v>
      </c>
      <c r="I15" s="10" t="s">
        <v>715</v>
      </c>
    </row>
    <row r="16" spans="1:49" x14ac:dyDescent="0.25">
      <c r="B16" s="10" t="s">
        <v>156</v>
      </c>
      <c r="I16" s="10" t="s">
        <v>870</v>
      </c>
    </row>
    <row r="17" spans="2:9" x14ac:dyDescent="0.25">
      <c r="B17" s="10" t="s">
        <v>158</v>
      </c>
      <c r="I17" s="10" t="s">
        <v>742</v>
      </c>
    </row>
    <row r="18" spans="2:9" x14ac:dyDescent="0.25">
      <c r="B18" s="10" t="s">
        <v>157</v>
      </c>
      <c r="I18" s="10" t="s">
        <v>871</v>
      </c>
    </row>
    <row r="19" spans="2:9" x14ac:dyDescent="0.25">
      <c r="B19" s="10" t="s">
        <v>162</v>
      </c>
      <c r="I19" s="10" t="s">
        <v>872</v>
      </c>
    </row>
    <row r="20" spans="2:9" x14ac:dyDescent="0.25">
      <c r="B20" s="10" t="s">
        <v>156</v>
      </c>
      <c r="I20" s="10" t="s">
        <v>873</v>
      </c>
    </row>
    <row r="21" spans="2:9" x14ac:dyDescent="0.25">
      <c r="B21" s="10" t="s">
        <v>157</v>
      </c>
      <c r="I21" s="10" t="s">
        <v>860</v>
      </c>
    </row>
    <row r="22" spans="2:9" x14ac:dyDescent="0.25">
      <c r="B22" s="10" t="s">
        <v>163</v>
      </c>
      <c r="I22" s="10" t="s">
        <v>874</v>
      </c>
    </row>
    <row r="23" spans="2:9" x14ac:dyDescent="0.25">
      <c r="B23" s="10" t="s">
        <v>156</v>
      </c>
      <c r="I23" s="10" t="s">
        <v>473</v>
      </c>
    </row>
    <row r="24" spans="2:9" x14ac:dyDescent="0.25">
      <c r="B24" s="10" t="s">
        <v>164</v>
      </c>
      <c r="I24" s="10" t="s">
        <v>875</v>
      </c>
    </row>
    <row r="25" spans="2:9" x14ac:dyDescent="0.25">
      <c r="B25" s="10" t="s">
        <v>165</v>
      </c>
      <c r="I25" s="10" t="s">
        <v>876</v>
      </c>
    </row>
    <row r="26" spans="2:9" x14ac:dyDescent="0.25">
      <c r="B26" s="10" t="s">
        <v>156</v>
      </c>
      <c r="I26" s="10" t="s">
        <v>877</v>
      </c>
    </row>
    <row r="27" spans="2:9" x14ac:dyDescent="0.25">
      <c r="B27" s="10" t="s">
        <v>158</v>
      </c>
      <c r="I27" s="10" t="s">
        <v>878</v>
      </c>
    </row>
    <row r="28" spans="2:9" x14ac:dyDescent="0.25">
      <c r="B28" s="10" t="s">
        <v>157</v>
      </c>
      <c r="I28" s="10" t="s">
        <v>879</v>
      </c>
    </row>
    <row r="29" spans="2:9" x14ac:dyDescent="0.25">
      <c r="I29" s="10" t="s">
        <v>880</v>
      </c>
    </row>
    <row r="30" spans="2:9" x14ac:dyDescent="0.25">
      <c r="I30" s="10" t="s">
        <v>881</v>
      </c>
    </row>
    <row r="31" spans="2:9" x14ac:dyDescent="0.25">
      <c r="I31" s="10" t="s">
        <v>882</v>
      </c>
    </row>
    <row r="32" spans="2:9" x14ac:dyDescent="0.25">
      <c r="I32" s="10" t="s">
        <v>883</v>
      </c>
    </row>
    <row r="33" spans="9:9" x14ac:dyDescent="0.25">
      <c r="I33" s="10" t="s">
        <v>730</v>
      </c>
    </row>
    <row r="34" spans="9:9" x14ac:dyDescent="0.25">
      <c r="I34" s="10" t="s">
        <v>884</v>
      </c>
    </row>
    <row r="35" spans="9:9" x14ac:dyDescent="0.25">
      <c r="I35" s="10" t="s">
        <v>475</v>
      </c>
    </row>
    <row r="36" spans="9:9" x14ac:dyDescent="0.25">
      <c r="I36" s="10" t="s">
        <v>885</v>
      </c>
    </row>
    <row r="37" spans="9:9" x14ac:dyDescent="0.25">
      <c r="I37" s="10" t="s">
        <v>886</v>
      </c>
    </row>
    <row r="38" spans="9:9" x14ac:dyDescent="0.25">
      <c r="I38" s="10" t="s">
        <v>841</v>
      </c>
    </row>
    <row r="39" spans="9:9" x14ac:dyDescent="0.25">
      <c r="I39" s="10" t="s">
        <v>887</v>
      </c>
    </row>
    <row r="40" spans="9:9" x14ac:dyDescent="0.25">
      <c r="I40" s="10" t="s">
        <v>888</v>
      </c>
    </row>
    <row r="41" spans="9:9" x14ac:dyDescent="0.25">
      <c r="I41" s="10" t="s">
        <v>889</v>
      </c>
    </row>
    <row r="42" spans="9:9" x14ac:dyDescent="0.25">
      <c r="I42" s="10" t="s">
        <v>890</v>
      </c>
    </row>
    <row r="43" spans="9:9" x14ac:dyDescent="0.25">
      <c r="I43" s="10" t="s">
        <v>711</v>
      </c>
    </row>
    <row r="44" spans="9:9" x14ac:dyDescent="0.25">
      <c r="I44" s="10" t="s">
        <v>891</v>
      </c>
    </row>
    <row r="45" spans="9:9" x14ac:dyDescent="0.25">
      <c r="I45" s="10" t="s">
        <v>892</v>
      </c>
    </row>
    <row r="46" spans="9:9" x14ac:dyDescent="0.25">
      <c r="I46" s="10" t="s">
        <v>893</v>
      </c>
    </row>
    <row r="47" spans="9:9" x14ac:dyDescent="0.25">
      <c r="I47" s="10" t="s">
        <v>894</v>
      </c>
    </row>
    <row r="48" spans="9:9" x14ac:dyDescent="0.25">
      <c r="I48" s="10" t="s">
        <v>895</v>
      </c>
    </row>
    <row r="49" spans="9:9" x14ac:dyDescent="0.25">
      <c r="I49" s="10" t="s">
        <v>896</v>
      </c>
    </row>
    <row r="50" spans="9:9" x14ac:dyDescent="0.25">
      <c r="I50" s="10" t="s">
        <v>897</v>
      </c>
    </row>
    <row r="51" spans="9:9" x14ac:dyDescent="0.25">
      <c r="I51" s="10" t="s">
        <v>898</v>
      </c>
    </row>
    <row r="52" spans="9:9" x14ac:dyDescent="0.25">
      <c r="I52" s="10" t="s">
        <v>899</v>
      </c>
    </row>
    <row r="53" spans="9:9" x14ac:dyDescent="0.25">
      <c r="I53" s="10" t="s">
        <v>740</v>
      </c>
    </row>
    <row r="54" spans="9:9" x14ac:dyDescent="0.2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950</v>
      </c>
      <c r="B2" t="s">
        <v>957</v>
      </c>
      <c r="C2" t="s">
        <v>953</v>
      </c>
      <c r="D2" t="s">
        <v>955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25">
      <c r="A3" t="s">
        <v>951</v>
      </c>
      <c r="B3" t="s">
        <v>958</v>
      </c>
      <c r="C3" t="s">
        <v>954</v>
      </c>
      <c r="D3" t="s">
        <v>956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25">
      <c r="E4" t="s">
        <v>952</v>
      </c>
      <c r="F4" t="s">
        <v>952</v>
      </c>
      <c r="G4" t="s">
        <v>952</v>
      </c>
      <c r="H4" t="s">
        <v>952</v>
      </c>
      <c r="I4" t="s">
        <v>952</v>
      </c>
      <c r="J4" t="s">
        <v>952</v>
      </c>
      <c r="K4" t="s">
        <v>952</v>
      </c>
      <c r="L4" t="s">
        <v>952</v>
      </c>
      <c r="M4" t="s">
        <v>952</v>
      </c>
      <c r="N4" t="s">
        <v>952</v>
      </c>
      <c r="O4" t="s">
        <v>952</v>
      </c>
      <c r="P4" t="s">
        <v>952</v>
      </c>
      <c r="Q4" t="s">
        <v>952</v>
      </c>
      <c r="R4" t="s">
        <v>952</v>
      </c>
      <c r="S4" t="s">
        <v>952</v>
      </c>
      <c r="T4" t="s">
        <v>952</v>
      </c>
      <c r="U4" t="s">
        <v>952</v>
      </c>
      <c r="V4" t="s">
        <v>952</v>
      </c>
      <c r="W4" t="s">
        <v>952</v>
      </c>
      <c r="X4" t="s">
        <v>952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568</v>
      </c>
    </row>
    <row r="2" spans="1:18" x14ac:dyDescent="0.2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710</v>
      </c>
    </row>
    <row r="9" spans="1:18" x14ac:dyDescent="0.2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709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6</v>
      </c>
      <c r="B2" s="10" t="s">
        <v>35</v>
      </c>
      <c r="C2" s="10" t="s">
        <v>1001</v>
      </c>
      <c r="F2" s="11" t="s">
        <v>123</v>
      </c>
      <c r="G2" s="10" t="s">
        <v>123</v>
      </c>
      <c r="J2" s="12"/>
      <c r="K2" s="12"/>
      <c r="L2" s="12" t="s">
        <v>1008</v>
      </c>
      <c r="M2" s="12"/>
      <c r="N2" s="12"/>
      <c r="O2" s="12"/>
      <c r="P2" s="10" t="s">
        <v>1007</v>
      </c>
      <c r="Y2" s="10" t="s">
        <v>1003</v>
      </c>
    </row>
    <row r="3" spans="1:25" x14ac:dyDescent="0.25">
      <c r="A3" s="10" t="s">
        <v>11</v>
      </c>
      <c r="B3" s="10" t="s">
        <v>144</v>
      </c>
      <c r="C3" s="10" t="s">
        <v>145</v>
      </c>
      <c r="D3" s="11"/>
      <c r="H3" s="11"/>
      <c r="K3" s="11"/>
      <c r="M3" s="11"/>
    </row>
    <row r="4" spans="1:25" x14ac:dyDescent="0.25">
      <c r="A4" s="10" t="s">
        <v>7</v>
      </c>
      <c r="B4" s="10" t="s">
        <v>143</v>
      </c>
      <c r="C4" s="10" t="s">
        <v>146</v>
      </c>
      <c r="M4" s="11"/>
      <c r="R4" s="10" t="s">
        <v>69</v>
      </c>
    </row>
    <row r="5" spans="1:25" x14ac:dyDescent="0.25">
      <c r="A5" s="10" t="s">
        <v>6</v>
      </c>
      <c r="B5" s="10" t="s">
        <v>147</v>
      </c>
      <c r="C5" s="10" t="s">
        <v>148</v>
      </c>
      <c r="M5" s="11"/>
      <c r="Q5" s="11"/>
      <c r="Y5" s="10" t="s">
        <v>149</v>
      </c>
    </row>
    <row r="6" spans="1:25" x14ac:dyDescent="0.25">
      <c r="A6" s="10" t="s">
        <v>6</v>
      </c>
      <c r="B6" s="10" t="s">
        <v>150</v>
      </c>
      <c r="F6" s="11" t="s">
        <v>123</v>
      </c>
      <c r="H6" s="11" t="s">
        <v>123</v>
      </c>
      <c r="Y6" s="10" t="s">
        <v>151</v>
      </c>
    </row>
    <row r="7" spans="1:25" x14ac:dyDescent="0.25">
      <c r="A7" s="10" t="s">
        <v>6</v>
      </c>
      <c r="B7" s="10" t="s">
        <v>14</v>
      </c>
      <c r="C7" s="10" t="s">
        <v>152</v>
      </c>
      <c r="H7" s="11" t="s">
        <v>123</v>
      </c>
      <c r="I7" s="10" t="s">
        <v>122</v>
      </c>
      <c r="J7" s="11" t="s">
        <v>123</v>
      </c>
    </row>
    <row r="8" spans="1:25" x14ac:dyDescent="0.25">
      <c r="A8" s="10" t="s">
        <v>7</v>
      </c>
      <c r="B8" s="10" t="s">
        <v>153</v>
      </c>
      <c r="C8" s="10" t="s">
        <v>154</v>
      </c>
      <c r="H8" s="10" t="s">
        <v>123</v>
      </c>
      <c r="K8" s="10" t="s">
        <v>122</v>
      </c>
      <c r="L8" s="10" t="s">
        <v>241</v>
      </c>
      <c r="M8" s="11" t="s">
        <v>124</v>
      </c>
      <c r="R8" s="10" t="s">
        <v>69</v>
      </c>
    </row>
    <row r="9" spans="1:25" x14ac:dyDescent="0.25">
      <c r="A9" s="10" t="s">
        <v>6</v>
      </c>
      <c r="B9" s="10" t="s">
        <v>380</v>
      </c>
      <c r="C9" s="10" t="s">
        <v>154</v>
      </c>
      <c r="F9" s="10" t="s">
        <v>123</v>
      </c>
      <c r="G9" s="10" t="s">
        <v>123</v>
      </c>
      <c r="H9" s="10" t="s">
        <v>123</v>
      </c>
      <c r="J9" s="10" t="s">
        <v>123</v>
      </c>
      <c r="K9" s="10" t="s">
        <v>123</v>
      </c>
      <c r="M9" s="11"/>
      <c r="Y9" s="10" t="s">
        <v>737</v>
      </c>
    </row>
    <row r="10" spans="1:25" x14ac:dyDescent="0.25">
      <c r="A10" s="10" t="s">
        <v>7</v>
      </c>
      <c r="B10" s="10" t="s">
        <v>220</v>
      </c>
      <c r="C10" s="10" t="s">
        <v>167</v>
      </c>
      <c r="K10" s="11" t="s">
        <v>122</v>
      </c>
      <c r="L10" s="10" t="s">
        <v>235</v>
      </c>
      <c r="M10" s="11" t="s">
        <v>170</v>
      </c>
      <c r="R10" s="10" t="s">
        <v>69</v>
      </c>
    </row>
    <row r="11" spans="1:25" x14ac:dyDescent="0.25">
      <c r="A11" s="10" t="s">
        <v>7</v>
      </c>
      <c r="B11" s="10" t="s">
        <v>227</v>
      </c>
      <c r="C11" s="10" t="s">
        <v>173</v>
      </c>
      <c r="K11" s="11" t="s">
        <v>122</v>
      </c>
      <c r="L11" s="10" t="s">
        <v>236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228</v>
      </c>
      <c r="C12" s="10" t="s">
        <v>175</v>
      </c>
      <c r="K12" s="11" t="s">
        <v>122</v>
      </c>
      <c r="L12" s="10" t="s">
        <v>237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229</v>
      </c>
      <c r="C13" s="10" t="s">
        <v>177</v>
      </c>
      <c r="K13" s="11" t="s">
        <v>122</v>
      </c>
      <c r="L13" s="10" t="s">
        <v>239</v>
      </c>
      <c r="M13" s="10" t="s">
        <v>246</v>
      </c>
      <c r="R13" s="10" t="s">
        <v>69</v>
      </c>
    </row>
    <row r="14" spans="1:25" x14ac:dyDescent="0.25">
      <c r="A14" s="10" t="s">
        <v>7</v>
      </c>
      <c r="B14" s="10" t="s">
        <v>221</v>
      </c>
      <c r="C14" s="10" t="s">
        <v>179</v>
      </c>
      <c r="K14" s="11" t="s">
        <v>122</v>
      </c>
      <c r="L14" s="10" t="s">
        <v>240</v>
      </c>
      <c r="M14" s="10" t="s">
        <v>247</v>
      </c>
      <c r="R14" s="10" t="s">
        <v>69</v>
      </c>
    </row>
    <row r="15" spans="1:25" x14ac:dyDescent="0.25">
      <c r="A15" s="10" t="s">
        <v>6</v>
      </c>
      <c r="B15" s="10" t="s">
        <v>230</v>
      </c>
      <c r="C15" s="10" t="s">
        <v>185</v>
      </c>
      <c r="K15" s="11" t="s">
        <v>122</v>
      </c>
      <c r="L15" s="10" t="s">
        <v>238</v>
      </c>
      <c r="M15" s="10" t="s">
        <v>518</v>
      </c>
    </row>
    <row r="16" spans="1:25" x14ac:dyDescent="0.25">
      <c r="A16" s="10" t="s">
        <v>7</v>
      </c>
      <c r="B16" s="10" t="s">
        <v>868</v>
      </c>
      <c r="C16" s="10" t="s">
        <v>869</v>
      </c>
      <c r="K16" s="11" t="s">
        <v>122</v>
      </c>
      <c r="L16" s="10" t="s">
        <v>1002</v>
      </c>
      <c r="M16" s="10" t="s">
        <v>519</v>
      </c>
      <c r="Q16" s="10" t="s">
        <v>168</v>
      </c>
      <c r="R16" s="10" t="s">
        <v>69</v>
      </c>
    </row>
    <row r="17" spans="1:18" x14ac:dyDescent="0.25">
      <c r="A17" s="10" t="s">
        <v>6</v>
      </c>
      <c r="B17" s="10" t="s">
        <v>17</v>
      </c>
      <c r="C17" s="10" t="s">
        <v>908</v>
      </c>
      <c r="D17" s="11" t="s">
        <v>122</v>
      </c>
      <c r="K17" s="11" t="s">
        <v>122</v>
      </c>
      <c r="L17" s="10" t="s">
        <v>909</v>
      </c>
      <c r="M17" s="10" t="s">
        <v>169</v>
      </c>
    </row>
    <row r="18" spans="1:18" x14ac:dyDescent="0.25">
      <c r="A18" s="10" t="s">
        <v>6</v>
      </c>
      <c r="B18" s="10" t="s">
        <v>938</v>
      </c>
      <c r="C18" s="10" t="s">
        <v>936</v>
      </c>
      <c r="K18" s="11"/>
    </row>
    <row r="19" spans="1:18" x14ac:dyDescent="0.25">
      <c r="A19" s="10" t="s">
        <v>6</v>
      </c>
      <c r="B19" s="10" t="s">
        <v>935</v>
      </c>
      <c r="C19" s="10" t="s">
        <v>937</v>
      </c>
      <c r="K19" s="11"/>
    </row>
    <row r="20" spans="1:18" x14ac:dyDescent="0.25">
      <c r="A20" s="10" t="s">
        <v>7</v>
      </c>
      <c r="B20" s="10" t="s">
        <v>933</v>
      </c>
      <c r="C20" s="10" t="s">
        <v>934</v>
      </c>
      <c r="K20" s="11"/>
      <c r="Q20" s="10" t="s">
        <v>168</v>
      </c>
      <c r="R20" s="10" t="s">
        <v>971</v>
      </c>
    </row>
    <row r="21" spans="1:18" x14ac:dyDescent="0.25">
      <c r="A21" s="10" t="s">
        <v>10</v>
      </c>
      <c r="B21" s="10" t="s">
        <v>526</v>
      </c>
      <c r="C21" s="10" t="s">
        <v>528</v>
      </c>
      <c r="K21" s="11" t="s">
        <v>122</v>
      </c>
      <c r="L21" s="10" t="s">
        <v>527</v>
      </c>
      <c r="M21" s="11" t="s">
        <v>512</v>
      </c>
      <c r="Q21" s="11" t="s">
        <v>477</v>
      </c>
    </row>
    <row r="22" spans="1:18" x14ac:dyDescent="0.25">
      <c r="A22" s="10" t="s">
        <v>8</v>
      </c>
      <c r="B22" s="10" t="s">
        <v>751</v>
      </c>
      <c r="C22" s="10" t="s">
        <v>752</v>
      </c>
      <c r="K22" s="11"/>
      <c r="M22" s="11"/>
      <c r="Q22" s="11" t="s">
        <v>753</v>
      </c>
      <c r="R22" s="11" t="s">
        <v>753</v>
      </c>
    </row>
    <row r="23" spans="1:18" x14ac:dyDescent="0.25">
      <c r="A23" s="10" t="s">
        <v>6</v>
      </c>
      <c r="B23" s="10" t="s">
        <v>195</v>
      </c>
      <c r="C23" s="10" t="s">
        <v>196</v>
      </c>
      <c r="H23" s="11" t="s">
        <v>123</v>
      </c>
      <c r="I23" s="11" t="s">
        <v>122</v>
      </c>
      <c r="J23" s="11" t="s">
        <v>123</v>
      </c>
    </row>
    <row r="24" spans="1:18" x14ac:dyDescent="0.25">
      <c r="A24" s="10" t="s">
        <v>6</v>
      </c>
      <c r="B24" s="10" t="s">
        <v>211</v>
      </c>
      <c r="C24" s="10" t="s">
        <v>212</v>
      </c>
      <c r="H24" s="11" t="s">
        <v>123</v>
      </c>
      <c r="I24" s="11" t="s">
        <v>122</v>
      </c>
      <c r="J24" s="11" t="s">
        <v>123</v>
      </c>
    </row>
    <row r="25" spans="1:18" x14ac:dyDescent="0.25">
      <c r="A25" s="10" t="s">
        <v>8</v>
      </c>
      <c r="B25" s="10" t="s">
        <v>948</v>
      </c>
      <c r="C25" s="10" t="s">
        <v>949</v>
      </c>
      <c r="H25" s="11"/>
      <c r="I25" s="11"/>
      <c r="J25" s="11"/>
      <c r="R25" s="10" t="s">
        <v>69</v>
      </c>
    </row>
    <row r="26" spans="1:18" x14ac:dyDescent="0.25">
      <c r="A26" s="10" t="s">
        <v>10</v>
      </c>
      <c r="B26" s="10" t="s">
        <v>231</v>
      </c>
      <c r="C26" s="10" t="s">
        <v>213</v>
      </c>
      <c r="H26" s="11" t="s">
        <v>123</v>
      </c>
      <c r="K26" s="11"/>
      <c r="L26" s="10" t="s">
        <v>188</v>
      </c>
    </row>
    <row r="27" spans="1:18" x14ac:dyDescent="0.25">
      <c r="A27" s="10" t="s">
        <v>10</v>
      </c>
      <c r="B27" s="10" t="s">
        <v>232</v>
      </c>
      <c r="C27" s="10" t="s">
        <v>214</v>
      </c>
      <c r="H27" s="11" t="s">
        <v>123</v>
      </c>
      <c r="K27" s="11"/>
      <c r="L27" s="10" t="s">
        <v>242</v>
      </c>
    </row>
    <row r="28" spans="1:18" x14ac:dyDescent="0.25">
      <c r="A28" s="10" t="s">
        <v>10</v>
      </c>
      <c r="B28" s="10" t="s">
        <v>233</v>
      </c>
      <c r="C28" s="10" t="s">
        <v>215</v>
      </c>
      <c r="H28" s="11" t="s">
        <v>123</v>
      </c>
      <c r="K28" s="11"/>
      <c r="L28" s="10" t="s">
        <v>243</v>
      </c>
    </row>
    <row r="29" spans="1:18" x14ac:dyDescent="0.25">
      <c r="A29" s="10" t="s">
        <v>10</v>
      </c>
      <c r="B29" s="10" t="s">
        <v>234</v>
      </c>
      <c r="C29" s="10" t="s">
        <v>216</v>
      </c>
      <c r="H29" s="11" t="s">
        <v>123</v>
      </c>
      <c r="K29" s="11"/>
      <c r="L29" s="10" t="s">
        <v>244</v>
      </c>
    </row>
    <row r="30" spans="1:18" x14ac:dyDescent="0.25">
      <c r="A30" s="10" t="s">
        <v>8</v>
      </c>
      <c r="B30" t="s">
        <v>567</v>
      </c>
      <c r="C30" s="10" t="s">
        <v>372</v>
      </c>
      <c r="H30" s="11" t="s">
        <v>123</v>
      </c>
      <c r="J30" s="11" t="s">
        <v>123</v>
      </c>
      <c r="K30" s="11"/>
      <c r="Q30" s="10" t="s">
        <v>704</v>
      </c>
      <c r="R30" s="10" t="s">
        <v>705</v>
      </c>
    </row>
    <row r="31" spans="1:18" x14ac:dyDescent="0.25">
      <c r="A31" s="10" t="s">
        <v>8</v>
      </c>
      <c r="B31" s="10" t="s">
        <v>550</v>
      </c>
      <c r="C31" s="10" t="s">
        <v>558</v>
      </c>
      <c r="H31" s="11" t="s">
        <v>123</v>
      </c>
      <c r="J31" s="11" t="s">
        <v>123</v>
      </c>
      <c r="K31" s="11"/>
      <c r="Q31" s="10" t="s">
        <v>551</v>
      </c>
      <c r="R31" s="10" t="s">
        <v>552</v>
      </c>
    </row>
    <row r="32" spans="1:18" x14ac:dyDescent="0.25">
      <c r="A32" s="10" t="s">
        <v>7</v>
      </c>
      <c r="B32" s="10" t="s">
        <v>186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189</v>
      </c>
      <c r="C33" s="10" t="s">
        <v>497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190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191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192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193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194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197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198</v>
      </c>
      <c r="C40" s="10" t="s">
        <v>498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199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200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201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202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203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204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205</v>
      </c>
      <c r="C47" s="10" t="s">
        <v>496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206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207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208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209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210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248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249</v>
      </c>
      <c r="C54" s="10" t="s">
        <v>499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250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251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252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253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254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255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256</v>
      </c>
      <c r="C61" s="10" t="s">
        <v>500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257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258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259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260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261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262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263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264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265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266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267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268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269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270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271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272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273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274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275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276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277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278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279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280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281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282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283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284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285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286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287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288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289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0" t="s">
        <v>290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0" t="s">
        <v>291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0" t="s">
        <v>292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0" t="s">
        <v>293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0" t="s">
        <v>294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0" t="s">
        <v>295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0" t="s">
        <v>296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297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298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299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300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301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302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303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304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305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306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307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308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309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310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311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312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313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314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315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316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317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318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319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320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321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322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323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324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325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326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327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328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329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330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331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332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333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334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335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336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337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338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339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340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341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342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343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344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345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346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347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348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349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350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351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352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353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354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355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356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357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358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359</v>
      </c>
      <c r="C164" s="10" t="s">
        <v>141</v>
      </c>
      <c r="H164" s="11" t="s">
        <v>123</v>
      </c>
      <c r="J164" s="11" t="s">
        <v>123</v>
      </c>
    </row>
    <row r="165" spans="1:18" x14ac:dyDescent="0.25">
      <c r="A165" s="10" t="s">
        <v>7</v>
      </c>
      <c r="B165" s="13" t="s">
        <v>360</v>
      </c>
      <c r="C165" s="10" t="s">
        <v>367</v>
      </c>
      <c r="H165" s="11" t="s">
        <v>123</v>
      </c>
      <c r="J165" s="11" t="s">
        <v>123</v>
      </c>
      <c r="R165" s="10" t="s">
        <v>69</v>
      </c>
    </row>
    <row r="166" spans="1:18" x14ac:dyDescent="0.25">
      <c r="A166" s="10" t="s">
        <v>6</v>
      </c>
      <c r="B166" s="13" t="s">
        <v>361</v>
      </c>
      <c r="C166" s="10" t="s">
        <v>368</v>
      </c>
      <c r="H166" s="11" t="s">
        <v>123</v>
      </c>
      <c r="J166" s="11" t="s">
        <v>123</v>
      </c>
    </row>
    <row r="167" spans="1:18" x14ac:dyDescent="0.25">
      <c r="A167" s="10" t="s">
        <v>6</v>
      </c>
      <c r="B167" s="13" t="s">
        <v>362</v>
      </c>
      <c r="C167" s="10" t="s">
        <v>369</v>
      </c>
      <c r="H167" s="11" t="s">
        <v>123</v>
      </c>
      <c r="J167" s="11" t="s">
        <v>123</v>
      </c>
    </row>
    <row r="168" spans="1:18" x14ac:dyDescent="0.25">
      <c r="A168" s="10" t="s">
        <v>7</v>
      </c>
      <c r="B168" s="13" t="s">
        <v>363</v>
      </c>
      <c r="C168" s="10" t="s">
        <v>370</v>
      </c>
      <c r="H168" s="11" t="s">
        <v>123</v>
      </c>
      <c r="J168" s="11" t="s">
        <v>123</v>
      </c>
      <c r="R168" s="10" t="s">
        <v>69</v>
      </c>
    </row>
    <row r="169" spans="1:18" x14ac:dyDescent="0.25">
      <c r="A169" s="10" t="s">
        <v>6</v>
      </c>
      <c r="B169" s="13" t="s">
        <v>364</v>
      </c>
      <c r="C169" s="10" t="s">
        <v>371</v>
      </c>
      <c r="H169" s="11" t="s">
        <v>123</v>
      </c>
      <c r="J169" s="11" t="s">
        <v>123</v>
      </c>
    </row>
    <row r="170" spans="1:18" x14ac:dyDescent="0.25">
      <c r="A170" s="10" t="s">
        <v>6</v>
      </c>
      <c r="B170" s="13" t="s">
        <v>365</v>
      </c>
      <c r="C170" s="10" t="s">
        <v>142</v>
      </c>
      <c r="H170" s="11" t="s">
        <v>123</v>
      </c>
      <c r="J170" s="11" t="s">
        <v>123</v>
      </c>
    </row>
    <row r="171" spans="1:18" x14ac:dyDescent="0.25">
      <c r="A171" s="10" t="s">
        <v>6</v>
      </c>
      <c r="B171" s="13" t="s">
        <v>366</v>
      </c>
      <c r="C171" s="10" t="s">
        <v>141</v>
      </c>
      <c r="H171" s="11" t="s">
        <v>123</v>
      </c>
      <c r="J171" s="11" t="s">
        <v>123</v>
      </c>
    </row>
  </sheetData>
  <sortState xmlns:xlrd2="http://schemas.microsoft.com/office/spreadsheetml/2017/richdata2" ref="V5:V15">
    <sortCondition ref="V5:V15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5.42578125" bestFit="1" customWidth="1"/>
    <col min="4" max="4" width="22" bestFit="1" customWidth="1"/>
    <col min="5" max="5" width="21.140625" bestFit="1" customWidth="1"/>
  </cols>
  <sheetData>
    <row r="1" spans="1:5" x14ac:dyDescent="0.2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2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2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2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2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zoomScale="85" zoomScaleNormal="85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R169" sqref="R169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  <col min="10" max="10" width="12.85546875" bestFit="1" customWidth="1"/>
    <col min="11" max="11" width="14.140625" bestFit="1" customWidth="1"/>
    <col min="12" max="12" width="16.42578125" bestFit="1" customWidth="1"/>
    <col min="13" max="13" width="12.7109375" bestFit="1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2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2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862</v>
      </c>
      <c r="X5" s="13"/>
    </row>
    <row r="6" spans="1:25" x14ac:dyDescent="0.2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2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2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6</v>
      </c>
      <c r="U13" s="13"/>
      <c r="V13" s="13" t="s">
        <v>452</v>
      </c>
      <c r="W13" s="13"/>
      <c r="X13" s="13"/>
    </row>
    <row r="14" spans="1:25" x14ac:dyDescent="0.2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6</v>
      </c>
      <c r="U14" s="13"/>
      <c r="V14" s="13" t="s">
        <v>452</v>
      </c>
      <c r="W14" s="13"/>
      <c r="X14" s="13"/>
    </row>
    <row r="15" spans="1:25" x14ac:dyDescent="0.2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2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2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2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2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2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2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2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2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2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2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2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2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2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2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2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2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2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2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2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2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2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2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2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2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2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2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2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2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2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2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2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2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2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2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2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2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2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2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2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2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2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2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2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2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2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2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2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2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2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2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2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2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2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2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2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2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2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2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2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25">
      <c r="A157" s="13" t="s">
        <v>17</v>
      </c>
      <c r="B157" s="13"/>
      <c r="C157" s="13">
        <v>25</v>
      </c>
      <c r="D157" s="13">
        <v>225</v>
      </c>
      <c r="E157" s="13" t="s">
        <v>965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2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2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451</v>
      </c>
      <c r="T159" s="13"/>
      <c r="U159" s="13"/>
      <c r="V159" s="13"/>
      <c r="X159" s="13"/>
    </row>
    <row r="160" spans="1:24" x14ac:dyDescent="0.25">
      <c r="A160" s="13" t="s">
        <v>933</v>
      </c>
      <c r="C160" s="13">
        <v>405</v>
      </c>
      <c r="D160" s="13">
        <v>100</v>
      </c>
      <c r="E160" s="13" t="s">
        <v>969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451</v>
      </c>
    </row>
    <row r="161" spans="1:25" x14ac:dyDescent="0.25">
      <c r="A161" s="13" t="s">
        <v>938</v>
      </c>
      <c r="C161" s="13">
        <v>25</v>
      </c>
      <c r="D161" t="s">
        <v>867</v>
      </c>
      <c r="E161" s="13" t="s">
        <v>966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451</v>
      </c>
    </row>
    <row r="162" spans="1:25" x14ac:dyDescent="0.25">
      <c r="A162" s="13" t="s">
        <v>935</v>
      </c>
      <c r="C162" s="13">
        <v>25</v>
      </c>
      <c r="D162" t="s">
        <v>867</v>
      </c>
      <c r="E162" s="13" t="s">
        <v>967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451</v>
      </c>
    </row>
    <row r="163" spans="1:25" x14ac:dyDescent="0.25">
      <c r="A163" s="13" t="s">
        <v>948</v>
      </c>
      <c r="C163" s="13">
        <v>260</v>
      </c>
      <c r="D163" s="13">
        <v>140</v>
      </c>
      <c r="E163" s="13" t="s">
        <v>965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25">
      <c r="A164" t="s">
        <v>231</v>
      </c>
      <c r="B164" s="14"/>
      <c r="C164" s="13">
        <f>262+17-(D164/2)</f>
        <v>261.5</v>
      </c>
      <c r="D164">
        <v>35</v>
      </c>
      <c r="E164" t="s">
        <v>987</v>
      </c>
      <c r="F164">
        <f>D164</f>
        <v>35</v>
      </c>
      <c r="G164">
        <v>10</v>
      </c>
      <c r="H164" t="s">
        <v>11</v>
      </c>
      <c r="Y164" t="s">
        <v>988</v>
      </c>
    </row>
    <row r="165" spans="1:25" x14ac:dyDescent="0.25">
      <c r="A165" t="s">
        <v>232</v>
      </c>
      <c r="B165" s="14"/>
      <c r="C165" s="13">
        <f>C164+D164/2-17+34+17-D165/2</f>
        <v>299.5</v>
      </c>
      <c r="D165">
        <v>27</v>
      </c>
      <c r="E165" s="13" t="s">
        <v>992</v>
      </c>
      <c r="F165">
        <f>ROUND(D165/3*4,0)</f>
        <v>36</v>
      </c>
      <c r="G165">
        <v>10</v>
      </c>
      <c r="H165" t="s">
        <v>11</v>
      </c>
      <c r="Y165" t="s">
        <v>989</v>
      </c>
    </row>
    <row r="166" spans="1:25" x14ac:dyDescent="0.25">
      <c r="A166" t="s">
        <v>233</v>
      </c>
      <c r="B166" s="14"/>
      <c r="C166" s="13">
        <f>C165+D165/2-17+34+17-D166/2</f>
        <v>329.5</v>
      </c>
      <c r="D166">
        <v>35</v>
      </c>
      <c r="E166" t="s">
        <v>987</v>
      </c>
      <c r="F166">
        <f>D166</f>
        <v>35</v>
      </c>
      <c r="G166">
        <v>10</v>
      </c>
      <c r="H166" t="s">
        <v>11</v>
      </c>
      <c r="Y166" t="s">
        <v>990</v>
      </c>
    </row>
    <row r="167" spans="1:25" x14ac:dyDescent="0.25">
      <c r="A167" t="s">
        <v>234</v>
      </c>
      <c r="B167" s="14"/>
      <c r="C167" s="13">
        <f>C166+D166/2-17+34+17-D167/2</f>
        <v>366.5</v>
      </c>
      <c r="D167">
        <v>29</v>
      </c>
      <c r="E167" s="13" t="s">
        <v>992</v>
      </c>
      <c r="F167">
        <f>ROUND(D167/0.8125,0)</f>
        <v>36</v>
      </c>
      <c r="G167">
        <v>10</v>
      </c>
      <c r="H167" t="s">
        <v>11</v>
      </c>
      <c r="Y167" t="s">
        <v>991</v>
      </c>
    </row>
    <row r="168" spans="1:25" x14ac:dyDescent="0.25">
      <c r="A168" t="s">
        <v>35</v>
      </c>
      <c r="C168" s="13">
        <v>10</v>
      </c>
      <c r="D168">
        <v>20</v>
      </c>
      <c r="E168" s="13" t="s">
        <v>1004</v>
      </c>
      <c r="F168">
        <v>20</v>
      </c>
      <c r="G168">
        <v>10</v>
      </c>
      <c r="N168" t="s">
        <v>1005</v>
      </c>
      <c r="O168" t="s">
        <v>480</v>
      </c>
      <c r="P168">
        <v>8</v>
      </c>
      <c r="R168" t="s">
        <v>481</v>
      </c>
      <c r="S168" t="s">
        <v>1006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6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25">
      <c r="A65" t="s">
        <v>13</v>
      </c>
      <c r="B65" t="s">
        <v>976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977</v>
      </c>
    </row>
    <row r="66" spans="1:11" x14ac:dyDescent="0.2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2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2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2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2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2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2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2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2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2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985</v>
      </c>
    </row>
    <row r="76" spans="1:11" x14ac:dyDescent="0.2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25">
      <c r="A77" t="s">
        <v>13</v>
      </c>
      <c r="B77" t="s">
        <v>970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2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25">
      <c r="A79" t="s">
        <v>6</v>
      </c>
      <c r="B79" t="s">
        <v>945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973</v>
      </c>
    </row>
    <row r="80" spans="1:11" x14ac:dyDescent="0.25">
      <c r="A80" t="s">
        <v>13</v>
      </c>
      <c r="B80" t="s">
        <v>979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7" x14ac:dyDescent="0.25">
      <c r="A81" t="s">
        <v>13</v>
      </c>
      <c r="B81" t="s">
        <v>980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7" x14ac:dyDescent="0.25">
      <c r="A82" t="s">
        <v>13</v>
      </c>
      <c r="B82" t="s">
        <v>981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7" x14ac:dyDescent="0.25">
      <c r="A83" t="s">
        <v>13</v>
      </c>
      <c r="B83" t="s">
        <v>983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7" x14ac:dyDescent="0.25">
      <c r="A84" t="s">
        <v>13</v>
      </c>
      <c r="B84" t="s">
        <v>984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7" x14ac:dyDescent="0.25">
      <c r="A85" t="s">
        <v>13</v>
      </c>
      <c r="B85" t="s">
        <v>982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7" x14ac:dyDescent="0.25">
      <c r="A86" t="s">
        <v>13</v>
      </c>
      <c r="B86" t="s">
        <v>986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81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70" sqref="H70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2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2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2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2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2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2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2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2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2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2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2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2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2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2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2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2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2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2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2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2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2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2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2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2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2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2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2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2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2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2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2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2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2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2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2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2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2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2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2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2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25">
      <c r="A53" s="10" t="s">
        <v>976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978</v>
      </c>
      <c r="AB53" s="13"/>
      <c r="AC53" s="13"/>
      <c r="AD53" s="13"/>
    </row>
    <row r="54" spans="1:30" x14ac:dyDescent="0.2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16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t="s">
        <v>913</v>
      </c>
      <c r="B55" s="13"/>
      <c r="C55" s="13">
        <v>25</v>
      </c>
      <c r="D55" s="13">
        <v>225</v>
      </c>
      <c r="E55" s="13" t="s">
        <v>959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t="s">
        <v>980</v>
      </c>
      <c r="B56" s="13"/>
      <c r="C56" s="13">
        <v>25</v>
      </c>
      <c r="D56" s="13">
        <v>225</v>
      </c>
      <c r="E56" s="13" t="s">
        <v>965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t="s">
        <v>915</v>
      </c>
      <c r="B57" s="13"/>
      <c r="C57" s="13">
        <v>25</v>
      </c>
      <c r="D57" s="13">
        <v>225</v>
      </c>
      <c r="E57" s="13" t="s">
        <v>960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t="s">
        <v>981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t="s">
        <v>916</v>
      </c>
      <c r="B59" s="13"/>
      <c r="C59" s="13">
        <v>25</v>
      </c>
      <c r="D59" s="13">
        <v>225</v>
      </c>
      <c r="E59" s="13" t="s">
        <v>961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t="s">
        <v>983</v>
      </c>
      <c r="C60" s="13">
        <v>25</v>
      </c>
      <c r="D60" s="13" t="s">
        <v>867</v>
      </c>
      <c r="E60" s="10" t="s">
        <v>966</v>
      </c>
      <c r="F60" s="13">
        <v>25</v>
      </c>
      <c r="G60" s="10">
        <v>9</v>
      </c>
    </row>
    <row r="61" spans="1:30" x14ac:dyDescent="0.25">
      <c r="A61" t="s">
        <v>917</v>
      </c>
      <c r="B61" s="13"/>
      <c r="C61" s="13">
        <v>25</v>
      </c>
      <c r="D61" s="13">
        <v>225</v>
      </c>
      <c r="E61" s="13" t="s">
        <v>962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t="s">
        <v>984</v>
      </c>
      <c r="C62" s="13">
        <v>25</v>
      </c>
      <c r="D62" s="13" t="s">
        <v>867</v>
      </c>
      <c r="E62" s="10" t="s">
        <v>967</v>
      </c>
      <c r="F62" s="13">
        <v>25</v>
      </c>
      <c r="G62" s="10">
        <v>9</v>
      </c>
    </row>
    <row r="63" spans="1:30" x14ac:dyDescent="0.25">
      <c r="A63" t="s">
        <v>918</v>
      </c>
      <c r="B63" s="13"/>
      <c r="C63" s="13">
        <v>25</v>
      </c>
      <c r="D63" s="13">
        <v>225</v>
      </c>
      <c r="E63" s="13" t="s">
        <v>963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t="s">
        <v>926</v>
      </c>
      <c r="B64" s="13"/>
      <c r="C64" s="13">
        <v>30</v>
      </c>
      <c r="D64" s="13" t="s">
        <v>733</v>
      </c>
      <c r="E64" s="13" t="s">
        <v>964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t="s">
        <v>982</v>
      </c>
      <c r="C65" s="13">
        <v>25</v>
      </c>
      <c r="D65" s="13" t="s">
        <v>867</v>
      </c>
      <c r="E65" s="13" t="s">
        <v>964</v>
      </c>
      <c r="F65" s="13">
        <v>75</v>
      </c>
      <c r="G65" s="10" t="s">
        <v>512</v>
      </c>
      <c r="J65" s="13" t="s">
        <v>943</v>
      </c>
    </row>
    <row r="66" spans="1:30" x14ac:dyDescent="0.2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970</v>
      </c>
      <c r="B67" s="13"/>
      <c r="C67" s="13">
        <v>330</v>
      </c>
      <c r="D67" s="13">
        <v>70</v>
      </c>
      <c r="E67" s="13" t="s">
        <v>974</v>
      </c>
      <c r="F67" s="13">
        <v>56</v>
      </c>
      <c r="G67" s="10">
        <v>9</v>
      </c>
      <c r="H67" s="13"/>
      <c r="I67" s="13"/>
      <c r="J67" s="10" t="s">
        <v>972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t="s">
        <v>979</v>
      </c>
      <c r="B68" s="13"/>
      <c r="C68" s="13">
        <v>330</v>
      </c>
      <c r="D68" s="13">
        <v>70</v>
      </c>
      <c r="E68" s="13" t="s">
        <v>974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t="s">
        <v>919</v>
      </c>
      <c r="B69" s="11"/>
      <c r="C69" s="13">
        <v>405</v>
      </c>
      <c r="D69" s="13">
        <v>100</v>
      </c>
      <c r="E69" s="13" t="s">
        <v>968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t="s">
        <v>986</v>
      </c>
      <c r="B70" s="11"/>
      <c r="C70" s="13">
        <v>405</v>
      </c>
      <c r="D70" s="13">
        <v>100</v>
      </c>
      <c r="E70" s="13" t="s">
        <v>969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945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939</v>
      </c>
      <c r="B72" s="13"/>
      <c r="C72" s="13">
        <v>405</v>
      </c>
      <c r="D72" s="13">
        <v>100</v>
      </c>
      <c r="E72" s="13" t="s">
        <v>975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t="s">
        <v>920</v>
      </c>
      <c r="B73" s="11"/>
      <c r="C73" s="13">
        <v>260</v>
      </c>
      <c r="D73" s="13">
        <v>140</v>
      </c>
      <c r="E73" s="13" t="s">
        <v>965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t="s">
        <v>398</v>
      </c>
      <c r="B74" s="11" t="s">
        <v>123</v>
      </c>
      <c r="C74" s="13">
        <f>C76-(D76/2)-4</f>
        <v>333</v>
      </c>
      <c r="D74" s="13">
        <f>D76</f>
        <v>64</v>
      </c>
      <c r="E74" s="13" t="s">
        <v>944</v>
      </c>
      <c r="F74" s="13">
        <f>(ROUND(D74*0.866,0))</f>
        <v>55</v>
      </c>
      <c r="G74" s="10">
        <v>8</v>
      </c>
      <c r="H74" s="13"/>
      <c r="I74" s="13"/>
      <c r="J74" s="10" t="s">
        <v>471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t="s">
        <v>400</v>
      </c>
      <c r="B75" s="11" t="s">
        <v>123</v>
      </c>
      <c r="C75" s="13">
        <f>C74+4</f>
        <v>337</v>
      </c>
      <c r="D75" s="13">
        <f>D74-8</f>
        <v>56</v>
      </c>
      <c r="E75" s="13" t="s">
        <v>946</v>
      </c>
      <c r="F75" s="13">
        <f t="shared" ref="F75:F81" si="0">(ROUND(D75*0.866,0))</f>
        <v>48</v>
      </c>
      <c r="G75" s="10" t="s">
        <v>512</v>
      </c>
      <c r="H75" s="13"/>
      <c r="I75" s="13"/>
      <c r="J75" s="10" t="s">
        <v>471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t="s">
        <v>401</v>
      </c>
      <c r="B76" s="11" t="s">
        <v>123</v>
      </c>
      <c r="C76" s="13">
        <f>C78-(D78/2)-4</f>
        <v>369</v>
      </c>
      <c r="D76" s="13">
        <f>D78</f>
        <v>64</v>
      </c>
      <c r="E76" s="13" t="s">
        <v>944</v>
      </c>
      <c r="F76" s="13">
        <f t="shared" si="0"/>
        <v>55</v>
      </c>
      <c r="G76" s="10">
        <v>8</v>
      </c>
      <c r="H76" s="13"/>
      <c r="I76" s="13"/>
      <c r="J76" s="10" t="s">
        <v>449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t="s">
        <v>402</v>
      </c>
      <c r="B77" s="11" t="s">
        <v>123</v>
      </c>
      <c r="C77" s="13">
        <f>C76+4</f>
        <v>373</v>
      </c>
      <c r="D77" s="13">
        <f>D76-8</f>
        <v>56</v>
      </c>
      <c r="E77" s="13" t="s">
        <v>947</v>
      </c>
      <c r="F77" s="13">
        <f t="shared" si="0"/>
        <v>48</v>
      </c>
      <c r="G77" s="10">
        <v>9</v>
      </c>
      <c r="H77" s="13"/>
      <c r="I77" s="13"/>
      <c r="J77" s="10" t="s">
        <v>449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t="s">
        <v>403</v>
      </c>
      <c r="B78" s="11" t="s">
        <v>123</v>
      </c>
      <c r="C78" s="13">
        <f>C80-(D80/2)-4</f>
        <v>405</v>
      </c>
      <c r="D78" s="13">
        <f>D80</f>
        <v>64</v>
      </c>
      <c r="E78" s="13" t="s">
        <v>944</v>
      </c>
      <c r="F78" s="13">
        <f t="shared" si="0"/>
        <v>55</v>
      </c>
      <c r="G78" s="10">
        <v>8</v>
      </c>
      <c r="H78" s="13"/>
      <c r="I78" s="13"/>
      <c r="J78" s="10" t="s">
        <v>471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t="s">
        <v>404</v>
      </c>
      <c r="B79" s="11" t="s">
        <v>123</v>
      </c>
      <c r="C79" s="13">
        <f>C78+4</f>
        <v>409</v>
      </c>
      <c r="D79" s="13">
        <f>D78-8</f>
        <v>56</v>
      </c>
      <c r="E79" s="13" t="s">
        <v>946</v>
      </c>
      <c r="F79" s="13">
        <f t="shared" si="0"/>
        <v>48</v>
      </c>
      <c r="G79" s="10">
        <v>9</v>
      </c>
      <c r="H79" s="13"/>
      <c r="I79" s="13"/>
      <c r="J79" s="10" t="s">
        <v>471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t="s">
        <v>405</v>
      </c>
      <c r="B80" s="11" t="s">
        <v>123</v>
      </c>
      <c r="C80" s="13">
        <f>525-20-D80</f>
        <v>441</v>
      </c>
      <c r="D80" s="13">
        <v>64</v>
      </c>
      <c r="E80" s="13" t="s">
        <v>944</v>
      </c>
      <c r="F80" s="13">
        <f t="shared" si="0"/>
        <v>55</v>
      </c>
      <c r="G80" s="10">
        <v>8</v>
      </c>
      <c r="H80" s="13"/>
      <c r="I80" s="13"/>
      <c r="J80" s="10" t="s">
        <v>449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t="s">
        <v>406</v>
      </c>
      <c r="B81" s="11" t="s">
        <v>123</v>
      </c>
      <c r="C81" s="13">
        <f>C80+4</f>
        <v>445</v>
      </c>
      <c r="D81" s="13">
        <f>D80-8</f>
        <v>56</v>
      </c>
      <c r="E81" s="13" t="s">
        <v>947</v>
      </c>
      <c r="F81" s="13">
        <f t="shared" si="0"/>
        <v>48</v>
      </c>
      <c r="G81" s="10">
        <v>9</v>
      </c>
      <c r="H81" s="13"/>
      <c r="I81" s="13"/>
      <c r="J81" s="10" t="s">
        <v>449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6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2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2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2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2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2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2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2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2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2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2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2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2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2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2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2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2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2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2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2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2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2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2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2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2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2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2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2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2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2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2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2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2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2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2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2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2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2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2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2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2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2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2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2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2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2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2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2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2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2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2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2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2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2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2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2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2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2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2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2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2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2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2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2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2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2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2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2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2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2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2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2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2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2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2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2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2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2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2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2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2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2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2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2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2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2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2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2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2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2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2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2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2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2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2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2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2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2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2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2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2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2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2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2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2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2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2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2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2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2021-10-28T14:51:01Z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2021-10-28T14:51:01Z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e66c2abc-c759-4d3d-9d37-43f0df739911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