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uno\Downloads\Dashboards\"/>
    </mc:Choice>
  </mc:AlternateContent>
  <xr:revisionPtr revIDLastSave="0" documentId="13_ncr:1_{8C03436C-FC07-4FE6-82F6-9E94C4843FAA}" xr6:coauthVersionLast="36" xr6:coauthVersionMax="47" xr10:uidLastSave="{00000000-0000-0000-0000-000000000000}"/>
  <bookViews>
    <workbookView xWindow="0" yWindow="0" windowWidth="19200" windowHeight="6810" firstSheet="2" activeTab="2" xr2:uid="{7830CAFC-CA38-4025-9C3A-E402917B0A81}"/>
  </bookViews>
  <sheets>
    <sheet name="Base de dados" sheetId="1" state="hidden" r:id="rId1"/>
    <sheet name="Tabelas dinâmicas" sheetId="2" state="hidden" r:id="rId2"/>
    <sheet name="Painel" sheetId="5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egmentaçãodeDados_Carros">#N/A</definedName>
    <definedName name="SegmentaçãodeDados_Marca">#N/A</definedName>
    <definedName name="SegmentaçãodeDados_Mês_Venda">#N/A</definedName>
    <definedName name="SegmentaçãodeDados_Vendedor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O25" i="2" l="1"/>
  <c r="O24" i="2"/>
  <c r="O23" i="2"/>
  <c r="L24" i="2"/>
  <c r="N24" i="2" s="1"/>
  <c r="L25" i="2"/>
  <c r="M25" i="2" s="1"/>
  <c r="L23" i="2"/>
  <c r="M23" i="2" s="1"/>
  <c r="M24" i="2" l="1"/>
  <c r="N25" i="2"/>
  <c r="N23" i="2"/>
  <c r="L7" i="2"/>
  <c r="M7" i="2" s="1"/>
  <c r="L8" i="2"/>
  <c r="M8" i="2" s="1"/>
  <c r="L9" i="2"/>
  <c r="M9" i="2" s="1"/>
  <c r="L10" i="2"/>
  <c r="M10" i="2" s="1"/>
  <c r="L6" i="2"/>
  <c r="M6" i="2" s="1"/>
  <c r="A4" i="2"/>
  <c r="F4" i="2"/>
  <c r="D4" i="2"/>
  <c r="N7" i="2" l="1"/>
  <c r="N10" i="2"/>
  <c r="N9" i="2"/>
  <c r="N8" i="2"/>
  <c r="N6" i="2"/>
  <c r="O9" i="2" l="1"/>
  <c r="O6" i="2"/>
  <c r="O7" i="2"/>
  <c r="O8" i="2"/>
  <c r="O10" i="2"/>
</calcChain>
</file>

<file path=xl/sharedStrings.xml><?xml version="1.0" encoding="utf-8"?>
<sst xmlns="http://schemas.openxmlformats.org/spreadsheetml/2006/main" count="568" uniqueCount="47">
  <si>
    <t>Marca</t>
  </si>
  <si>
    <t>Carros</t>
  </si>
  <si>
    <t>Mês Venda</t>
  </si>
  <si>
    <t>Qtd</t>
  </si>
  <si>
    <t>Valor</t>
  </si>
  <si>
    <t>Vendedor</t>
  </si>
  <si>
    <t>Comissão</t>
  </si>
  <si>
    <t>Renaut</t>
  </si>
  <si>
    <t>Kwid</t>
  </si>
  <si>
    <t>Jan</t>
  </si>
  <si>
    <t>Fiat</t>
  </si>
  <si>
    <t>Mobi</t>
  </si>
  <si>
    <t>Aline</t>
  </si>
  <si>
    <t>Uno</t>
  </si>
  <si>
    <t>Hyundai</t>
  </si>
  <si>
    <t>HB20</t>
  </si>
  <si>
    <t>Chevrolet</t>
  </si>
  <si>
    <t>Joy</t>
  </si>
  <si>
    <t>Fernanda</t>
  </si>
  <si>
    <t>Volkswagen</t>
  </si>
  <si>
    <t>Siena</t>
  </si>
  <si>
    <t>Joy Plus</t>
  </si>
  <si>
    <t>Onix</t>
  </si>
  <si>
    <t>HB20S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</si>
  <si>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</si>
  <si>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</si>
  <si>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</si>
  <si>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</si>
  <si>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</si>
  <si>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</si>
  <si>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</si>
  <si>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</si>
  <si>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</si>
  <si>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</si>
  <si>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</si>
  <si>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VENDAS DE CARROS 2024</t>
  </si>
  <si>
    <t>T-Cross</t>
  </si>
  <si>
    <t>André</t>
  </si>
  <si>
    <t>Thales</t>
  </si>
  <si>
    <t>Rosângela</t>
  </si>
  <si>
    <t>Soma de Valor</t>
  </si>
  <si>
    <t>Soma de Qtd</t>
  </si>
  <si>
    <t>Soma de Comissão</t>
  </si>
  <si>
    <t>Rótulos de Linha</t>
  </si>
  <si>
    <t>Total Geral</t>
  </si>
  <si>
    <t>Danilo</t>
  </si>
  <si>
    <t>Analise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</si>
</sst>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36"/>
      <color theme="1"/>
      <name val="Bahnschrift Condensed"/>
      <family val="2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3BC16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0" fillId="0" borderId="0" xfId="0" applyAlignment="1">
      <alignment horizontal="left" indent="1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 indent="1"/>
    </xf>
    <xf numFmtId="44" fontId="2" fillId="3" borderId="0" xfId="1" applyFont="1" applyFill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44" fontId="0" fillId="0" borderId="0" xfId="0" applyNumberFormat="1" applyAlignment="1">
      <alignment horizontal="left"/>
    </xf>
    <xf numFmtId="44" fontId="0" fillId="0" borderId="0" xfId="0" pivotButton="1" applyNumberFormat="1"/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95"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>
          <bgColor rgb="FFC6C490"/>
        </patternFill>
      </fill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/>
        <color theme="1"/>
      </font>
      <fill>
        <patternFill>
          <fgColor theme="4"/>
        </patternFill>
      </fill>
      <border>
        <bottom style="thin">
          <color theme="8"/>
        </bottom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Danilo" pivot="0" table="0" count="10" xr9:uid="{8D89EA80-AC2F-44AB-B76B-41792FB8BB4A}">
      <tableStyleElement type="wholeTable" dxfId="94"/>
      <tableStyleElement type="headerRow" dxfId="93"/>
    </tableStyle>
    <tableStyle name="SlicerStyleLight5 2" pivot="0" table="0" count="10" xr9:uid="{EADCE43C-17ED-4D65-81B5-5CC6E2275E4C}">
      <tableStyleElement type="wholeTable" dxfId="92"/>
      <tableStyleElement type="headerRow" dxfId="91"/>
    </tableStyle>
    <tableStyle name="SlicerStyleLight6 2" pivot="0" table="0" count="10" xr9:uid="{8C593B6C-DBA0-4A27-82B8-6E7B1DBFA552}">
      <tableStyleElement type="wholeTable" dxfId="90"/>
      <tableStyleElement type="headerRow" dxfId="89"/>
    </tableStyle>
  </tableStyles>
  <colors>
    <mruColors>
      <color rgb="FFC6C490"/>
      <color rgb="FFC3BC16"/>
      <color rgb="FFEFF6FE"/>
    </mruColors>
  </colors>
  <extLst>
    <ext xmlns:x14="http://schemas.microsoft.com/office/spreadsheetml/2009/9/main" uri="{46F421CA-312F-682f-3DD2-61675219B42D}">
      <x14:dxfs count="2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5117038483843"/>
              <bgColor rgb="FFFFC00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>
              <bgColor theme="4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8" tint="0.79995117038483843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8" tint="0.59999389629810485"/>
              <bgColor theme="4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Danilo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StyleLight5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microsoft.com/office/2011/relationships/chartColorStyle" Target="colors2.xml"/><Relationship Id="rId1" Type="http://schemas.microsoft.com/office/2011/relationships/chartStyle" Target="style2.xml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image" Target="../media/image14.png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[Dashboards.xlsx]Tabelas dinâmicas!Tabela dinâmica6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 b="1">
                <a:latin typeface="Times New Roman" panose="02020603050405020304" pitchFamily="18" charset="0"/>
                <a:cs typeface="Times New Roman" panose="02020603050405020304" pitchFamily="18" charset="0"/>
              </a:rPr>
              <a:t>Analise</a:t>
            </a:r>
            <a:r>
              <a:rPr lang="en-US" sz="2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de Vendas Mensal</a:t>
            </a:r>
            <a:endParaRPr lang="en-US" sz="2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3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4"/>
        <c:spPr>
          <a:ln w="28575" cap="rnd" cmpd="sng">
            <a:solidFill>
              <a:schemeClr val="accent1"/>
            </a:solidFill>
            <a:round/>
          </a:ln>
          <a:effectLst/>
        </c:spPr>
        <c:marker>
          <c:symbol val="square"/>
          <c:size val="32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dinâmicas'!$B$6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32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marker>
          <c:cat>
            <c:strRef>
              <c:f>'Tabelas dinâmicas'!$A$7:$A$19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dinâmicas'!$B$7:$B$19</c:f>
              <c:numCache>
                <c:formatCode>_("R$"* #,##0.00_);_("R$"* \(#,##0.00\);_("R$"* "-"??_);_(@_)</c:formatCode>
                <c:ptCount val="12"/>
                <c:pt idx="0">
                  <c:v>3201553.3260000004</c:v>
                </c:pt>
                <c:pt idx="1">
                  <c:v>3940571.412</c:v>
                </c:pt>
                <c:pt idx="2">
                  <c:v>5159635.6740000006</c:v>
                </c:pt>
                <c:pt idx="3">
                  <c:v>4456833.8760000002</c:v>
                </c:pt>
                <c:pt idx="4">
                  <c:v>3402145.71</c:v>
                </c:pt>
                <c:pt idx="5">
                  <c:v>4123063.6680000001</c:v>
                </c:pt>
                <c:pt idx="6">
                  <c:v>4920723.8040000005</c:v>
                </c:pt>
                <c:pt idx="7">
                  <c:v>4443673.608</c:v>
                </c:pt>
                <c:pt idx="8">
                  <c:v>3192567.3899999997</c:v>
                </c:pt>
                <c:pt idx="9">
                  <c:v>4755548.1119999997</c:v>
                </c:pt>
                <c:pt idx="10">
                  <c:v>4399929.2939999998</c:v>
                </c:pt>
                <c:pt idx="11">
                  <c:v>4162221.8280000002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EF7-40CE-9AD6-B0A564EBC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14080"/>
        <c:axId val="1451251456"/>
      </c:lineChart>
      <c:catAx>
        <c:axId val="144991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1251456"/>
        <c:crosses val="autoZero"/>
        <c:auto val="1"/>
        <c:lblAlgn val="ctr"/>
        <c:lblOffset val="100"/>
        <c:noMultiLvlLbl val="0"/>
      </c:catAx>
      <c:valAx>
        <c:axId val="14512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991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[Dashboards.xlsx]Tabelas dinâmicas!Tabela dinâmica7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Comissão</a:t>
            </a:r>
            <a:r>
              <a:rPr lang="en-US" sz="20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por Vendedor</a:t>
            </a:r>
            <a:endParaRPr lang="en-US" sz="20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  <c:pivotFmt>
        <c:idx val="8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</c:pivotFmt>
      <c:pivotFmt>
        <c:idx val="9"/>
        <c:spPr>
          <a:blipFill>
            <a:blip xmlns:r="http://schemas.openxmlformats.org/officeDocument/2006/relationships" r:embed="rId5"/>
            <a:stretch>
              <a:fillRect/>
            </a:stretch>
          </a:blip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'Tabelas dinâmicas'!$G$14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374-4926-9BF7-7CB1C70E2F70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374-4926-9BF7-7CB1C70E2F70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374-4926-9BF7-7CB1C70E2F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dinâmicas'!$F$15:$F$20</c:f>
              <c:strCache>
                <c:ptCount val="5"/>
                <c:pt idx="0">
                  <c:v>Aline</c:v>
                </c:pt>
                <c:pt idx="1">
                  <c:v>André</c:v>
                </c:pt>
                <c:pt idx="2">
                  <c:v>Fernanda</c:v>
                </c:pt>
                <c:pt idx="3">
                  <c:v>Rosângela</c:v>
                </c:pt>
                <c:pt idx="4">
                  <c:v>Thales</c:v>
                </c:pt>
              </c:strCache>
            </c:strRef>
          </c:cat>
          <c:val>
            <c:numRef>
              <c:f>'Tabelas dinâmicas'!$G$15:$G$20</c:f>
              <c:numCache>
                <c:formatCode>_("R$"* #,##0.00_);_("R$"* \(#,##0.00\);_("R$"* "-"??_);_(@_)</c:formatCode>
                <c:ptCount val="5"/>
                <c:pt idx="0">
                  <c:v>81130.497119999985</c:v>
                </c:pt>
                <c:pt idx="1">
                  <c:v>92995.690139999992</c:v>
                </c:pt>
                <c:pt idx="2">
                  <c:v>94202.979899999977</c:v>
                </c:pt>
                <c:pt idx="3">
                  <c:v>129613.78013999999</c:v>
                </c:pt>
                <c:pt idx="4">
                  <c:v>103641.72971999997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4-4926-9BF7-7CB1C70E2F70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34745008"/>
        <c:axId val="1455103456"/>
      </c:barChart>
      <c:catAx>
        <c:axId val="1534745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5103456"/>
        <c:crosses val="autoZero"/>
        <c:auto val="1"/>
        <c:lblAlgn val="ctr"/>
        <c:lblOffset val="100"/>
        <c:noMultiLvlLbl val="0"/>
      </c:catAx>
      <c:valAx>
        <c:axId val="145510345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3474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[Dashboards.xlsx]Tabelas dinâmicas!Tabela dinâmica6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latin typeface="Times New Roman" panose="02020603050405020304" pitchFamily="18" charset="0"/>
                <a:cs typeface="Times New Roman" panose="02020603050405020304" pitchFamily="18" charset="0"/>
              </a:rPr>
              <a:t>%</a:t>
            </a:r>
            <a:r>
              <a:rPr lang="en-US" sz="2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de números de vendas por mês</a:t>
            </a:r>
          </a:p>
        </c:rich>
      </c:tx>
      <c:layout>
        <c:manualLayout>
          <c:xMode val="edge"/>
          <c:yMode val="edge"/>
          <c:x val="0.21791065191098352"/>
          <c:y val="3.0808959585073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3417332801736873"/>
          <c:y val="0.11720605594171203"/>
          <c:w val="0.55714896197492636"/>
          <c:h val="0.84157058577252764"/>
        </c:manualLayout>
      </c:layout>
      <c:doughnutChart>
        <c:varyColors val="1"/>
        <c:ser>
          <c:idx val="0"/>
          <c:order val="0"/>
          <c:tx>
            <c:strRef>
              <c:f>'Tabelas dinâmicas'!$B$6</c:f>
              <c:strCache>
                <c:ptCount val="1"/>
                <c:pt idx="0">
                  <c:v>Total</c:v>
                </c:pt>
              </c:strCache>
            </c:strRef>
          </c:tx>
          <c:explosion val="1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00-44FC-9589-DAB8EA5AAEE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00-44FC-9589-DAB8EA5AAEE1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00-44FC-9589-DAB8EA5AAEE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00-44FC-9589-DAB8EA5AAEE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500-44FC-9589-DAB8EA5AAEE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500-44FC-9589-DAB8EA5AAEE1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500-44FC-9589-DAB8EA5AAEE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500-44FC-9589-DAB8EA5AAEE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500-44FC-9589-DAB8EA5AAEE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500-44FC-9589-DAB8EA5AAEE1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500-44FC-9589-DAB8EA5AAEE1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500-44FC-9589-DAB8EA5AAE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dinâmicas'!$A$7:$A$19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dinâmicas'!$B$7:$B$19</c:f>
              <c:numCache>
                <c:formatCode>_("R$"* #,##0.00_);_("R$"* \(#,##0.00\);_("R$"* "-"??_);_(@_)</c:formatCode>
                <c:ptCount val="12"/>
                <c:pt idx="0">
                  <c:v>3201553.3260000004</c:v>
                </c:pt>
                <c:pt idx="1">
                  <c:v>3940571.412</c:v>
                </c:pt>
                <c:pt idx="2">
                  <c:v>5159635.6740000006</c:v>
                </c:pt>
                <c:pt idx="3">
                  <c:v>4456833.8760000002</c:v>
                </c:pt>
                <c:pt idx="4">
                  <c:v>3402145.71</c:v>
                </c:pt>
                <c:pt idx="5">
                  <c:v>4123063.6680000001</c:v>
                </c:pt>
                <c:pt idx="6">
                  <c:v>4920723.8040000005</c:v>
                </c:pt>
                <c:pt idx="7">
                  <c:v>4443673.608</c:v>
                </c:pt>
                <c:pt idx="8">
                  <c:v>3192567.3899999997</c:v>
                </c:pt>
                <c:pt idx="9">
                  <c:v>4755548.1119999997</c:v>
                </c:pt>
                <c:pt idx="10">
                  <c:v>4399929.2939999998</c:v>
                </c:pt>
                <c:pt idx="11">
                  <c:v>4162221.8280000002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500-44FC-9589-DAB8EA5AAEE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Número</a:t>
            </a:r>
            <a:r>
              <a:rPr lang="pt-BR" sz="20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de vendas por vendedor</a:t>
            </a:r>
            <a:endParaRPr lang="pt-BR" sz="20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3585513171652139"/>
          <c:y val="1.5462496040525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'Tabelas dinâmicas'!$M$6:$M$10</c:f>
              <c:strCache>
                <c:ptCount val="5"/>
                <c:pt idx="0">
                  <c:v>Aline</c:v>
                </c:pt>
                <c:pt idx="1">
                  <c:v>André</c:v>
                </c:pt>
                <c:pt idx="2">
                  <c:v>Fernanda</c:v>
                </c:pt>
                <c:pt idx="3">
                  <c:v>Rosângela</c:v>
                </c:pt>
                <c:pt idx="4">
                  <c:v>Thales</c:v>
                </c:pt>
              </c:strCache>
            </c:strRef>
          </c:cat>
          <c:val>
            <c:numRef>
              <c:f>'Tabelas dinâmicas'!$O$6:$O$10</c:f>
              <c:numCache>
                <c:formatCode>General</c:formatCode>
                <c:ptCount val="5"/>
                <c:pt idx="0">
                  <c:v>171</c:v>
                </c:pt>
                <c:pt idx="1">
                  <c:v>171</c:v>
                </c:pt>
                <c:pt idx="2">
                  <c:v>171</c:v>
                </c:pt>
                <c:pt idx="3">
                  <c:v>171</c:v>
                </c:pt>
                <c:pt idx="4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5A-4F23-83F4-D316FDC27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7"/>
        <c:axId val="911863296"/>
        <c:axId val="655134672"/>
      </c:barChart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'Tabelas dinâmicas'!$M$6:$M$10</c:f>
              <c:strCache>
                <c:ptCount val="5"/>
                <c:pt idx="0">
                  <c:v>Aline</c:v>
                </c:pt>
                <c:pt idx="1">
                  <c:v>André</c:v>
                </c:pt>
                <c:pt idx="2">
                  <c:v>Fernanda</c:v>
                </c:pt>
                <c:pt idx="3">
                  <c:v>Rosângela</c:v>
                </c:pt>
                <c:pt idx="4">
                  <c:v>Thales</c:v>
                </c:pt>
              </c:strCache>
            </c:strRef>
          </c:cat>
          <c:val>
            <c:numRef>
              <c:f>'Tabelas dinâmicas'!$N$6:$N$10</c:f>
              <c:numCache>
                <c:formatCode>General</c:formatCode>
                <c:ptCount val="5"/>
                <c:pt idx="0">
                  <c:v>111</c:v>
                </c:pt>
                <c:pt idx="1">
                  <c:v>124</c:v>
                </c:pt>
                <c:pt idx="2">
                  <c:v>134</c:v>
                </c:pt>
                <c:pt idx="3">
                  <c:v>171</c:v>
                </c:pt>
                <c:pt idx="4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A-4F23-83F4-D316FDC27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798465183"/>
        <c:axId val="903798655"/>
      </c:barChart>
      <c:catAx>
        <c:axId val="91186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5134672"/>
        <c:crosses val="autoZero"/>
        <c:auto val="1"/>
        <c:lblAlgn val="ctr"/>
        <c:lblOffset val="100"/>
        <c:noMultiLvlLbl val="0"/>
      </c:catAx>
      <c:valAx>
        <c:axId val="655134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1863296"/>
        <c:crosses val="autoZero"/>
        <c:crossBetween val="between"/>
      </c:valAx>
      <c:valAx>
        <c:axId val="903798655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98465183"/>
        <c:crosses val="max"/>
        <c:crossBetween val="between"/>
      </c:valAx>
      <c:catAx>
        <c:axId val="798465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37986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[Dashboards.xlsx]Tabelas dinâmicas!Tabela dinâmica8</c:name>
    <c:fmtId val="14"/>
  </c:pivotSource>
  <c:chart>
    <c:autoTitleDeleted val="1"/>
    <c:pivotFmts>
      <c:pivotFmt>
        <c:idx val="0"/>
      </c:pivotFmt>
      <c:pivotFmt>
        <c:idx val="1"/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1797236176829211E-2"/>
          <c:y val="0.37846975249704351"/>
          <c:w val="0.91372346288774853"/>
          <c:h val="0.53867938200651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'Tabelas dinâmicas'!$J$14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dinâmicas'!$I$15:$I$20</c:f>
              <c:strCache>
                <c:ptCount val="5"/>
                <c:pt idx="0">
                  <c:v>Chevrolet</c:v>
                </c:pt>
                <c:pt idx="1">
                  <c:v>Fiat</c:v>
                </c:pt>
                <c:pt idx="2">
                  <c:v>Hyundai</c:v>
                </c:pt>
                <c:pt idx="3">
                  <c:v>Renaut</c:v>
                </c:pt>
                <c:pt idx="4">
                  <c:v>Volkswagen</c:v>
                </c:pt>
              </c:strCache>
            </c:strRef>
          </c:cat>
          <c:val>
            <c:numRef>
              <c:f>'Tabelas dinâmicas'!$J$15:$J$20</c:f>
              <c:numCache>
                <c:formatCode>General</c:formatCode>
                <c:ptCount val="5"/>
                <c:pt idx="0">
                  <c:v>241</c:v>
                </c:pt>
                <c:pt idx="1">
                  <c:v>177</c:v>
                </c:pt>
                <c:pt idx="2">
                  <c:v>133</c:v>
                </c:pt>
                <c:pt idx="3">
                  <c:v>57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6-4B13-ABED-C37BA1B412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1539515648"/>
        <c:axId val="1455113440"/>
      </c:barChart>
      <c:catAx>
        <c:axId val="153951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5113440"/>
        <c:crosses val="autoZero"/>
        <c:auto val="1"/>
        <c:lblAlgn val="ctr"/>
        <c:lblOffset val="100"/>
        <c:noMultiLvlLbl val="0"/>
      </c:catAx>
      <c:valAx>
        <c:axId val="1455113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951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>
                <a:latin typeface="Times New Roman" panose="02020603050405020304" pitchFamily="18" charset="0"/>
                <a:cs typeface="Times New Roman" panose="02020603050405020304" pitchFamily="18" charset="0"/>
              </a:rPr>
              <a:t>Onix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'Tabelas dinâmicas'!$M$23</c:f>
              <c:strCache>
                <c:ptCount val="1"/>
                <c:pt idx="0">
                  <c:v>Onix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9-47D5-B6C3-41299486CD3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9-47D5-B6C3-41299486CD32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589-47D5-B6C3-41299486CD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'Tabelas dinâmicas'!$N$23:$O$23</c:f>
              <c:numCache>
                <c:formatCode>General</c:formatCode>
                <c:ptCount val="2"/>
                <c:pt idx="0">
                  <c:v>96</c:v>
                </c:pt>
                <c:pt idx="1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9-47D5-B6C3-41299486C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>
                <a:latin typeface="Times New Roman" panose="02020603050405020304" pitchFamily="18" charset="0"/>
                <a:cs typeface="Times New Roman" panose="02020603050405020304" pitchFamily="18" charset="0"/>
              </a:rPr>
              <a:t>Joy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9046686896471341"/>
          <c:y val="0.28904264761788029"/>
          <c:w val="0.39593635291042983"/>
          <c:h val="0.5590533666318509"/>
        </c:manualLayout>
      </c:layout>
      <c:doughnutChart>
        <c:varyColors val="1"/>
        <c:ser>
          <c:idx val="0"/>
          <c:order val="0"/>
          <c:tx>
            <c:strRef>
              <c:f>'Tabelas dinâmicas'!$M$24</c:f>
              <c:strCache>
                <c:ptCount val="1"/>
                <c:pt idx="0">
                  <c:v>Joy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66-4C71-84D4-7AA29FDA18E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66-4C71-84D4-7AA29FDA18E8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66-4C71-84D4-7AA29FDA18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'Tabelas dinâmicas'!$N$24:$O$24</c:f>
              <c:numCache>
                <c:formatCode>General</c:formatCode>
                <c:ptCount val="2"/>
                <c:pt idx="0">
                  <c:v>76</c:v>
                </c:pt>
                <c:pt idx="1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66-4C71-84D4-7AA29FDA18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latin typeface="Times New Roman" panose="02020603050405020304" pitchFamily="18" charset="0"/>
                <a:cs typeface="Times New Roman" panose="02020603050405020304" pitchFamily="18" charset="0"/>
              </a:rPr>
              <a:t>HB20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'Tabelas dinâmicas'!$M$25</c:f>
              <c:strCache>
                <c:ptCount val="1"/>
                <c:pt idx="0">
                  <c:v>HB20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64-4E35-A6E9-2D29DC3352D2}"/>
              </c:ext>
            </c:extLst>
          </c:dPt>
          <c:dPt>
            <c:idx val="1"/>
            <c:bubble3D val="0"/>
            <c:spPr>
              <a:solidFill>
                <a:schemeClr val="accent4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64-4E35-A6E9-2D29DC3352D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CC64-4E35-A6E9-2D29DC3352D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64-4E35-A6E9-2D29DC3352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'Tabelas dinâmicas'!$N$25:$O$25</c:f>
              <c:numCache>
                <c:formatCode>General</c:formatCode>
                <c:ptCount val="2"/>
                <c:pt idx="0">
                  <c:v>75</c:v>
                </c:pt>
                <c:pt idx="1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64-4E35-A6E9-2D29DC3352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13" Type="http://schemas.openxmlformats.org/officeDocument/2006/relationships/chart" Target="../charts/chart6.xml"/><Relationship Id="rId3" Type="http://schemas.openxmlformats.org/officeDocument/2006/relationships/image" Target="../media/image4.svg"/><Relationship Id="rId7" Type="http://schemas.openxmlformats.org/officeDocument/2006/relationships/image" Target="../media/image8.svg"/><Relationship Id="rId12" Type="http://schemas.openxmlformats.org/officeDocument/2006/relationships/chart" Target="../charts/chart5.xml"/><Relationship Id="rId2" Type="http://schemas.openxmlformats.org/officeDocument/2006/relationships/image" Target="../media/image3.png"/><Relationship Id="rId16" Type="http://schemas.openxmlformats.org/officeDocument/2006/relationships/chart" Target="../charts/chart9.xml"/><Relationship Id="rId1" Type="http://schemas.openxmlformats.org/officeDocument/2006/relationships/image" Target="../media/image2.jpeg"/><Relationship Id="rId6" Type="http://schemas.openxmlformats.org/officeDocument/2006/relationships/image" Target="../media/image7.png"/><Relationship Id="rId11" Type="http://schemas.openxmlformats.org/officeDocument/2006/relationships/chart" Target="../charts/chart4.xml"/><Relationship Id="rId5" Type="http://schemas.openxmlformats.org/officeDocument/2006/relationships/image" Target="../media/image6.svg"/><Relationship Id="rId15" Type="http://schemas.openxmlformats.org/officeDocument/2006/relationships/chart" Target="../charts/chart8.xml"/><Relationship Id="rId10" Type="http://schemas.openxmlformats.org/officeDocument/2006/relationships/chart" Target="../charts/chart3.xml"/><Relationship Id="rId4" Type="http://schemas.openxmlformats.org/officeDocument/2006/relationships/image" Target="../media/image5.png"/><Relationship Id="rId9" Type="http://schemas.openxmlformats.org/officeDocument/2006/relationships/chart" Target="../charts/chart2.xml"/><Relationship Id="rId1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277368</xdr:colOff>
      <xdr:row>3</xdr:row>
      <xdr:rowOff>137160</xdr:rowOff>
    </xdr:from>
    <xdr:to>
      <xdr:col>17</xdr:col>
      <xdr:colOff>228600</xdr:colOff>
      <xdr:row>19</xdr:row>
      <xdr:rowOff>76200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62CF53A5-FE55-800E-E566-C25F58738712}"/>
            </a:ext>
          </a:extLst>
        </xdr:cNvPr>
        <xdr:cNvGrpSpPr/>
      </xdr:nvGrpSpPr>
      <xdr:grpSpPr>
        <a:xfrm>
          <a:off x="9032431" y="661035"/>
          <a:ext cx="2395982" cy="2860040"/>
          <a:chOff x="8926068" y="662940"/>
          <a:chExt cx="2389632" cy="2865120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131E6DF7-8E74-653D-5502-D9729648522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9694" b="9440"/>
          <a:stretch/>
        </xdr:blipFill>
        <xdr:spPr>
          <a:xfrm>
            <a:off x="8926068" y="662940"/>
            <a:ext cx="2389632" cy="2415540"/>
          </a:xfrm>
          <a:prstGeom prst="rect">
            <a:avLst/>
          </a:prstGeom>
        </xdr:spPr>
      </xdr:pic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4CDA3A1F-3AB0-223E-5CB8-BA51FC4BE7F0}"/>
              </a:ext>
            </a:extLst>
          </xdr:cNvPr>
          <xdr:cNvSpPr txBox="1"/>
        </xdr:nvSpPr>
        <xdr:spPr>
          <a:xfrm>
            <a:off x="9080754" y="3208020"/>
            <a:ext cx="2080260" cy="3200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Av Américo barreira 909 Loja 08</a:t>
            </a:r>
            <a:endParaRPr lang="pt-BR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514105</xdr:colOff>
      <xdr:row>0</xdr:row>
      <xdr:rowOff>164855</xdr:rowOff>
    </xdr:from>
    <xdr:to>
      <xdr:col>2</xdr:col>
      <xdr:colOff>1442182</xdr:colOff>
      <xdr:row>12</xdr:row>
      <xdr:rowOff>102332</xdr:rowOff>
    </xdr:to>
    <xdr:pic>
      <xdr:nvPicPr>
        <xdr:cNvPr id="2" name="Imagem 1" descr="Get Free Icons: User Icon. Dragon Soft Icons. Application Icons.  Professional Stock Icons and Free Sets - awicons.com">
          <a:extLst>
            <a:ext uri="{FF2B5EF4-FFF2-40B4-BE49-F238E27FC236}">
              <a16:creationId xmlns:a16="http://schemas.microsoft.com/office/drawing/2014/main" id="{F12C586E-B7C1-4C4D-804C-0D54D0081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105" y="164855"/>
          <a:ext cx="2134577" cy="2223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138901</xdr:colOff>
      <xdr:row>15</xdr:row>
      <xdr:rowOff>98154</xdr:rowOff>
    </xdr:from>
    <xdr:to>
      <xdr:col>2</xdr:col>
      <xdr:colOff>1766699</xdr:colOff>
      <xdr:row>19</xdr:row>
      <xdr:rowOff>85911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E0E02E9F-D845-4F50-BFA5-7210C16B4463}"/>
            </a:ext>
          </a:extLst>
        </xdr:cNvPr>
        <xdr:cNvSpPr/>
      </xdr:nvSpPr>
      <xdr:spPr>
        <a:xfrm>
          <a:off x="138901" y="3442487"/>
          <a:ext cx="2855465" cy="70742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3600"/>
            <a:t>Marcas</a:t>
          </a:r>
        </a:p>
      </xdr:txBody>
    </xdr:sp>
    <xdr:clientData/>
  </xdr:twoCellAnchor>
  <xdr:twoCellAnchor>
    <xdr:from>
      <xdr:col>0</xdr:col>
      <xdr:colOff>146241</xdr:colOff>
      <xdr:row>19</xdr:row>
      <xdr:rowOff>168023</xdr:rowOff>
    </xdr:from>
    <xdr:to>
      <xdr:col>2</xdr:col>
      <xdr:colOff>1759358</xdr:colOff>
      <xdr:row>27</xdr:row>
      <xdr:rowOff>146037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rca 1">
              <a:extLst>
                <a:ext uri="{FF2B5EF4-FFF2-40B4-BE49-F238E27FC236}">
                  <a16:creationId xmlns:a16="http://schemas.microsoft.com/office/drawing/2014/main" id="{6F129119-175D-42F0-B057-3278F1AD9C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241" y="4406648"/>
              <a:ext cx="2819617" cy="15020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150980</xdr:colOff>
      <xdr:row>28</xdr:row>
      <xdr:rowOff>111125</xdr:rowOff>
    </xdr:from>
    <xdr:to>
      <xdr:col>2</xdr:col>
      <xdr:colOff>1658769</xdr:colOff>
      <xdr:row>32</xdr:row>
      <xdr:rowOff>98903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A2E4413D-FFC5-4E85-B0A8-15C153286B0C}"/>
            </a:ext>
          </a:extLst>
        </xdr:cNvPr>
        <xdr:cNvSpPr/>
      </xdr:nvSpPr>
      <xdr:spPr>
        <a:xfrm>
          <a:off x="150980" y="5794375"/>
          <a:ext cx="2735456" cy="707445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3600"/>
            <a:t>Carros</a:t>
          </a:r>
        </a:p>
      </xdr:txBody>
    </xdr:sp>
    <xdr:clientData/>
  </xdr:twoCellAnchor>
  <xdr:twoCellAnchor>
    <xdr:from>
      <xdr:col>0</xdr:col>
      <xdr:colOff>63500</xdr:colOff>
      <xdr:row>33</xdr:row>
      <xdr:rowOff>47560</xdr:rowOff>
    </xdr:from>
    <xdr:to>
      <xdr:col>2</xdr:col>
      <xdr:colOff>1746250</xdr:colOff>
      <xdr:row>46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Carros 1">
              <a:extLst>
                <a:ext uri="{FF2B5EF4-FFF2-40B4-BE49-F238E27FC236}">
                  <a16:creationId xmlns:a16="http://schemas.microsoft.com/office/drawing/2014/main" id="{D3B69717-530A-4246-A220-5A07E9A3D3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ro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0" y="6953185"/>
              <a:ext cx="2889250" cy="25241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103198</xdr:colOff>
      <xdr:row>47</xdr:row>
      <xdr:rowOff>0</xdr:rowOff>
    </xdr:from>
    <xdr:to>
      <xdr:col>2</xdr:col>
      <xdr:colOff>1706551</xdr:colOff>
      <xdr:row>50</xdr:row>
      <xdr:rowOff>178433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F3F49232-A9CA-4FD4-AEC2-5AF812DBE1E0}"/>
            </a:ext>
          </a:extLst>
        </xdr:cNvPr>
        <xdr:cNvSpPr/>
      </xdr:nvSpPr>
      <xdr:spPr>
        <a:xfrm>
          <a:off x="103198" y="9101667"/>
          <a:ext cx="2831020" cy="718183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3600"/>
            <a:t>Vendedores</a:t>
          </a:r>
        </a:p>
      </xdr:txBody>
    </xdr:sp>
    <xdr:clientData/>
  </xdr:twoCellAnchor>
  <xdr:twoCellAnchor>
    <xdr:from>
      <xdr:col>0</xdr:col>
      <xdr:colOff>97517</xdr:colOff>
      <xdr:row>51</xdr:row>
      <xdr:rowOff>142971</xdr:rowOff>
    </xdr:from>
    <xdr:to>
      <xdr:col>2</xdr:col>
      <xdr:colOff>1712232</xdr:colOff>
      <xdr:row>57</xdr:row>
      <xdr:rowOff>127000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Vendedor 1">
              <a:extLst>
                <a:ext uri="{FF2B5EF4-FFF2-40B4-BE49-F238E27FC236}">
                  <a16:creationId xmlns:a16="http://schemas.microsoft.com/office/drawing/2014/main" id="{AA1807A1-D559-4B7D-94B8-3D782F267C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17" y="10477596"/>
              <a:ext cx="2821215" cy="11270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46375</xdr:colOff>
      <xdr:row>0</xdr:row>
      <xdr:rowOff>67349</xdr:rowOff>
    </xdr:from>
    <xdr:to>
      <xdr:col>19</xdr:col>
      <xdr:colOff>476298</xdr:colOff>
      <xdr:row>13</xdr:row>
      <xdr:rowOff>67349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50C722A4-B551-481A-9019-19D93E2DCF3C}"/>
            </a:ext>
          </a:extLst>
        </xdr:cNvPr>
        <xdr:cNvGrpSpPr/>
      </xdr:nvGrpSpPr>
      <xdr:grpSpPr>
        <a:xfrm>
          <a:off x="3193153" y="67349"/>
          <a:ext cx="10251256" cy="2384778"/>
          <a:chOff x="3374785" y="254449"/>
          <a:chExt cx="11360810" cy="2166788"/>
        </a:xfrm>
      </xdr:grpSpPr>
      <xdr:sp macro="" textlink="">
        <xdr:nvSpPr>
          <xdr:cNvPr id="14" name="Retângulo 13">
            <a:extLst>
              <a:ext uri="{FF2B5EF4-FFF2-40B4-BE49-F238E27FC236}">
                <a16:creationId xmlns:a16="http://schemas.microsoft.com/office/drawing/2014/main" id="{C4EE5805-BCF0-4E52-8612-8EEA42D2BC91}"/>
              </a:ext>
            </a:extLst>
          </xdr:cNvPr>
          <xdr:cNvSpPr/>
        </xdr:nvSpPr>
        <xdr:spPr>
          <a:xfrm>
            <a:off x="3361007" y="167136"/>
            <a:ext cx="11408320" cy="2166788"/>
          </a:xfrm>
          <a:prstGeom prst="rect">
            <a:avLst/>
          </a:prstGeom>
          <a:solidFill>
            <a:schemeClr val="bg1"/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endParaRPr lang="pt-BR" sz="1100"/>
          </a:p>
        </xdr:txBody>
      </xdr:sp>
      <xdr:sp macro="" textlink="">
        <xdr:nvSpPr>
          <xdr:cNvPr id="15" name="Retângulo 14">
            <a:extLst>
              <a:ext uri="{FF2B5EF4-FFF2-40B4-BE49-F238E27FC236}">
                <a16:creationId xmlns:a16="http://schemas.microsoft.com/office/drawing/2014/main" id="{32AB7B28-2B04-4CA6-81FC-0BADF3EB5EC7}"/>
              </a:ext>
            </a:extLst>
          </xdr:cNvPr>
          <xdr:cNvSpPr/>
        </xdr:nvSpPr>
        <xdr:spPr>
          <a:xfrm>
            <a:off x="3343035" y="179117"/>
            <a:ext cx="11444528" cy="840925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4000">
                <a:latin typeface="Britannic Bold" panose="020B0903060703020204" pitchFamily="34" charset="0"/>
              </a:rPr>
              <a:t>Resultados</a:t>
            </a:r>
            <a:r>
              <a:rPr lang="pt-BR" sz="4000" baseline="0">
                <a:latin typeface="Britannic Bold" panose="020B0903060703020204" pitchFamily="34" charset="0"/>
              </a:rPr>
              <a:t> Exercício 2024</a:t>
            </a:r>
            <a:endParaRPr lang="pt-BR" sz="4000">
              <a:latin typeface="Britannic Bold" panose="020B0903060703020204" pitchFamily="34" charset="0"/>
            </a:endParaRPr>
          </a:p>
        </xdr:txBody>
      </xdr:sp>
    </xdr:grpSp>
    <xdr:clientData/>
  </xdr:twoCellAnchor>
  <xdr:twoCellAnchor>
    <xdr:from>
      <xdr:col>20</xdr:col>
      <xdr:colOff>7795</xdr:colOff>
      <xdr:row>0</xdr:row>
      <xdr:rowOff>0</xdr:rowOff>
    </xdr:from>
    <xdr:to>
      <xdr:col>28</xdr:col>
      <xdr:colOff>423333</xdr:colOff>
      <xdr:row>12</xdr:row>
      <xdr:rowOff>0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5E951DEB-AEF8-4775-9620-62F67F8E8A45}"/>
            </a:ext>
          </a:extLst>
        </xdr:cNvPr>
        <xdr:cNvSpPr/>
      </xdr:nvSpPr>
      <xdr:spPr>
        <a:xfrm>
          <a:off x="13723795" y="0"/>
          <a:ext cx="6278705" cy="2286000"/>
        </a:xfrm>
        <a:prstGeom prst="rect">
          <a:avLst/>
        </a:prstGeom>
        <a:solidFill>
          <a:schemeClr val="bg1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0</xdr:colOff>
      <xdr:row>0</xdr:row>
      <xdr:rowOff>11938</xdr:rowOff>
    </xdr:from>
    <xdr:to>
      <xdr:col>28</xdr:col>
      <xdr:colOff>423333</xdr:colOff>
      <xdr:row>4</xdr:row>
      <xdr:rowOff>130173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15026749-FA02-49B6-B5E0-9C18B254C1DB}"/>
            </a:ext>
          </a:extLst>
        </xdr:cNvPr>
        <xdr:cNvSpPr/>
      </xdr:nvSpPr>
      <xdr:spPr>
        <a:xfrm>
          <a:off x="13716000" y="11938"/>
          <a:ext cx="6286500" cy="88023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4000">
              <a:latin typeface="Britannic Bold" panose="020B0903060703020204" pitchFamily="34" charset="0"/>
            </a:rPr>
            <a:t>Meses</a:t>
          </a:r>
        </a:p>
      </xdr:txBody>
    </xdr:sp>
    <xdr:clientData/>
  </xdr:twoCellAnchor>
  <xdr:twoCellAnchor editAs="oneCell">
    <xdr:from>
      <xdr:col>20</xdr:col>
      <xdr:colOff>230187</xdr:colOff>
      <xdr:row>5</xdr:row>
      <xdr:rowOff>25402</xdr:rowOff>
    </xdr:from>
    <xdr:to>
      <xdr:col>28</xdr:col>
      <xdr:colOff>275165</xdr:colOff>
      <xdr:row>12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Mês Venda 1">
              <a:extLst>
                <a:ext uri="{FF2B5EF4-FFF2-40B4-BE49-F238E27FC236}">
                  <a16:creationId xmlns:a16="http://schemas.microsoft.com/office/drawing/2014/main" id="{66E1AF5D-26F0-4E19-A9CC-7292E2224C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Vend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55688" y="977902"/>
              <a:ext cx="4406899" cy="13080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355600</xdr:colOff>
      <xdr:row>4</xdr:row>
      <xdr:rowOff>76200</xdr:rowOff>
    </xdr:from>
    <xdr:to>
      <xdr:col>16</xdr:col>
      <xdr:colOff>190500</xdr:colOff>
      <xdr:row>11</xdr:row>
      <xdr:rowOff>76200</xdr:rowOff>
    </xdr:to>
    <xdr:pic>
      <xdr:nvPicPr>
        <xdr:cNvPr id="9" name="Gráfico 8" descr="Carteira">
          <a:extLst>
            <a:ext uri="{FF2B5EF4-FFF2-40B4-BE49-F238E27FC236}">
              <a16:creationId xmlns:a16="http://schemas.microsoft.com/office/drawing/2014/main" id="{4FC4C534-545D-4B64-9B3A-CF2465824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613900" y="838200"/>
          <a:ext cx="1663700" cy="1333500"/>
        </a:xfrm>
        <a:prstGeom prst="rect">
          <a:avLst/>
        </a:prstGeom>
      </xdr:spPr>
    </xdr:pic>
    <xdr:clientData/>
  </xdr:twoCellAnchor>
  <xdr:twoCellAnchor editAs="oneCell">
    <xdr:from>
      <xdr:col>2</xdr:col>
      <xdr:colOff>2051825</xdr:colOff>
      <xdr:row>0</xdr:row>
      <xdr:rowOff>181750</xdr:rowOff>
    </xdr:from>
    <xdr:to>
      <xdr:col>5</xdr:col>
      <xdr:colOff>133350</xdr:colOff>
      <xdr:row>7</xdr:row>
      <xdr:rowOff>165100</xdr:rowOff>
    </xdr:to>
    <xdr:pic>
      <xdr:nvPicPr>
        <xdr:cNvPr id="22" name="Gráfico 21" descr="Dinheiro">
          <a:extLst>
            <a:ext uri="{FF2B5EF4-FFF2-40B4-BE49-F238E27FC236}">
              <a16:creationId xmlns:a16="http://schemas.microsoft.com/office/drawing/2014/main" id="{7ECC2821-3BBA-489A-B31E-88F730CB7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258325" y="181750"/>
          <a:ext cx="1450200" cy="1316850"/>
        </a:xfrm>
        <a:prstGeom prst="rect">
          <a:avLst/>
        </a:prstGeom>
      </xdr:spPr>
    </xdr:pic>
    <xdr:clientData/>
  </xdr:twoCellAnchor>
  <xdr:twoCellAnchor editAs="oneCell">
    <xdr:from>
      <xdr:col>8</xdr:col>
      <xdr:colOff>241300</xdr:colOff>
      <xdr:row>4</xdr:row>
      <xdr:rowOff>142800</xdr:rowOff>
    </xdr:from>
    <xdr:to>
      <xdr:col>10</xdr:col>
      <xdr:colOff>393700</xdr:colOff>
      <xdr:row>12</xdr:row>
      <xdr:rowOff>983</xdr:rowOff>
    </xdr:to>
    <xdr:pic>
      <xdr:nvPicPr>
        <xdr:cNvPr id="24" name="Gráfico 23" descr="Moedas">
          <a:extLst>
            <a:ext uri="{FF2B5EF4-FFF2-40B4-BE49-F238E27FC236}">
              <a16:creationId xmlns:a16="http://schemas.microsoft.com/office/drawing/2014/main" id="{3F1D0106-83D9-456B-8919-9A183EFC6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6451600" y="904800"/>
          <a:ext cx="1371600" cy="1371600"/>
        </a:xfrm>
        <a:prstGeom prst="rect">
          <a:avLst/>
        </a:prstGeom>
      </xdr:spPr>
    </xdr:pic>
    <xdr:clientData/>
  </xdr:twoCellAnchor>
  <xdr:twoCellAnchor>
    <xdr:from>
      <xdr:col>5</xdr:col>
      <xdr:colOff>203200</xdr:colOff>
      <xdr:row>6</xdr:row>
      <xdr:rowOff>114300</xdr:rowOff>
    </xdr:from>
    <xdr:to>
      <xdr:col>8</xdr:col>
      <xdr:colOff>381000</xdr:colOff>
      <xdr:row>12</xdr:row>
      <xdr:rowOff>0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D3CCEAC7-C9D4-4BBA-AA8F-3F471DCBE6CA}"/>
            </a:ext>
          </a:extLst>
        </xdr:cNvPr>
        <xdr:cNvSpPr txBox="1"/>
      </xdr:nvSpPr>
      <xdr:spPr>
        <a:xfrm>
          <a:off x="4584700" y="1257300"/>
          <a:ext cx="2006600" cy="1028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1">
              <a:latin typeface="Times New Roman" panose="02020603050405020304" pitchFamily="18" charset="0"/>
              <a:cs typeface="Times New Roman" panose="02020603050405020304" pitchFamily="18" charset="0"/>
            </a:rPr>
            <a:t>Faturamento</a:t>
          </a:r>
        </a:p>
      </xdr:txBody>
    </xdr:sp>
    <xdr:clientData/>
  </xdr:twoCellAnchor>
  <xdr:twoCellAnchor>
    <xdr:from>
      <xdr:col>10</xdr:col>
      <xdr:colOff>355600</xdr:colOff>
      <xdr:row>6</xdr:row>
      <xdr:rowOff>101600</xdr:rowOff>
    </xdr:from>
    <xdr:to>
      <xdr:col>14</xdr:col>
      <xdr:colOff>76200</xdr:colOff>
      <xdr:row>11</xdr:row>
      <xdr:rowOff>177800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DAF71C0B-886A-4CC7-9329-14DBEF3FF2FA}"/>
            </a:ext>
          </a:extLst>
        </xdr:cNvPr>
        <xdr:cNvSpPr txBox="1"/>
      </xdr:nvSpPr>
      <xdr:spPr>
        <a:xfrm>
          <a:off x="7785100" y="1244600"/>
          <a:ext cx="2159000" cy="1028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1">
              <a:latin typeface="Times New Roman" panose="02020603050405020304" pitchFamily="18" charset="0"/>
              <a:cs typeface="Times New Roman" panose="02020603050405020304" pitchFamily="18" charset="0"/>
            </a:rPr>
            <a:t>Total Vendido</a:t>
          </a:r>
        </a:p>
      </xdr:txBody>
    </xdr:sp>
    <xdr:clientData/>
  </xdr:twoCellAnchor>
  <xdr:twoCellAnchor>
    <xdr:from>
      <xdr:col>16</xdr:col>
      <xdr:colOff>0</xdr:colOff>
      <xdr:row>6</xdr:row>
      <xdr:rowOff>127000</xdr:rowOff>
    </xdr:from>
    <xdr:to>
      <xdr:col>20</xdr:col>
      <xdr:colOff>12700</xdr:colOff>
      <xdr:row>12</xdr:row>
      <xdr:rowOff>12700</xdr:rowOff>
    </xdr:to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8B9FEB46-C8DA-4724-B1E3-E421515E84D4}"/>
            </a:ext>
          </a:extLst>
        </xdr:cNvPr>
        <xdr:cNvSpPr txBox="1"/>
      </xdr:nvSpPr>
      <xdr:spPr>
        <a:xfrm>
          <a:off x="11087100" y="1270000"/>
          <a:ext cx="2451100" cy="1028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1">
              <a:latin typeface="Times New Roman" panose="02020603050405020304" pitchFamily="18" charset="0"/>
              <a:cs typeface="Times New Roman" panose="02020603050405020304" pitchFamily="18" charset="0"/>
            </a:rPr>
            <a:t>Comissões</a:t>
          </a:r>
          <a:r>
            <a:rPr lang="pt-BR" sz="2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Pagas</a:t>
          </a:r>
          <a:endParaRPr lang="pt-BR" sz="24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345978</xdr:colOff>
      <xdr:row>9</xdr:row>
      <xdr:rowOff>63115</xdr:rowOff>
    </xdr:from>
    <xdr:to>
      <xdr:col>8</xdr:col>
      <xdr:colOff>244378</xdr:colOff>
      <xdr:row>11</xdr:row>
      <xdr:rowOff>169718</xdr:rowOff>
    </xdr:to>
    <xdr:sp macro="" textlink="'Tabelas dinâmicas'!A4">
      <xdr:nvSpPr>
        <xdr:cNvPr id="32" name="CaixaDeTexto 31">
          <a:extLst>
            <a:ext uri="{FF2B5EF4-FFF2-40B4-BE49-F238E27FC236}">
              <a16:creationId xmlns:a16="http://schemas.microsoft.com/office/drawing/2014/main" id="{FBC6C111-9D6D-4478-9F82-311393E4A8A5}"/>
            </a:ext>
          </a:extLst>
        </xdr:cNvPr>
        <xdr:cNvSpPr txBox="1"/>
      </xdr:nvSpPr>
      <xdr:spPr>
        <a:xfrm>
          <a:off x="4704387" y="1708342"/>
          <a:ext cx="1716809" cy="4722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7B2C5CF-A89B-46A5-A601-A73394ABBDAB}" type="TxLink">
            <a:rPr lang="en-US" sz="1600" b="0" i="0" u="sng" strike="noStrike">
              <a:solidFill>
                <a:srgbClr val="000000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pPr/>
            <a:t> R$ 50.158.467,70 </a:t>
          </a:fld>
          <a:endParaRPr lang="pt-BR" sz="1600" u="sng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584969</xdr:colOff>
      <xdr:row>9</xdr:row>
      <xdr:rowOff>61575</xdr:rowOff>
    </xdr:from>
    <xdr:to>
      <xdr:col>14</xdr:col>
      <xdr:colOff>483369</xdr:colOff>
      <xdr:row>11</xdr:row>
      <xdr:rowOff>168178</xdr:rowOff>
    </xdr:to>
    <xdr:sp macro="" textlink="'Tabelas dinâmicas'!D4">
      <xdr:nvSpPr>
        <xdr:cNvPr id="33" name="CaixaDeTexto 32">
          <a:extLst>
            <a:ext uri="{FF2B5EF4-FFF2-40B4-BE49-F238E27FC236}">
              <a16:creationId xmlns:a16="http://schemas.microsoft.com/office/drawing/2014/main" id="{B7CF6C46-3B21-4262-BA97-7AEC0C7FA2A6}"/>
            </a:ext>
          </a:extLst>
        </xdr:cNvPr>
        <xdr:cNvSpPr txBox="1"/>
      </xdr:nvSpPr>
      <xdr:spPr>
        <a:xfrm>
          <a:off x="8580196" y="1706802"/>
          <a:ext cx="1716809" cy="4722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B6596D4-EC26-4D97-BF8D-212DADBD6F44}" type="TxLink">
            <a:rPr lang="en-US" sz="1600" b="0" i="0" u="sng" strike="noStrike">
              <a:solidFill>
                <a:srgbClr val="000000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pPr/>
            <a:t>675</a:t>
          </a:fld>
          <a:endParaRPr lang="pt-BR" sz="1600" u="sng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458354</xdr:colOff>
      <xdr:row>9</xdr:row>
      <xdr:rowOff>69657</xdr:rowOff>
    </xdr:from>
    <xdr:to>
      <xdr:col>19</xdr:col>
      <xdr:colOff>356754</xdr:colOff>
      <xdr:row>11</xdr:row>
      <xdr:rowOff>176260</xdr:rowOff>
    </xdr:to>
    <xdr:sp macro="" textlink="'Tabelas dinâmicas'!F4">
      <xdr:nvSpPr>
        <xdr:cNvPr id="34" name="CaixaDeTexto 33">
          <a:extLst>
            <a:ext uri="{FF2B5EF4-FFF2-40B4-BE49-F238E27FC236}">
              <a16:creationId xmlns:a16="http://schemas.microsoft.com/office/drawing/2014/main" id="{63A4B926-F901-4020-9B78-EBF56DA5B8F2}"/>
            </a:ext>
          </a:extLst>
        </xdr:cNvPr>
        <xdr:cNvSpPr txBox="1"/>
      </xdr:nvSpPr>
      <xdr:spPr>
        <a:xfrm>
          <a:off x="11484263" y="1714884"/>
          <a:ext cx="1716809" cy="4722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D8B68D0-8646-4241-A0C1-B2A70D2F2B48}" type="TxLink">
            <a:rPr lang="en-US" sz="1600" b="0" i="0" u="sng" strike="noStrike">
              <a:solidFill>
                <a:srgbClr val="000000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pPr/>
            <a:t> R$ 501.584,68 </a:t>
          </a:fld>
          <a:endParaRPr lang="pt-BR" sz="1600" u="sng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74082</xdr:colOff>
      <xdr:row>13</xdr:row>
      <xdr:rowOff>127000</xdr:rowOff>
    </xdr:from>
    <xdr:to>
      <xdr:col>19</xdr:col>
      <xdr:colOff>465666</xdr:colOff>
      <xdr:row>29</xdr:row>
      <xdr:rowOff>96673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17E3BD34-CC59-404B-994D-D1D60EF42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153459</xdr:colOff>
      <xdr:row>12</xdr:row>
      <xdr:rowOff>52916</xdr:rowOff>
    </xdr:from>
    <xdr:to>
      <xdr:col>28</xdr:col>
      <xdr:colOff>545042</xdr:colOff>
      <xdr:row>28</xdr:row>
      <xdr:rowOff>875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7ECD7C16-43D4-4104-BEF9-91B90D4B5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137583</xdr:colOff>
      <xdr:row>32</xdr:row>
      <xdr:rowOff>148168</xdr:rowOff>
    </xdr:from>
    <xdr:to>
      <xdr:col>15</xdr:col>
      <xdr:colOff>232834</xdr:colOff>
      <xdr:row>62</xdr:row>
      <xdr:rowOff>99448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45A1A937-04D2-458A-8B0C-AD08A42FD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494394</xdr:colOff>
      <xdr:row>30</xdr:row>
      <xdr:rowOff>24192</xdr:rowOff>
    </xdr:from>
    <xdr:to>
      <xdr:col>21</xdr:col>
      <xdr:colOff>148167</xdr:colOff>
      <xdr:row>62</xdr:row>
      <xdr:rowOff>148167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A2294E3E-CCE9-4275-8649-0A7886167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317500</xdr:colOff>
      <xdr:row>29</xdr:row>
      <xdr:rowOff>116417</xdr:rowOff>
    </xdr:from>
    <xdr:to>
      <xdr:col>28</xdr:col>
      <xdr:colOff>508000</xdr:colOff>
      <xdr:row>62</xdr:row>
      <xdr:rowOff>111125</xdr:rowOff>
    </xdr:to>
    <xdr:graphicFrame macro="">
      <xdr:nvGraphicFramePr>
        <xdr:cNvPr id="440" name="Gráfico 439">
          <a:extLst>
            <a:ext uri="{FF2B5EF4-FFF2-40B4-BE49-F238E27FC236}">
              <a16:creationId xmlns:a16="http://schemas.microsoft.com/office/drawing/2014/main" id="{F137F2C6-C51F-4E33-8EA4-B1DC7512D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825500</xdr:colOff>
      <xdr:row>30</xdr:row>
      <xdr:rowOff>174625</xdr:rowOff>
    </xdr:from>
    <xdr:to>
      <xdr:col>28</xdr:col>
      <xdr:colOff>206375</xdr:colOff>
      <xdr:row>45</xdr:row>
      <xdr:rowOff>60325</xdr:rowOff>
    </xdr:to>
    <xdr:graphicFrame macro="">
      <xdr:nvGraphicFramePr>
        <xdr:cNvPr id="443" name="Gráfico 442">
          <a:extLst>
            <a:ext uri="{FF2B5EF4-FFF2-40B4-BE49-F238E27FC236}">
              <a16:creationId xmlns:a16="http://schemas.microsoft.com/office/drawing/2014/main" id="{92FCFEBA-A487-4F9D-BB6E-BF4BFB325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873125</xdr:colOff>
      <xdr:row>33</xdr:row>
      <xdr:rowOff>79375</xdr:rowOff>
    </xdr:from>
    <xdr:to>
      <xdr:col>28</xdr:col>
      <xdr:colOff>31750</xdr:colOff>
      <xdr:row>46</xdr:row>
      <xdr:rowOff>111125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FFE141C5-9B97-4FD2-BC99-DE5BFBFD90DE}"/>
            </a:ext>
          </a:extLst>
        </xdr:cNvPr>
        <xdr:cNvGrpSpPr/>
      </xdr:nvGrpSpPr>
      <xdr:grpSpPr>
        <a:xfrm>
          <a:off x="15054792" y="6768042"/>
          <a:ext cx="4365625" cy="2416527"/>
          <a:chOff x="15245570" y="6274803"/>
          <a:chExt cx="4394590" cy="2492653"/>
        </a:xfrm>
      </xdr:grpSpPr>
      <xdr:graphicFrame macro="">
        <xdr:nvGraphicFramePr>
          <xdr:cNvPr id="30" name="Gráfico 29">
            <a:extLst>
              <a:ext uri="{FF2B5EF4-FFF2-40B4-BE49-F238E27FC236}">
                <a16:creationId xmlns:a16="http://schemas.microsoft.com/office/drawing/2014/main" id="{943BCA24-43FA-4067-BB38-D48E13E9A791}"/>
              </a:ext>
            </a:extLst>
          </xdr:cNvPr>
          <xdr:cNvGraphicFramePr>
            <a:graphicFrameLocks/>
          </xdr:cNvGraphicFramePr>
        </xdr:nvGraphicFramePr>
        <xdr:xfrm>
          <a:off x="15245570" y="6274803"/>
          <a:ext cx="4394590" cy="249265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5102C017-F523-46A0-9354-A3943F4A830D}"/>
              </a:ext>
            </a:extLst>
          </xdr:cNvPr>
          <xdr:cNvSpPr txBox="1"/>
        </xdr:nvSpPr>
        <xdr:spPr>
          <a:xfrm>
            <a:off x="17067015" y="7218946"/>
            <a:ext cx="991494" cy="9692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5400">
                <a:latin typeface="Arial Black" panose="020B0A04020102020204" pitchFamily="34" charset="0"/>
              </a:rPr>
              <a:t>1º</a:t>
            </a:r>
          </a:p>
        </xdr:txBody>
      </xdr:sp>
    </xdr:grpSp>
    <xdr:clientData/>
  </xdr:twoCellAnchor>
  <xdr:twoCellAnchor>
    <xdr:from>
      <xdr:col>20</xdr:col>
      <xdr:colOff>228378</xdr:colOff>
      <xdr:row>30</xdr:row>
      <xdr:rowOff>27293</xdr:rowOff>
    </xdr:from>
    <xdr:to>
      <xdr:col>24</xdr:col>
      <xdr:colOff>363732</xdr:colOff>
      <xdr:row>42</xdr:row>
      <xdr:rowOff>74530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5ACB311E-F8FF-48A1-88CE-EC788A279C2A}"/>
            </a:ext>
          </a:extLst>
        </xdr:cNvPr>
        <xdr:cNvGrpSpPr/>
      </xdr:nvGrpSpPr>
      <xdr:grpSpPr>
        <a:xfrm>
          <a:off x="13803267" y="6165626"/>
          <a:ext cx="3310354" cy="2248571"/>
          <a:chOff x="13944937" y="6553587"/>
          <a:chExt cx="2918772" cy="2108200"/>
        </a:xfrm>
      </xdr:grpSpPr>
      <xdr:graphicFrame macro="">
        <xdr:nvGraphicFramePr>
          <xdr:cNvPr id="37" name="Gráfico 36">
            <a:extLst>
              <a:ext uri="{FF2B5EF4-FFF2-40B4-BE49-F238E27FC236}">
                <a16:creationId xmlns:a16="http://schemas.microsoft.com/office/drawing/2014/main" id="{54D9BEFC-1051-4724-81ED-4B2145D86F30}"/>
              </a:ext>
            </a:extLst>
          </xdr:cNvPr>
          <xdr:cNvGraphicFramePr>
            <a:graphicFrameLocks/>
          </xdr:cNvGraphicFramePr>
        </xdr:nvGraphicFramePr>
        <xdr:xfrm>
          <a:off x="13944937" y="6553587"/>
          <a:ext cx="2918772" cy="2108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BB7F8DA1-E58D-41D3-A492-D4D7813F9287}"/>
              </a:ext>
            </a:extLst>
          </xdr:cNvPr>
          <xdr:cNvSpPr txBox="1"/>
        </xdr:nvSpPr>
        <xdr:spPr>
          <a:xfrm>
            <a:off x="15103533" y="7344407"/>
            <a:ext cx="756000" cy="684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4000">
                <a:latin typeface="Arial Black" panose="020B0A04020102020204" pitchFamily="34" charset="0"/>
              </a:rPr>
              <a:t>2º</a:t>
            </a:r>
          </a:p>
        </xdr:txBody>
      </xdr:sp>
    </xdr:grpSp>
    <xdr:clientData/>
  </xdr:twoCellAnchor>
  <xdr:twoCellAnchor>
    <xdr:from>
      <xdr:col>24</xdr:col>
      <xdr:colOff>435785</xdr:colOff>
      <xdr:row>31</xdr:row>
      <xdr:rowOff>96762</xdr:rowOff>
    </xdr:from>
    <xdr:to>
      <xdr:col>30</xdr:col>
      <xdr:colOff>194279</xdr:colOff>
      <xdr:row>42</xdr:row>
      <xdr:rowOff>61637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3E4C8F80-1B39-4FE9-A971-14866BE25808}"/>
            </a:ext>
          </a:extLst>
        </xdr:cNvPr>
        <xdr:cNvGrpSpPr/>
      </xdr:nvGrpSpPr>
      <xdr:grpSpPr>
        <a:xfrm>
          <a:off x="17185674" y="6418540"/>
          <a:ext cx="3610827" cy="1982764"/>
          <a:chOff x="18935373" y="4193562"/>
          <a:chExt cx="3636529" cy="1960588"/>
        </a:xfrm>
      </xdr:grpSpPr>
      <xdr:graphicFrame macro="">
        <xdr:nvGraphicFramePr>
          <xdr:cNvPr id="38" name="Gráfico 37">
            <a:extLst>
              <a:ext uri="{FF2B5EF4-FFF2-40B4-BE49-F238E27FC236}">
                <a16:creationId xmlns:a16="http://schemas.microsoft.com/office/drawing/2014/main" id="{823FE3C7-AFC8-47BA-85D7-298343795BC2}"/>
              </a:ext>
            </a:extLst>
          </xdr:cNvPr>
          <xdr:cNvGraphicFramePr>
            <a:graphicFrameLocks/>
          </xdr:cNvGraphicFramePr>
        </xdr:nvGraphicFramePr>
        <xdr:xfrm>
          <a:off x="18935373" y="4193562"/>
          <a:ext cx="3636529" cy="19605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4AE66A48-3E8F-41D0-BF9C-E3490CF0FBA2}"/>
              </a:ext>
            </a:extLst>
          </xdr:cNvPr>
          <xdr:cNvSpPr txBox="1"/>
        </xdr:nvSpPr>
        <xdr:spPr>
          <a:xfrm>
            <a:off x="20522240" y="4991143"/>
            <a:ext cx="740834" cy="7786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3200">
                <a:latin typeface="Arial Black" panose="020B0A04020102020204" pitchFamily="34" charset="0"/>
              </a:rPr>
              <a:t>3º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902.351927662035" createdVersion="6" refreshedVersion="6" minRefreshableVersion="3" recordCount="120" xr:uid="{3E162E30-5522-4CA4-8118-CD9F0A597F2D}">
  <cacheSource type="worksheet">
    <worksheetSource ref="B6:H126" sheet="Base de dados"/>
  </cacheSource>
  <cacheFields count="7">
    <cacheField name="Marca" numFmtId="0">
      <sharedItems count="5">
        <s v="Renaut"/>
        <s v="Fiat"/>
        <s v="Hyundai"/>
        <s v="Chevrolet"/>
        <s v="Volkswagen"/>
      </sharedItems>
    </cacheField>
    <cacheField name="Carros" numFmtId="0">
      <sharedItems count="10">
        <s v="Kwid"/>
        <s v="Mobi"/>
        <s v="Uno"/>
        <s v="HB20"/>
        <s v="Joy"/>
        <s v="T-Cross"/>
        <s v="Siena"/>
        <s v="Joy Plus"/>
        <s v="Onix"/>
        <s v="HB20S"/>
      </sharedItems>
    </cacheField>
    <cacheField name="Mês Venda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Qtd" numFmtId="0">
      <sharedItems containsSemiMixedTypes="0" containsString="0" containsNumber="1" containsInteger="1" minValue="1" maxValue="10"/>
    </cacheField>
    <cacheField name="Valor" numFmtId="44">
      <sharedItems containsSemiMixedTypes="0" containsString="0" containsNumber="1" minValue="60844.446000000004" maxValue="894465.3600000001" count="120">
        <n v="265770.48"/>
        <n v="275185.272"/>
        <n v="187974.198"/>
        <n v="353581.75199999998"/>
        <n v="565279.30200000003"/>
        <n v="584764.19400000002"/>
        <n v="65527.794000000002"/>
        <n v="301346.49"/>
        <n v="539132.11199999996"/>
        <n v="62991.732000000004"/>
        <n v="405864.10800000001"/>
        <n v="538234.31999999995"/>
        <n v="507719.41200000001"/>
        <n v="177109.51199999999"/>
        <n v="306471.71999999997"/>
        <n v="570884.49"/>
        <n v="77135.964000000007"/>
        <n v="548543.89800000004"/>
        <n v="362030.61600000004"/>
        <n v="446577.37200000003"/>
        <n v="177388.068"/>
        <n v="863854.26"/>
        <n v="365028.6"/>
        <n v="551928.65399999998"/>
        <n v="257089.152"/>
        <n v="457403.98200000002"/>
        <n v="330904.48800000001"/>
        <n v="864816.18"/>
        <n v="842461.56"/>
        <n v="448760.73"/>
        <n v="201269.73599999998"/>
        <n v="87067.788"/>
        <n v="342166.96799999999"/>
        <n v="602745.08400000003"/>
        <n v="495044.11200000002"/>
        <n v="250459.91999999998"/>
        <n v="683580.43200000003"/>
        <n v="355905.38999999996"/>
        <n v="810853.47"/>
        <n v="627740.97600000002"/>
        <n v="65990.717999999993"/>
        <n v="438509.26799999998"/>
        <n v="464284.71600000001"/>
        <n v="163847.04000000001"/>
        <n v="499821.64799999999"/>
        <n v="254265.516"/>
        <n v="347678.97"/>
        <n v="219585.29399999999"/>
        <n v="686079.41999999993"/>
        <n v="262083.12"/>
        <n v="210597.35399999999"/>
        <n v="232369.81200000003"/>
        <n v="793804.44000000006"/>
        <n v="667034.40599999996"/>
        <n v="340940.52"/>
        <n v="698227.66799999995"/>
        <n v="199847.89799999999"/>
        <n v="228086.26199999999"/>
        <n v="602514.62399999995"/>
        <n v="149640.68400000001"/>
        <n v="369437.39999999997"/>
        <n v="301730.25599999999"/>
        <n v="675404.11199999996"/>
        <n v="390719.88"/>
        <n v="683514.29999999993"/>
        <n v="580604.89199999999"/>
        <n v="467944.02"/>
        <n v="349192.99200000003"/>
        <n v="720934.99200000009"/>
        <n v="381240.95999999996"/>
        <n v="290163.16800000001"/>
        <n v="641768.97600000002"/>
        <n v="641079.6"/>
        <n v="710952.06599999999"/>
        <n v="86193.042000000001"/>
        <n v="75129.960000000006"/>
        <n v="156957.288"/>
        <n v="648376.16399999999"/>
        <n v="646562.54399999999"/>
        <n v="546490.79999999993"/>
        <n v="318390.51"/>
        <n v="138592.63200000001"/>
        <n v="220469.05800000002"/>
        <n v="439714.674"/>
        <n v="455950.07999999996"/>
        <n v="649756.92000000004"/>
        <n v="65393.525999999998"/>
        <n v="578739.16799999995"/>
        <n v="144999.42000000001"/>
        <n v="180561.402"/>
        <n v="715043.23199999996"/>
        <n v="634163.79599999997"/>
        <n v="89322.288"/>
        <n v="523128.16800000006"/>
        <n v="608406.38399999996"/>
        <n v="532294.46400000004"/>
        <n v="372425.364"/>
        <n v="709993.152"/>
        <n v="570771.26399999997"/>
        <n v="137560.57200000001"/>
        <n v="537887.62800000003"/>
        <n v="366497.53200000001"/>
        <n v="187366.98599999998"/>
        <n v="603526.64400000009"/>
        <n v="635498.46"/>
        <n v="60844.446000000004"/>
        <n v="253942.872"/>
        <n v="353553.696"/>
        <n v="568278.28799999994"/>
        <n v="694972.17"/>
        <n v="894465.3600000001"/>
        <n v="181869.01199999999"/>
        <n v="583524.72"/>
        <n v="519749.424"/>
        <n v="292812.45600000001"/>
        <n v="132664.79999999999"/>
        <n v="391868.17200000002"/>
        <n v="147889.18799999999"/>
        <n v="762722.4"/>
        <n v="254656.296"/>
      </sharedItems>
    </cacheField>
    <cacheField name="Vendedor" numFmtId="0">
      <sharedItems count="5">
        <s v="André"/>
        <s v="Aline"/>
        <s v="Thales"/>
        <s v="Rosângela"/>
        <s v="Fernanda"/>
      </sharedItems>
    </cacheField>
    <cacheField name="Comissão" numFmtId="44">
      <sharedItems containsSemiMixedTypes="0" containsString="0" containsNumber="1" minValue="608.44446000000005" maxValue="8944.6536000000015" count="120">
        <n v="2657.7048"/>
        <n v="2751.8527199999999"/>
        <n v="1879.74198"/>
        <n v="3535.8175200000001"/>
        <n v="5652.7930200000001"/>
        <n v="5847.6419400000004"/>
        <n v="655.27794000000006"/>
        <n v="3013.4648999999999"/>
        <n v="5391.3211199999996"/>
        <n v="629.91732000000002"/>
        <n v="4058.6410800000003"/>
        <n v="5382.3431999999993"/>
        <n v="5077.1941200000001"/>
        <n v="1771.09512"/>
        <n v="3064.7171999999996"/>
        <n v="5708.8449000000001"/>
        <n v="771.35964000000013"/>
        <n v="5485.4389800000008"/>
        <n v="3620.3061600000005"/>
        <n v="4465.7737200000001"/>
        <n v="1773.88068"/>
        <n v="8638.5426000000007"/>
        <n v="3650.2860000000001"/>
        <n v="5519.2865400000001"/>
        <n v="2570.8915200000001"/>
        <n v="4574.03982"/>
        <n v="3309.0448800000004"/>
        <n v="8648.1617999999999"/>
        <n v="8424.615600000001"/>
        <n v="4487.6072999999997"/>
        <n v="2012.6973599999999"/>
        <n v="870.67788000000007"/>
        <n v="3421.66968"/>
        <n v="6027.4508400000004"/>
        <n v="4950.4411200000004"/>
        <n v="2504.5992000000001"/>
        <n v="6835.8043200000002"/>
        <n v="3559.0538999999994"/>
        <n v="8108.5347000000002"/>
        <n v="6277.4097600000005"/>
        <n v="659.90717999999993"/>
        <n v="4385.0926799999997"/>
        <n v="4642.8471600000003"/>
        <n v="1638.4704000000002"/>
        <n v="4998.21648"/>
        <n v="2542.6551600000003"/>
        <n v="3476.7896999999998"/>
        <n v="2195.8529400000002"/>
        <n v="6860.7941999999994"/>
        <n v="2620.8312000000001"/>
        <n v="2105.97354"/>
        <n v="2323.6981200000005"/>
        <n v="7938.0444000000007"/>
        <n v="6670.3440599999994"/>
        <n v="3409.4052000000001"/>
        <n v="6982.2766799999999"/>
        <n v="1998.4789799999999"/>
        <n v="2280.8626199999999"/>
        <n v="6025.14624"/>
        <n v="1496.4068400000001"/>
        <n v="3694.3739999999998"/>
        <n v="3017.3025600000001"/>
        <n v="6754.0411199999999"/>
        <n v="3907.1988000000001"/>
        <n v="6835.1429999999991"/>
        <n v="5806.0489200000002"/>
        <n v="4679.4402"/>
        <n v="3491.9299200000005"/>
        <n v="7209.3499200000006"/>
        <n v="3812.4095999999995"/>
        <n v="2901.63168"/>
        <n v="6417.6897600000002"/>
        <n v="6410.7960000000003"/>
        <n v="7109.5206600000001"/>
        <n v="861.93042000000003"/>
        <n v="751.29960000000005"/>
        <n v="1569.5728799999999"/>
        <n v="6483.7616399999997"/>
        <n v="6465.6254399999998"/>
        <n v="5464.9079999999994"/>
        <n v="3183.9050999999999"/>
        <n v="1385.9263200000003"/>
        <n v="2204.6905800000004"/>
        <n v="4397.1467400000001"/>
        <n v="4559.5007999999998"/>
        <n v="6497.5692000000008"/>
        <n v="653.93525999999997"/>
        <n v="5787.3916799999997"/>
        <n v="1449.9942000000001"/>
        <n v="1805.61402"/>
        <n v="7150.4323199999999"/>
        <n v="6341.63796"/>
        <n v="893.22288000000003"/>
        <n v="5231.281680000001"/>
        <n v="6084.0638399999998"/>
        <n v="5322.9446400000006"/>
        <n v="3724.2536399999999"/>
        <n v="7099.9315200000001"/>
        <n v="5707.7126399999997"/>
        <n v="1375.6057200000002"/>
        <n v="5378.8762800000004"/>
        <n v="3664.97532"/>
        <n v="1873.6698599999997"/>
        <n v="6035.2664400000012"/>
        <n v="6354.9845999999998"/>
        <n v="608.44446000000005"/>
        <n v="2539.4287199999999"/>
        <n v="3535.5369599999999"/>
        <n v="5682.7828799999997"/>
        <n v="6949.721700000001"/>
        <n v="8944.6536000000015"/>
        <n v="1818.69012"/>
        <n v="5835.2471999999998"/>
        <n v="5197.49424"/>
        <n v="2928.1245600000002"/>
        <n v="1326.6479999999999"/>
        <n v="3918.6817200000005"/>
        <n v="1478.8918799999999"/>
        <n v="7627.2240000000002"/>
        <n v="2546.5629600000002"/>
      </sharedItems>
    </cacheField>
  </cacheFields>
  <extLst>
    <ext xmlns:x14="http://schemas.microsoft.com/office/spreadsheetml/2009/9/main" uri="{725AE2AE-9491-48be-B2B4-4EB974FC3084}">
      <x14:pivotCacheDefinition pivotCacheId="47512456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x v="0"/>
    <n v="4"/>
    <x v="0"/>
    <x v="0"/>
    <x v="0"/>
  </r>
  <r>
    <x v="1"/>
    <x v="1"/>
    <x v="0"/>
    <n v="4"/>
    <x v="1"/>
    <x v="1"/>
    <x v="1"/>
  </r>
  <r>
    <x v="1"/>
    <x v="2"/>
    <x v="0"/>
    <n v="3"/>
    <x v="2"/>
    <x v="2"/>
    <x v="2"/>
  </r>
  <r>
    <x v="2"/>
    <x v="3"/>
    <x v="0"/>
    <n v="4"/>
    <x v="3"/>
    <x v="3"/>
    <x v="3"/>
  </r>
  <r>
    <x v="3"/>
    <x v="4"/>
    <x v="0"/>
    <n v="7"/>
    <x v="4"/>
    <x v="4"/>
    <x v="4"/>
  </r>
  <r>
    <x v="4"/>
    <x v="5"/>
    <x v="0"/>
    <n v="7"/>
    <x v="5"/>
    <x v="0"/>
    <x v="5"/>
  </r>
  <r>
    <x v="1"/>
    <x v="6"/>
    <x v="0"/>
    <n v="1"/>
    <x v="6"/>
    <x v="1"/>
    <x v="6"/>
  </r>
  <r>
    <x v="3"/>
    <x v="7"/>
    <x v="0"/>
    <n v="5"/>
    <x v="7"/>
    <x v="2"/>
    <x v="7"/>
  </r>
  <r>
    <x v="3"/>
    <x v="8"/>
    <x v="0"/>
    <n v="8"/>
    <x v="8"/>
    <x v="3"/>
    <x v="8"/>
  </r>
  <r>
    <x v="2"/>
    <x v="9"/>
    <x v="0"/>
    <n v="1"/>
    <x v="9"/>
    <x v="4"/>
    <x v="9"/>
  </r>
  <r>
    <x v="0"/>
    <x v="0"/>
    <x v="1"/>
    <n v="6"/>
    <x v="10"/>
    <x v="0"/>
    <x v="10"/>
  </r>
  <r>
    <x v="1"/>
    <x v="1"/>
    <x v="1"/>
    <n v="8"/>
    <x v="11"/>
    <x v="1"/>
    <x v="11"/>
  </r>
  <r>
    <x v="1"/>
    <x v="2"/>
    <x v="1"/>
    <n v="6"/>
    <x v="12"/>
    <x v="2"/>
    <x v="12"/>
  </r>
  <r>
    <x v="2"/>
    <x v="3"/>
    <x v="1"/>
    <n v="2"/>
    <x v="13"/>
    <x v="3"/>
    <x v="13"/>
  </r>
  <r>
    <x v="3"/>
    <x v="4"/>
    <x v="1"/>
    <n v="5"/>
    <x v="14"/>
    <x v="4"/>
    <x v="14"/>
  </r>
  <r>
    <x v="4"/>
    <x v="5"/>
    <x v="1"/>
    <n v="9"/>
    <x v="15"/>
    <x v="0"/>
    <x v="15"/>
  </r>
  <r>
    <x v="1"/>
    <x v="6"/>
    <x v="1"/>
    <n v="1"/>
    <x v="16"/>
    <x v="1"/>
    <x v="16"/>
  </r>
  <r>
    <x v="3"/>
    <x v="7"/>
    <x v="1"/>
    <n v="7"/>
    <x v="17"/>
    <x v="2"/>
    <x v="17"/>
  </r>
  <r>
    <x v="3"/>
    <x v="8"/>
    <x v="1"/>
    <n v="6"/>
    <x v="18"/>
    <x v="3"/>
    <x v="18"/>
  </r>
  <r>
    <x v="2"/>
    <x v="9"/>
    <x v="1"/>
    <n v="6"/>
    <x v="19"/>
    <x v="4"/>
    <x v="19"/>
  </r>
  <r>
    <x v="0"/>
    <x v="0"/>
    <x v="2"/>
    <n v="2"/>
    <x v="20"/>
    <x v="0"/>
    <x v="20"/>
  </r>
  <r>
    <x v="1"/>
    <x v="1"/>
    <x v="2"/>
    <n v="10"/>
    <x v="21"/>
    <x v="1"/>
    <x v="21"/>
  </r>
  <r>
    <x v="1"/>
    <x v="2"/>
    <x v="2"/>
    <n v="5"/>
    <x v="22"/>
    <x v="2"/>
    <x v="22"/>
  </r>
  <r>
    <x v="2"/>
    <x v="3"/>
    <x v="2"/>
    <n v="9"/>
    <x v="23"/>
    <x v="3"/>
    <x v="23"/>
  </r>
  <r>
    <x v="3"/>
    <x v="4"/>
    <x v="2"/>
    <n v="4"/>
    <x v="24"/>
    <x v="4"/>
    <x v="24"/>
  </r>
  <r>
    <x v="4"/>
    <x v="5"/>
    <x v="2"/>
    <n v="7"/>
    <x v="25"/>
    <x v="0"/>
    <x v="25"/>
  </r>
  <r>
    <x v="1"/>
    <x v="6"/>
    <x v="2"/>
    <n v="4"/>
    <x v="26"/>
    <x v="1"/>
    <x v="26"/>
  </r>
  <r>
    <x v="3"/>
    <x v="7"/>
    <x v="2"/>
    <n v="10"/>
    <x v="27"/>
    <x v="2"/>
    <x v="27"/>
  </r>
  <r>
    <x v="3"/>
    <x v="8"/>
    <x v="2"/>
    <n v="10"/>
    <x v="28"/>
    <x v="3"/>
    <x v="28"/>
  </r>
  <r>
    <x v="2"/>
    <x v="9"/>
    <x v="2"/>
    <n v="5"/>
    <x v="29"/>
    <x v="4"/>
    <x v="29"/>
  </r>
  <r>
    <x v="0"/>
    <x v="0"/>
    <x v="3"/>
    <n v="3"/>
    <x v="30"/>
    <x v="0"/>
    <x v="30"/>
  </r>
  <r>
    <x v="1"/>
    <x v="1"/>
    <x v="3"/>
    <n v="1"/>
    <x v="31"/>
    <x v="1"/>
    <x v="31"/>
  </r>
  <r>
    <x v="1"/>
    <x v="2"/>
    <x v="3"/>
    <n v="4"/>
    <x v="32"/>
    <x v="2"/>
    <x v="32"/>
  </r>
  <r>
    <x v="2"/>
    <x v="3"/>
    <x v="3"/>
    <n v="9"/>
    <x v="33"/>
    <x v="3"/>
    <x v="33"/>
  </r>
  <r>
    <x v="3"/>
    <x v="4"/>
    <x v="3"/>
    <n v="8"/>
    <x v="34"/>
    <x v="4"/>
    <x v="34"/>
  </r>
  <r>
    <x v="4"/>
    <x v="5"/>
    <x v="3"/>
    <n v="3"/>
    <x v="35"/>
    <x v="0"/>
    <x v="35"/>
  </r>
  <r>
    <x v="1"/>
    <x v="6"/>
    <x v="3"/>
    <n v="8"/>
    <x v="36"/>
    <x v="1"/>
    <x v="36"/>
  </r>
  <r>
    <x v="3"/>
    <x v="7"/>
    <x v="3"/>
    <n v="5"/>
    <x v="37"/>
    <x v="2"/>
    <x v="37"/>
  </r>
  <r>
    <x v="3"/>
    <x v="8"/>
    <x v="3"/>
    <n v="9"/>
    <x v="38"/>
    <x v="3"/>
    <x v="38"/>
  </r>
  <r>
    <x v="2"/>
    <x v="9"/>
    <x v="3"/>
    <n v="8"/>
    <x v="39"/>
    <x v="4"/>
    <x v="39"/>
  </r>
  <r>
    <x v="0"/>
    <x v="0"/>
    <x v="4"/>
    <n v="1"/>
    <x v="40"/>
    <x v="0"/>
    <x v="40"/>
  </r>
  <r>
    <x v="1"/>
    <x v="1"/>
    <x v="4"/>
    <n v="6"/>
    <x v="41"/>
    <x v="1"/>
    <x v="41"/>
  </r>
  <r>
    <x v="1"/>
    <x v="2"/>
    <x v="4"/>
    <n v="7"/>
    <x v="42"/>
    <x v="2"/>
    <x v="42"/>
  </r>
  <r>
    <x v="2"/>
    <x v="3"/>
    <x v="4"/>
    <n v="2"/>
    <x v="43"/>
    <x v="3"/>
    <x v="43"/>
  </r>
  <r>
    <x v="3"/>
    <x v="4"/>
    <x v="4"/>
    <n v="8"/>
    <x v="44"/>
    <x v="4"/>
    <x v="44"/>
  </r>
  <r>
    <x v="4"/>
    <x v="5"/>
    <x v="4"/>
    <n v="3"/>
    <x v="45"/>
    <x v="0"/>
    <x v="45"/>
  </r>
  <r>
    <x v="1"/>
    <x v="6"/>
    <x v="4"/>
    <n v="5"/>
    <x v="46"/>
    <x v="1"/>
    <x v="46"/>
  </r>
  <r>
    <x v="3"/>
    <x v="7"/>
    <x v="4"/>
    <n v="3"/>
    <x v="47"/>
    <x v="2"/>
    <x v="47"/>
  </r>
  <r>
    <x v="3"/>
    <x v="8"/>
    <x v="4"/>
    <n v="10"/>
    <x v="48"/>
    <x v="3"/>
    <x v="48"/>
  </r>
  <r>
    <x v="2"/>
    <x v="9"/>
    <x v="4"/>
    <n v="4"/>
    <x v="49"/>
    <x v="4"/>
    <x v="49"/>
  </r>
  <r>
    <x v="0"/>
    <x v="0"/>
    <x v="5"/>
    <n v="3"/>
    <x v="50"/>
    <x v="0"/>
    <x v="50"/>
  </r>
  <r>
    <x v="1"/>
    <x v="1"/>
    <x v="5"/>
    <n v="3"/>
    <x v="51"/>
    <x v="1"/>
    <x v="51"/>
  </r>
  <r>
    <x v="1"/>
    <x v="2"/>
    <x v="5"/>
    <n v="10"/>
    <x v="52"/>
    <x v="2"/>
    <x v="52"/>
  </r>
  <r>
    <x v="2"/>
    <x v="3"/>
    <x v="5"/>
    <n v="9"/>
    <x v="53"/>
    <x v="3"/>
    <x v="53"/>
  </r>
  <r>
    <x v="3"/>
    <x v="4"/>
    <x v="5"/>
    <n v="5"/>
    <x v="54"/>
    <x v="4"/>
    <x v="54"/>
  </r>
  <r>
    <x v="4"/>
    <x v="5"/>
    <x v="5"/>
    <n v="9"/>
    <x v="55"/>
    <x v="0"/>
    <x v="55"/>
  </r>
  <r>
    <x v="1"/>
    <x v="6"/>
    <x v="5"/>
    <n v="3"/>
    <x v="56"/>
    <x v="1"/>
    <x v="56"/>
  </r>
  <r>
    <x v="3"/>
    <x v="7"/>
    <x v="5"/>
    <n v="3"/>
    <x v="57"/>
    <x v="2"/>
    <x v="57"/>
  </r>
  <r>
    <x v="3"/>
    <x v="8"/>
    <x v="5"/>
    <n v="8"/>
    <x v="58"/>
    <x v="3"/>
    <x v="58"/>
  </r>
  <r>
    <x v="2"/>
    <x v="9"/>
    <x v="5"/>
    <n v="2"/>
    <x v="59"/>
    <x v="4"/>
    <x v="59"/>
  </r>
  <r>
    <x v="0"/>
    <x v="0"/>
    <x v="6"/>
    <n v="5"/>
    <x v="60"/>
    <x v="0"/>
    <x v="60"/>
  </r>
  <r>
    <x v="1"/>
    <x v="1"/>
    <x v="6"/>
    <n v="4"/>
    <x v="61"/>
    <x v="1"/>
    <x v="61"/>
  </r>
  <r>
    <x v="1"/>
    <x v="2"/>
    <x v="6"/>
    <n v="8"/>
    <x v="62"/>
    <x v="2"/>
    <x v="62"/>
  </r>
  <r>
    <x v="2"/>
    <x v="3"/>
    <x v="6"/>
    <n v="5"/>
    <x v="63"/>
    <x v="3"/>
    <x v="63"/>
  </r>
  <r>
    <x v="3"/>
    <x v="4"/>
    <x v="6"/>
    <n v="10"/>
    <x v="64"/>
    <x v="4"/>
    <x v="64"/>
  </r>
  <r>
    <x v="4"/>
    <x v="5"/>
    <x v="6"/>
    <n v="7"/>
    <x v="65"/>
    <x v="0"/>
    <x v="65"/>
  </r>
  <r>
    <x v="1"/>
    <x v="6"/>
    <x v="6"/>
    <n v="6"/>
    <x v="66"/>
    <x v="1"/>
    <x v="66"/>
  </r>
  <r>
    <x v="3"/>
    <x v="7"/>
    <x v="6"/>
    <n v="4"/>
    <x v="67"/>
    <x v="2"/>
    <x v="67"/>
  </r>
  <r>
    <x v="3"/>
    <x v="8"/>
    <x v="6"/>
    <n v="9"/>
    <x v="68"/>
    <x v="3"/>
    <x v="68"/>
  </r>
  <r>
    <x v="2"/>
    <x v="9"/>
    <x v="6"/>
    <n v="5"/>
    <x v="69"/>
    <x v="4"/>
    <x v="69"/>
  </r>
  <r>
    <x v="0"/>
    <x v="0"/>
    <x v="7"/>
    <n v="4"/>
    <x v="70"/>
    <x v="0"/>
    <x v="70"/>
  </r>
  <r>
    <x v="1"/>
    <x v="1"/>
    <x v="7"/>
    <n v="8"/>
    <x v="71"/>
    <x v="1"/>
    <x v="71"/>
  </r>
  <r>
    <x v="1"/>
    <x v="2"/>
    <x v="7"/>
    <n v="8"/>
    <x v="72"/>
    <x v="2"/>
    <x v="72"/>
  </r>
  <r>
    <x v="2"/>
    <x v="3"/>
    <x v="7"/>
    <n v="9"/>
    <x v="73"/>
    <x v="3"/>
    <x v="73"/>
  </r>
  <r>
    <x v="3"/>
    <x v="4"/>
    <x v="7"/>
    <n v="1"/>
    <x v="74"/>
    <x v="4"/>
    <x v="74"/>
  </r>
  <r>
    <x v="4"/>
    <x v="5"/>
    <x v="7"/>
    <n v="1"/>
    <x v="75"/>
    <x v="0"/>
    <x v="75"/>
  </r>
  <r>
    <x v="1"/>
    <x v="6"/>
    <x v="7"/>
    <n v="2"/>
    <x v="76"/>
    <x v="1"/>
    <x v="76"/>
  </r>
  <r>
    <x v="3"/>
    <x v="7"/>
    <x v="7"/>
    <n v="9"/>
    <x v="77"/>
    <x v="2"/>
    <x v="77"/>
  </r>
  <r>
    <x v="3"/>
    <x v="8"/>
    <x v="7"/>
    <n v="8"/>
    <x v="78"/>
    <x v="3"/>
    <x v="78"/>
  </r>
  <r>
    <x v="2"/>
    <x v="9"/>
    <x v="7"/>
    <n v="9"/>
    <x v="79"/>
    <x v="4"/>
    <x v="79"/>
  </r>
  <r>
    <x v="0"/>
    <x v="0"/>
    <x v="8"/>
    <n v="5"/>
    <x v="80"/>
    <x v="0"/>
    <x v="80"/>
  </r>
  <r>
    <x v="1"/>
    <x v="1"/>
    <x v="8"/>
    <n v="2"/>
    <x v="81"/>
    <x v="1"/>
    <x v="81"/>
  </r>
  <r>
    <x v="1"/>
    <x v="2"/>
    <x v="8"/>
    <n v="3"/>
    <x v="82"/>
    <x v="2"/>
    <x v="82"/>
  </r>
  <r>
    <x v="2"/>
    <x v="3"/>
    <x v="8"/>
    <n v="7"/>
    <x v="83"/>
    <x v="3"/>
    <x v="83"/>
  </r>
  <r>
    <x v="3"/>
    <x v="4"/>
    <x v="8"/>
    <n v="6"/>
    <x v="84"/>
    <x v="4"/>
    <x v="84"/>
  </r>
  <r>
    <x v="4"/>
    <x v="5"/>
    <x v="8"/>
    <n v="10"/>
    <x v="85"/>
    <x v="0"/>
    <x v="85"/>
  </r>
  <r>
    <x v="1"/>
    <x v="6"/>
    <x v="8"/>
    <n v="1"/>
    <x v="86"/>
    <x v="1"/>
    <x v="86"/>
  </r>
  <r>
    <x v="3"/>
    <x v="7"/>
    <x v="8"/>
    <n v="9"/>
    <x v="87"/>
    <x v="2"/>
    <x v="87"/>
  </r>
  <r>
    <x v="3"/>
    <x v="8"/>
    <x v="8"/>
    <n v="2"/>
    <x v="88"/>
    <x v="3"/>
    <x v="88"/>
  </r>
  <r>
    <x v="2"/>
    <x v="9"/>
    <x v="8"/>
    <n v="3"/>
    <x v="89"/>
    <x v="4"/>
    <x v="89"/>
  </r>
  <r>
    <x v="0"/>
    <x v="0"/>
    <x v="9"/>
    <n v="8"/>
    <x v="90"/>
    <x v="0"/>
    <x v="90"/>
  </r>
  <r>
    <x v="1"/>
    <x v="1"/>
    <x v="9"/>
    <n v="9"/>
    <x v="91"/>
    <x v="1"/>
    <x v="91"/>
  </r>
  <r>
    <x v="1"/>
    <x v="2"/>
    <x v="9"/>
    <n v="1"/>
    <x v="92"/>
    <x v="2"/>
    <x v="92"/>
  </r>
  <r>
    <x v="2"/>
    <x v="3"/>
    <x v="9"/>
    <n v="6"/>
    <x v="93"/>
    <x v="3"/>
    <x v="93"/>
  </r>
  <r>
    <x v="3"/>
    <x v="4"/>
    <x v="9"/>
    <n v="8"/>
    <x v="94"/>
    <x v="4"/>
    <x v="94"/>
  </r>
  <r>
    <x v="4"/>
    <x v="5"/>
    <x v="9"/>
    <n v="8"/>
    <x v="95"/>
    <x v="0"/>
    <x v="95"/>
  </r>
  <r>
    <x v="1"/>
    <x v="6"/>
    <x v="9"/>
    <n v="6"/>
    <x v="96"/>
    <x v="1"/>
    <x v="96"/>
  </r>
  <r>
    <x v="3"/>
    <x v="7"/>
    <x v="9"/>
    <n v="8"/>
    <x v="97"/>
    <x v="2"/>
    <x v="97"/>
  </r>
  <r>
    <x v="3"/>
    <x v="8"/>
    <x v="9"/>
    <n v="7"/>
    <x v="98"/>
    <x v="3"/>
    <x v="98"/>
  </r>
  <r>
    <x v="2"/>
    <x v="9"/>
    <x v="10"/>
    <n v="2"/>
    <x v="99"/>
    <x v="4"/>
    <x v="99"/>
  </r>
  <r>
    <x v="0"/>
    <x v="0"/>
    <x v="10"/>
    <n v="6"/>
    <x v="100"/>
    <x v="0"/>
    <x v="100"/>
  </r>
  <r>
    <x v="1"/>
    <x v="1"/>
    <x v="10"/>
    <n v="6"/>
    <x v="101"/>
    <x v="1"/>
    <x v="101"/>
  </r>
  <r>
    <x v="1"/>
    <x v="2"/>
    <x v="10"/>
    <n v="3"/>
    <x v="102"/>
    <x v="2"/>
    <x v="102"/>
  </r>
  <r>
    <x v="2"/>
    <x v="3"/>
    <x v="10"/>
    <n v="7"/>
    <x v="103"/>
    <x v="3"/>
    <x v="103"/>
  </r>
  <r>
    <x v="3"/>
    <x v="4"/>
    <x v="10"/>
    <n v="10"/>
    <x v="104"/>
    <x v="4"/>
    <x v="104"/>
  </r>
  <r>
    <x v="4"/>
    <x v="5"/>
    <x v="10"/>
    <n v="1"/>
    <x v="105"/>
    <x v="0"/>
    <x v="105"/>
  </r>
  <r>
    <x v="1"/>
    <x v="6"/>
    <x v="10"/>
    <n v="4"/>
    <x v="106"/>
    <x v="1"/>
    <x v="106"/>
  </r>
  <r>
    <x v="3"/>
    <x v="7"/>
    <x v="10"/>
    <n v="4"/>
    <x v="107"/>
    <x v="2"/>
    <x v="107"/>
  </r>
  <r>
    <x v="3"/>
    <x v="8"/>
    <x v="10"/>
    <n v="9"/>
    <x v="108"/>
    <x v="3"/>
    <x v="108"/>
  </r>
  <r>
    <x v="2"/>
    <x v="9"/>
    <x v="10"/>
    <n v="9"/>
    <x v="109"/>
    <x v="4"/>
    <x v="109"/>
  </r>
  <r>
    <x v="0"/>
    <x v="0"/>
    <x v="11"/>
    <n v="10"/>
    <x v="110"/>
    <x v="0"/>
    <x v="110"/>
  </r>
  <r>
    <x v="1"/>
    <x v="1"/>
    <x v="11"/>
    <n v="3"/>
    <x v="111"/>
    <x v="1"/>
    <x v="111"/>
  </r>
  <r>
    <x v="1"/>
    <x v="2"/>
    <x v="11"/>
    <n v="8"/>
    <x v="112"/>
    <x v="2"/>
    <x v="112"/>
  </r>
  <r>
    <x v="2"/>
    <x v="3"/>
    <x v="11"/>
    <n v="6"/>
    <x v="113"/>
    <x v="3"/>
    <x v="113"/>
  </r>
  <r>
    <x v="3"/>
    <x v="4"/>
    <x v="11"/>
    <n v="4"/>
    <x v="114"/>
    <x v="4"/>
    <x v="114"/>
  </r>
  <r>
    <x v="4"/>
    <x v="5"/>
    <x v="11"/>
    <n v="2"/>
    <x v="115"/>
    <x v="0"/>
    <x v="115"/>
  </r>
  <r>
    <x v="1"/>
    <x v="6"/>
    <x v="11"/>
    <n v="6"/>
    <x v="116"/>
    <x v="1"/>
    <x v="116"/>
  </r>
  <r>
    <x v="3"/>
    <x v="7"/>
    <x v="11"/>
    <n v="2"/>
    <x v="117"/>
    <x v="2"/>
    <x v="117"/>
  </r>
  <r>
    <x v="3"/>
    <x v="8"/>
    <x v="11"/>
    <n v="10"/>
    <x v="118"/>
    <x v="3"/>
    <x v="118"/>
  </r>
  <r>
    <x v="2"/>
    <x v="9"/>
    <x v="11"/>
    <n v="4"/>
    <x v="119"/>
    <x v="4"/>
    <x v="1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16B09E-307C-4E15-B1FD-46DB130649AF}" name="Tabela dinâmica7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8">
  <location ref="F14:G20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44" showAll="0"/>
    <pivotField axis="axisRow" showAll="0">
      <items count="6">
        <item x="1"/>
        <item x="0"/>
        <item x="4"/>
        <item x="3"/>
        <item x="2"/>
        <item t="default"/>
      </items>
    </pivotField>
    <pivotField dataField="1" numFmtId="44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Comissão" fld="6" baseField="0" baseItem="0" numFmtId="44"/>
  </dataFields>
  <formats count="1">
    <format dxfId="23">
      <pivotArea outline="0" collapsedLevelsAreSubtotals="1" fieldPosition="0"/>
    </format>
  </formats>
  <chartFormats count="6">
    <chartFormat chart="2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7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7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7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7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BB2634-367D-4339-BE33-000773ABD51B}" name="Tabela dinâ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>
  <location ref="I5:J11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axis="axisRow" showAll="0">
      <items count="6">
        <item x="1"/>
        <item x="0"/>
        <item x="4"/>
        <item x="3"/>
        <item x="2"/>
        <item t="default"/>
      </items>
    </pivotField>
    <pivotField numFmtId="44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Qt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75EC8D-45FC-4D70-ACEA-5685BD8273D9}" name="Tabela dinâ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5:G11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4" showAll="0">
      <items count="121">
        <item x="105"/>
        <item x="9"/>
        <item x="86"/>
        <item x="6"/>
        <item x="40"/>
        <item x="75"/>
        <item x="16"/>
        <item x="74"/>
        <item x="31"/>
        <item x="92"/>
        <item x="115"/>
        <item x="99"/>
        <item x="81"/>
        <item x="88"/>
        <item x="117"/>
        <item x="59"/>
        <item x="76"/>
        <item x="43"/>
        <item x="13"/>
        <item x="20"/>
        <item x="89"/>
        <item x="111"/>
        <item x="102"/>
        <item x="2"/>
        <item x="56"/>
        <item x="30"/>
        <item x="50"/>
        <item x="47"/>
        <item x="82"/>
        <item x="57"/>
        <item x="51"/>
        <item x="35"/>
        <item x="106"/>
        <item x="45"/>
        <item x="119"/>
        <item x="24"/>
        <item x="49"/>
        <item x="0"/>
        <item x="1"/>
        <item x="70"/>
        <item x="114"/>
        <item x="7"/>
        <item x="61"/>
        <item x="14"/>
        <item x="80"/>
        <item x="26"/>
        <item x="54"/>
        <item x="32"/>
        <item x="46"/>
        <item x="67"/>
        <item x="107"/>
        <item x="3"/>
        <item x="37"/>
        <item x="18"/>
        <item x="22"/>
        <item x="101"/>
        <item x="60"/>
        <item x="96"/>
        <item x="69"/>
        <item x="63"/>
        <item x="116"/>
        <item x="10"/>
        <item x="41"/>
        <item x="83"/>
        <item x="19"/>
        <item x="29"/>
        <item x="84"/>
        <item x="25"/>
        <item x="42"/>
        <item x="66"/>
        <item x="34"/>
        <item x="44"/>
        <item x="12"/>
        <item x="113"/>
        <item x="93"/>
        <item x="95"/>
        <item x="100"/>
        <item x="11"/>
        <item x="8"/>
        <item x="79"/>
        <item x="17"/>
        <item x="23"/>
        <item x="4"/>
        <item x="108"/>
        <item x="98"/>
        <item x="15"/>
        <item x="87"/>
        <item x="65"/>
        <item x="112"/>
        <item x="5"/>
        <item x="58"/>
        <item x="33"/>
        <item x="103"/>
        <item x="94"/>
        <item x="39"/>
        <item x="91"/>
        <item x="104"/>
        <item x="72"/>
        <item x="71"/>
        <item x="78"/>
        <item x="77"/>
        <item x="85"/>
        <item x="53"/>
        <item x="62"/>
        <item x="64"/>
        <item x="36"/>
        <item x="48"/>
        <item x="109"/>
        <item x="55"/>
        <item x="97"/>
        <item x="73"/>
        <item x="90"/>
        <item x="68"/>
        <item x="118"/>
        <item x="52"/>
        <item x="38"/>
        <item x="28"/>
        <item x="21"/>
        <item x="27"/>
        <item x="110"/>
        <item t="default"/>
      </items>
    </pivotField>
    <pivotField axis="axisRow" showAll="0">
      <items count="6">
        <item x="1"/>
        <item x="0"/>
        <item x="4"/>
        <item x="3"/>
        <item x="2"/>
        <item t="default"/>
      </items>
    </pivotField>
    <pivotField numFmtId="44" showAll="0">
      <items count="121">
        <item x="105"/>
        <item x="9"/>
        <item x="86"/>
        <item x="6"/>
        <item x="40"/>
        <item x="75"/>
        <item x="16"/>
        <item x="74"/>
        <item x="31"/>
        <item x="92"/>
        <item x="115"/>
        <item x="99"/>
        <item x="81"/>
        <item x="88"/>
        <item x="117"/>
        <item x="59"/>
        <item x="76"/>
        <item x="43"/>
        <item x="13"/>
        <item x="20"/>
        <item x="89"/>
        <item x="111"/>
        <item x="102"/>
        <item x="2"/>
        <item x="56"/>
        <item x="30"/>
        <item x="50"/>
        <item x="47"/>
        <item x="82"/>
        <item x="57"/>
        <item x="51"/>
        <item x="35"/>
        <item x="106"/>
        <item x="45"/>
        <item x="119"/>
        <item x="24"/>
        <item x="49"/>
        <item x="0"/>
        <item x="1"/>
        <item x="70"/>
        <item x="114"/>
        <item x="7"/>
        <item x="61"/>
        <item x="14"/>
        <item x="80"/>
        <item x="26"/>
        <item x="54"/>
        <item x="32"/>
        <item x="46"/>
        <item x="67"/>
        <item x="107"/>
        <item x="3"/>
        <item x="37"/>
        <item x="18"/>
        <item x="22"/>
        <item x="101"/>
        <item x="60"/>
        <item x="96"/>
        <item x="69"/>
        <item x="63"/>
        <item x="116"/>
        <item x="10"/>
        <item x="41"/>
        <item x="83"/>
        <item x="19"/>
        <item x="29"/>
        <item x="84"/>
        <item x="25"/>
        <item x="42"/>
        <item x="66"/>
        <item x="34"/>
        <item x="44"/>
        <item x="12"/>
        <item x="113"/>
        <item x="93"/>
        <item x="95"/>
        <item x="100"/>
        <item x="11"/>
        <item x="8"/>
        <item x="79"/>
        <item x="17"/>
        <item x="23"/>
        <item x="4"/>
        <item x="108"/>
        <item x="98"/>
        <item x="15"/>
        <item x="87"/>
        <item x="65"/>
        <item x="112"/>
        <item x="5"/>
        <item x="58"/>
        <item x="33"/>
        <item x="103"/>
        <item x="94"/>
        <item x="39"/>
        <item x="91"/>
        <item x="104"/>
        <item x="72"/>
        <item x="71"/>
        <item x="78"/>
        <item x="77"/>
        <item x="85"/>
        <item x="53"/>
        <item x="62"/>
        <item x="64"/>
        <item x="36"/>
        <item x="48"/>
        <item x="109"/>
        <item x="55"/>
        <item x="97"/>
        <item x="73"/>
        <item x="90"/>
        <item x="68"/>
        <item x="118"/>
        <item x="52"/>
        <item x="38"/>
        <item x="28"/>
        <item x="21"/>
        <item x="27"/>
        <item x="110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Valor" fld="4" baseField="0" baseItem="0" numFmtId="44"/>
  </dataFields>
  <formats count="6">
    <format dxfId="27">
      <pivotArea type="all" dataOnly="0" outline="0" fieldPosition="0"/>
    </format>
    <format dxfId="28">
      <pivotArea outline="0" collapsedLevelsAreSubtotals="1" fieldPosition="0"/>
    </format>
    <format dxfId="29">
      <pivotArea field="5" type="button" dataOnly="0" labelOnly="1" outline="0" axis="axisRow" fieldPosition="0"/>
    </format>
    <format dxfId="30">
      <pivotArea dataOnly="0" labelOnly="1" fieldPosition="0">
        <references count="1">
          <reference field="5" count="0"/>
        </references>
      </pivotArea>
    </format>
    <format dxfId="31">
      <pivotArea dataOnly="0" labelOnly="1" grandRow="1" outline="0" fieldPosition="0"/>
    </format>
    <format dxfId="3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036A67-BA6E-46AA-9C67-E355B07F328E}" name="Tabela dinâmica10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I22:J33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axis="axisRow" showAll="0" sortType="descending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1"/>
        <item x="0"/>
        <item x="4"/>
        <item x="3"/>
        <item x="2"/>
        <item t="default"/>
      </items>
    </pivotField>
    <pivotField numFmtId="44" showAll="0"/>
  </pivotFields>
  <rowFields count="1">
    <field x="1"/>
  </rowFields>
  <rowItems count="11">
    <i>
      <x v="6"/>
    </i>
    <i>
      <x v="2"/>
    </i>
    <i>
      <x/>
    </i>
    <i>
      <x v="3"/>
    </i>
    <i>
      <x v="8"/>
    </i>
    <i>
      <x v="9"/>
    </i>
    <i>
      <x v="5"/>
    </i>
    <i>
      <x v="1"/>
    </i>
    <i>
      <x v="4"/>
    </i>
    <i>
      <x v="7"/>
    </i>
    <i t="grand">
      <x/>
    </i>
  </rowItems>
  <colItems count="1">
    <i/>
  </colItems>
  <dataFields count="1">
    <dataField name="Soma de Qt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73BA4-D0D0-4261-A874-2F615C4C4D39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2:D3" firstHeaderRow="1" firstDataRow="1" firstDataCol="0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1"/>
        <item x="0"/>
        <item x="4"/>
        <item x="3"/>
        <item x="2"/>
        <item t="default"/>
      </items>
    </pivotField>
    <pivotField numFmtId="44" showAll="0"/>
  </pivotFields>
  <rowItems count="1">
    <i/>
  </rowItems>
  <colItems count="1">
    <i/>
  </colItems>
  <dataFields count="1">
    <dataField name="Soma de Qt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DE1B7A-DE2B-491A-8756-25DE21ABE5EB}" name="Tabela dinâ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2:B35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1"/>
        <item x="0"/>
        <item x="4"/>
        <item x="3"/>
        <item x="2"/>
        <item t="default"/>
      </items>
    </pivotField>
    <pivotField numFmtId="4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Qtd" fld="3" baseField="0" baseItem="0"/>
  </dataFields>
  <formats count="1">
    <format dxfId="2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78F38F-3ECD-46DC-8AA9-B69EC38D7E17}" name="Tabela dinâmica8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5">
  <location ref="I14:J20" firstHeaderRow="1" firstDataRow="1" firstDataCol="1"/>
  <pivotFields count="7">
    <pivotField axis="axisRow"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1"/>
        <item x="0"/>
        <item x="4"/>
        <item x="3"/>
        <item x="2"/>
        <item t="default"/>
      </items>
    </pivotField>
    <pivotField numFmtId="4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Qtd" fld="3" baseField="0" baseItem="0"/>
  </dataFields>
  <chartFormats count="2"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B839C2-76C8-4A09-8F0E-49B8B63FDD33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:A3" firstHeaderRow="1" firstDataRow="1" firstDataCol="0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4" showAll="0"/>
    <pivotField showAll="0">
      <items count="6">
        <item x="1"/>
        <item x="0"/>
        <item x="4"/>
        <item x="3"/>
        <item x="2"/>
        <item t="default"/>
      </items>
    </pivotField>
    <pivotField numFmtId="44" showAll="0"/>
  </pivotFields>
  <rowItems count="1">
    <i/>
  </rowItems>
  <colItems count="1">
    <i/>
  </colItems>
  <dataFields count="1">
    <dataField name="Soma de Valor" fld="4" baseField="0" baseItem="0" numFmtId="44"/>
  </dataFields>
  <formats count="1">
    <format dxfId="2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B2B33C-5576-4F21-BFC8-626192439445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2:F3" firstHeaderRow="1" firstDataRow="1" firstDataCol="0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44" showAll="0"/>
    <pivotField showAll="0">
      <items count="6">
        <item x="1"/>
        <item x="0"/>
        <item x="4"/>
        <item x="3"/>
        <item x="2"/>
        <item t="default"/>
      </items>
    </pivotField>
    <pivotField dataField="1" numFmtId="44" showAll="0"/>
  </pivotFields>
  <rowItems count="1">
    <i/>
  </rowItems>
  <colItems count="1">
    <i/>
  </colItems>
  <dataFields count="1">
    <dataField name="Soma de Comissão" fld="6" baseField="0" baseItem="0" numFmtId="44"/>
  </dataFields>
  <formats count="1">
    <format dxfId="2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1A0224-8075-4B63-B924-2ADAF9268A71}" name="Tabela dinâmica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0">
  <location ref="A6:B19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3"/>
        <item x="9"/>
        <item x="4"/>
        <item x="7"/>
        <item x="0"/>
        <item x="1"/>
        <item x="8"/>
        <item x="6"/>
        <item x="5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4" showAll="0"/>
    <pivotField showAll="0">
      <items count="6">
        <item x="1"/>
        <item x="0"/>
        <item x="4"/>
        <item x="3"/>
        <item x="2"/>
        <item t="default"/>
      </items>
    </pivotField>
    <pivotField numFmtId="4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alor" fld="4" baseField="0" baseItem="0"/>
  </dataFields>
  <formats count="1">
    <format dxfId="24">
      <pivotArea outline="0" collapsedLevelsAreSubtotals="1" fieldPosition="0"/>
    </format>
  </formats>
  <chartFormats count="40"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7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7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7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7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7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7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7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7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7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7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7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8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8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8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8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8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8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8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8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8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8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8" format="5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8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9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9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9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9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9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9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9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9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9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9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9" format="5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9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ca" xr10:uid="{E94BF41D-289A-435F-9303-45CB5E6F57AE}" sourceName="Marca">
  <pivotTables>
    <pivotTable tabId="2" name="Tabela dinâmica5"/>
    <pivotTable tabId="2" name="Tabela dinâmica1"/>
    <pivotTable tabId="2" name="Tabela dinâmica10"/>
    <pivotTable tabId="2" name="Tabela dinâmica2"/>
    <pivotTable tabId="2" name="Tabela dinâmica3"/>
    <pivotTable tabId="2" name="Tabela dinâmica4"/>
    <pivotTable tabId="2" name="Tabela dinâmica6"/>
    <pivotTable tabId="2" name="Tabela dinâmica7"/>
    <pivotTable tabId="2" name="Tabela dinâmica8"/>
    <pivotTable tabId="2" name="Tabela dinâmica9"/>
  </pivotTables>
  <data>
    <tabular pivotCacheId="475124564">
      <items count="5">
        <i x="3" s="1"/>
        <i x="1" s="1"/>
        <i x="2" s="1"/>
        <i x="0" s="1"/>
        <i x="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rros" xr10:uid="{94205AFF-CE08-4FF1-AAF8-B03FFD6CF3DF}" sourceName="Carros">
  <pivotTables>
    <pivotTable tabId="2" name="Tabela dinâmica5"/>
    <pivotTable tabId="2" name="Tabela dinâmica1"/>
    <pivotTable tabId="2" name="Tabela dinâmica10"/>
    <pivotTable tabId="2" name="Tabela dinâmica2"/>
    <pivotTable tabId="2" name="Tabela dinâmica3"/>
    <pivotTable tabId="2" name="Tabela dinâmica4"/>
    <pivotTable tabId="2" name="Tabela dinâmica6"/>
    <pivotTable tabId="2" name="Tabela dinâmica7"/>
    <pivotTable tabId="2" name="Tabela dinâmica8"/>
    <pivotTable tabId="2" name="Tabela dinâmica9"/>
  </pivotTables>
  <data>
    <tabular pivotCacheId="475124564">
      <items count="10">
        <i x="3" s="1"/>
        <i x="9" s="1"/>
        <i x="4" s="1"/>
        <i x="7" s="1"/>
        <i x="0" s="1"/>
        <i x="1" s="1"/>
        <i x="8" s="1"/>
        <i x="6" s="1"/>
        <i x="5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Venda" xr10:uid="{8D1C70F8-B354-4F35-88CD-B308E1241105}" sourceName="Mês Venda">
  <pivotTables>
    <pivotTable tabId="2" name="Tabela dinâmica5"/>
    <pivotTable tabId="2" name="Tabela dinâmica1"/>
    <pivotTable tabId="2" name="Tabela dinâmica10"/>
    <pivotTable tabId="2" name="Tabela dinâmica2"/>
    <pivotTable tabId="2" name="Tabela dinâmica3"/>
    <pivotTable tabId="2" name="Tabela dinâmica4"/>
    <pivotTable tabId="2" name="Tabela dinâmica6"/>
    <pivotTable tabId="2" name="Tabela dinâmica7"/>
    <pivotTable tabId="2" name="Tabela dinâmica8"/>
    <pivotTable tabId="2" name="Tabela dinâmica9"/>
  </pivotTables>
  <data>
    <tabular pivotCacheId="475124564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C6E3A393-B6A2-4155-9741-2189FBA3100A}" sourceName="Vendedor">
  <pivotTables>
    <pivotTable tabId="2" name="Tabela dinâmica5"/>
    <pivotTable tabId="2" name="Tabela dinâmica1"/>
    <pivotTable tabId="2" name="Tabela dinâmica10"/>
    <pivotTable tabId="2" name="Tabela dinâmica2"/>
    <pivotTable tabId="2" name="Tabela dinâmica3"/>
    <pivotTable tabId="2" name="Tabela dinâmica6"/>
    <pivotTable tabId="2" name="Tabela dinâmica7"/>
    <pivotTable tabId="2" name="Tabela dinâmica8"/>
    <pivotTable tabId="2" name="Tabela dinâmica9"/>
  </pivotTables>
  <data>
    <tabular pivotCacheId="475124564">
      <items count="5">
        <i x="1" s="1"/>
        <i x="0" s="1"/>
        <i x="4" s="1"/>
        <i x="3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ca 1" xr10:uid="{857B5F16-FEBF-4F52-8554-3D9F76886760}" cache="SegmentaçãodeDados_Marca" caption="Marca" columnCount="2" showCaption="0" style="SlicerStyleLight5 2" rowHeight="396000"/>
  <slicer name="Carros 1" xr10:uid="{99DCB32B-CBCE-4916-A856-0D49F2F0CFAD}" cache="SegmentaçãodeDados_Carros" caption="Carros" columnCount="2" showCaption="0" style="SlicerStyleLight5 2" rowHeight="396000"/>
  <slicer name="Mês Venda 1" xr10:uid="{6BF76CC0-3BDA-43D7-8F21-7C55CB347DAA}" cache="SegmentaçãodeDados_Mês_Venda" caption="Mês Venda" columnCount="6" showCaption="0" style="Danilo" rowHeight="504000"/>
  <slicer name="Vendedor 1" xr10:uid="{2731CA0C-E1D8-4669-BE89-7C80CAA98764}" cache="SegmentaçãodeDados_Vendedor" caption="Vendedor" columnCount="2" showCaption="0" style="SlicerStyleLight5 2" rowHeight="2520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966ED-061D-4F49-95CF-7E7C48CC39C7}">
  <dimension ref="B1:H126"/>
  <sheetViews>
    <sheetView showGridLines="0" topLeftCell="A6" zoomScale="80" zoomScaleNormal="80" workbookViewId="0">
      <selection activeCell="B7" sqref="B6:H126"/>
    </sheetView>
  </sheetViews>
  <sheetFormatPr defaultRowHeight="14.5" x14ac:dyDescent="0.35"/>
  <cols>
    <col min="2" max="2" width="10.54296875" bestFit="1" customWidth="1"/>
    <col min="3" max="3" width="7.36328125" bestFit="1" customWidth="1"/>
    <col min="4" max="4" width="10.08984375" style="3" bestFit="1" customWidth="1"/>
    <col min="5" max="5" width="4" bestFit="1" customWidth="1"/>
    <col min="6" max="6" width="15.36328125" customWidth="1"/>
    <col min="7" max="7" width="9.08984375" bestFit="1" customWidth="1"/>
    <col min="8" max="8" width="16.36328125" customWidth="1"/>
  </cols>
  <sheetData>
    <row r="1" spans="2:8" x14ac:dyDescent="0.35">
      <c r="D1"/>
    </row>
    <row r="2" spans="2:8" x14ac:dyDescent="0.35">
      <c r="B2" s="13" t="s">
        <v>35</v>
      </c>
      <c r="C2" s="13"/>
      <c r="D2" s="13"/>
      <c r="E2" s="13"/>
      <c r="F2" s="13"/>
      <c r="G2" s="13"/>
      <c r="H2" s="13"/>
    </row>
    <row r="3" spans="2:8" ht="12.65" customHeight="1" x14ac:dyDescent="0.35">
      <c r="B3" s="13"/>
      <c r="C3" s="13"/>
      <c r="D3" s="13"/>
      <c r="E3" s="13"/>
      <c r="F3" s="13"/>
      <c r="G3" s="13"/>
      <c r="H3" s="13"/>
    </row>
    <row r="6" spans="2:8" x14ac:dyDescent="0.35">
      <c r="B6" s="4" t="s">
        <v>0</v>
      </c>
      <c r="C6" s="4" t="s">
        <v>1</v>
      </c>
      <c r="D6" s="5" t="s">
        <v>2</v>
      </c>
      <c r="E6" s="4" t="s">
        <v>3</v>
      </c>
      <c r="F6" s="6" t="s">
        <v>4</v>
      </c>
      <c r="G6" s="4" t="s">
        <v>5</v>
      </c>
      <c r="H6" s="6" t="s">
        <v>6</v>
      </c>
    </row>
    <row r="7" spans="2:8" x14ac:dyDescent="0.35">
      <c r="B7" t="s">
        <v>7</v>
      </c>
      <c r="C7" t="s">
        <v>8</v>
      </c>
      <c r="D7" s="3" t="s">
        <v>9</v>
      </c>
      <c r="E7" s="1">
        <v>4</v>
      </c>
      <c r="F7" s="2">
        <v>265770.48</v>
      </c>
      <c r="G7" t="s">
        <v>37</v>
      </c>
      <c r="H7" s="2">
        <v>2657.7048</v>
      </c>
    </row>
    <row r="8" spans="2:8" x14ac:dyDescent="0.35">
      <c r="B8" t="s">
        <v>10</v>
      </c>
      <c r="C8" t="s">
        <v>11</v>
      </c>
      <c r="D8" s="3" t="s">
        <v>9</v>
      </c>
      <c r="E8" s="1">
        <v>4</v>
      </c>
      <c r="F8" s="2">
        <v>275185.272</v>
      </c>
      <c r="G8" t="s">
        <v>12</v>
      </c>
      <c r="H8" s="2">
        <v>2751.8527199999999</v>
      </c>
    </row>
    <row r="9" spans="2:8" x14ac:dyDescent="0.35">
      <c r="B9" t="s">
        <v>10</v>
      </c>
      <c r="C9" t="s">
        <v>13</v>
      </c>
      <c r="D9" s="3" t="s">
        <v>9</v>
      </c>
      <c r="E9" s="1">
        <v>3</v>
      </c>
      <c r="F9" s="2">
        <v>187974.198</v>
      </c>
      <c r="G9" t="s">
        <v>38</v>
      </c>
      <c r="H9" s="2">
        <v>1879.74198</v>
      </c>
    </row>
    <row r="10" spans="2:8" x14ac:dyDescent="0.35">
      <c r="B10" t="s">
        <v>14</v>
      </c>
      <c r="C10" t="s">
        <v>15</v>
      </c>
      <c r="D10" s="3" t="s">
        <v>9</v>
      </c>
      <c r="E10" s="1">
        <v>4</v>
      </c>
      <c r="F10" s="2">
        <v>353581.75199999998</v>
      </c>
      <c r="G10" t="s">
        <v>39</v>
      </c>
      <c r="H10" s="2">
        <v>3535.8175200000001</v>
      </c>
    </row>
    <row r="11" spans="2:8" x14ac:dyDescent="0.35">
      <c r="B11" t="s">
        <v>16</v>
      </c>
      <c r="C11" t="s">
        <v>17</v>
      </c>
      <c r="D11" s="3" t="s">
        <v>9</v>
      </c>
      <c r="E11" s="1">
        <v>7</v>
      </c>
      <c r="F11" s="2">
        <v>565279.30200000003</v>
      </c>
      <c r="G11" t="s">
        <v>18</v>
      </c>
      <c r="H11" s="2">
        <v>5652.7930200000001</v>
      </c>
    </row>
    <row r="12" spans="2:8" x14ac:dyDescent="0.35">
      <c r="B12" t="s">
        <v>19</v>
      </c>
      <c r="C12" t="s">
        <v>36</v>
      </c>
      <c r="D12" s="3" t="s">
        <v>9</v>
      </c>
      <c r="E12" s="1">
        <v>7</v>
      </c>
      <c r="F12" s="2">
        <v>584764.19400000002</v>
      </c>
      <c r="G12" t="s">
        <v>37</v>
      </c>
      <c r="H12" s="2">
        <v>5847.6419400000004</v>
      </c>
    </row>
    <row r="13" spans="2:8" x14ac:dyDescent="0.35">
      <c r="B13" t="s">
        <v>10</v>
      </c>
      <c r="C13" t="s">
        <v>20</v>
      </c>
      <c r="D13" s="3" t="s">
        <v>9</v>
      </c>
      <c r="E13" s="1">
        <v>1</v>
      </c>
      <c r="F13" s="2">
        <v>65527.794000000002</v>
      </c>
      <c r="G13" t="s">
        <v>12</v>
      </c>
      <c r="H13" s="2">
        <v>655.27794000000006</v>
      </c>
    </row>
    <row r="14" spans="2:8" x14ac:dyDescent="0.35">
      <c r="B14" t="s">
        <v>16</v>
      </c>
      <c r="C14" t="s">
        <v>21</v>
      </c>
      <c r="D14" s="3" t="s">
        <v>9</v>
      </c>
      <c r="E14" s="1">
        <v>5</v>
      </c>
      <c r="F14" s="2">
        <v>301346.49</v>
      </c>
      <c r="G14" t="s">
        <v>38</v>
      </c>
      <c r="H14" s="2">
        <v>3013.4648999999999</v>
      </c>
    </row>
    <row r="15" spans="2:8" x14ac:dyDescent="0.35">
      <c r="B15" t="s">
        <v>16</v>
      </c>
      <c r="C15" t="s">
        <v>22</v>
      </c>
      <c r="D15" s="3" t="s">
        <v>9</v>
      </c>
      <c r="E15" s="1">
        <v>8</v>
      </c>
      <c r="F15" s="2">
        <v>539132.11199999996</v>
      </c>
      <c r="G15" t="s">
        <v>39</v>
      </c>
      <c r="H15" s="2">
        <v>5391.3211199999996</v>
      </c>
    </row>
    <row r="16" spans="2:8" x14ac:dyDescent="0.35">
      <c r="B16" t="s">
        <v>14</v>
      </c>
      <c r="C16" t="s">
        <v>23</v>
      </c>
      <c r="D16" s="3" t="s">
        <v>9</v>
      </c>
      <c r="E16" s="1">
        <v>1</v>
      </c>
      <c r="F16" s="2">
        <v>62991.732000000004</v>
      </c>
      <c r="G16" t="s">
        <v>18</v>
      </c>
      <c r="H16" s="2">
        <v>629.91732000000002</v>
      </c>
    </row>
    <row r="17" spans="2:8" x14ac:dyDescent="0.35">
      <c r="B17" t="s">
        <v>7</v>
      </c>
      <c r="C17" t="s">
        <v>8</v>
      </c>
      <c r="D17" s="3" t="s">
        <v>24</v>
      </c>
      <c r="E17" s="1">
        <v>6</v>
      </c>
      <c r="F17" s="2">
        <v>405864.10800000001</v>
      </c>
      <c r="G17" t="s">
        <v>37</v>
      </c>
      <c r="H17" s="2">
        <v>4058.6410800000003</v>
      </c>
    </row>
    <row r="18" spans="2:8" x14ac:dyDescent="0.35">
      <c r="B18" t="s">
        <v>10</v>
      </c>
      <c r="C18" t="s">
        <v>11</v>
      </c>
      <c r="D18" s="3" t="s">
        <v>24</v>
      </c>
      <c r="E18" s="1">
        <v>8</v>
      </c>
      <c r="F18" s="2">
        <v>538234.31999999995</v>
      </c>
      <c r="G18" t="s">
        <v>12</v>
      </c>
      <c r="H18" s="2">
        <v>5382.3431999999993</v>
      </c>
    </row>
    <row r="19" spans="2:8" x14ac:dyDescent="0.35">
      <c r="B19" t="s">
        <v>10</v>
      </c>
      <c r="C19" t="s">
        <v>13</v>
      </c>
      <c r="D19" s="3" t="s">
        <v>24</v>
      </c>
      <c r="E19" s="1">
        <v>6</v>
      </c>
      <c r="F19" s="2">
        <v>507719.41200000001</v>
      </c>
      <c r="G19" t="s">
        <v>38</v>
      </c>
      <c r="H19" s="2">
        <v>5077.1941200000001</v>
      </c>
    </row>
    <row r="20" spans="2:8" x14ac:dyDescent="0.35">
      <c r="B20" t="s">
        <v>14</v>
      </c>
      <c r="C20" t="s">
        <v>15</v>
      </c>
      <c r="D20" s="3" t="s">
        <v>24</v>
      </c>
      <c r="E20" s="1">
        <v>2</v>
      </c>
      <c r="F20" s="2">
        <v>177109.51199999999</v>
      </c>
      <c r="G20" t="s">
        <v>39</v>
      </c>
      <c r="H20" s="2">
        <v>1771.09512</v>
      </c>
    </row>
    <row r="21" spans="2:8" x14ac:dyDescent="0.35">
      <c r="B21" t="s">
        <v>16</v>
      </c>
      <c r="C21" t="s">
        <v>17</v>
      </c>
      <c r="D21" s="3" t="s">
        <v>24</v>
      </c>
      <c r="E21" s="1">
        <v>5</v>
      </c>
      <c r="F21" s="2">
        <v>306471.71999999997</v>
      </c>
      <c r="G21" t="s">
        <v>18</v>
      </c>
      <c r="H21" s="2">
        <v>3064.7171999999996</v>
      </c>
    </row>
    <row r="22" spans="2:8" x14ac:dyDescent="0.35">
      <c r="B22" t="s">
        <v>19</v>
      </c>
      <c r="C22" t="s">
        <v>36</v>
      </c>
      <c r="D22" s="3" t="s">
        <v>24</v>
      </c>
      <c r="E22" s="1">
        <v>9</v>
      </c>
      <c r="F22" s="2">
        <v>570884.49</v>
      </c>
      <c r="G22" t="s">
        <v>37</v>
      </c>
      <c r="H22" s="2">
        <v>5708.8449000000001</v>
      </c>
    </row>
    <row r="23" spans="2:8" x14ac:dyDescent="0.35">
      <c r="B23" t="s">
        <v>10</v>
      </c>
      <c r="C23" t="s">
        <v>20</v>
      </c>
      <c r="D23" s="3" t="s">
        <v>24</v>
      </c>
      <c r="E23" s="1">
        <v>1</v>
      </c>
      <c r="F23" s="2">
        <v>77135.964000000007</v>
      </c>
      <c r="G23" t="s">
        <v>12</v>
      </c>
      <c r="H23" s="2">
        <v>771.35964000000013</v>
      </c>
    </row>
    <row r="24" spans="2:8" x14ac:dyDescent="0.35">
      <c r="B24" t="s">
        <v>16</v>
      </c>
      <c r="C24" t="s">
        <v>21</v>
      </c>
      <c r="D24" s="3" t="s">
        <v>24</v>
      </c>
      <c r="E24" s="1">
        <v>7</v>
      </c>
      <c r="F24" s="2">
        <v>548543.89800000004</v>
      </c>
      <c r="G24" t="s">
        <v>38</v>
      </c>
      <c r="H24" s="2">
        <v>5485.4389800000008</v>
      </c>
    </row>
    <row r="25" spans="2:8" x14ac:dyDescent="0.35">
      <c r="B25" t="s">
        <v>16</v>
      </c>
      <c r="C25" t="s">
        <v>22</v>
      </c>
      <c r="D25" s="3" t="s">
        <v>24</v>
      </c>
      <c r="E25" s="1">
        <v>6</v>
      </c>
      <c r="F25" s="2">
        <v>362030.61600000004</v>
      </c>
      <c r="G25" t="s">
        <v>39</v>
      </c>
      <c r="H25" s="2">
        <v>3620.3061600000005</v>
      </c>
    </row>
    <row r="26" spans="2:8" x14ac:dyDescent="0.35">
      <c r="B26" t="s">
        <v>14</v>
      </c>
      <c r="C26" t="s">
        <v>23</v>
      </c>
      <c r="D26" s="3" t="s">
        <v>24</v>
      </c>
      <c r="E26" s="1">
        <v>6</v>
      </c>
      <c r="F26" s="2">
        <v>446577.37200000003</v>
      </c>
      <c r="G26" t="s">
        <v>18</v>
      </c>
      <c r="H26" s="2">
        <v>4465.7737200000001</v>
      </c>
    </row>
    <row r="27" spans="2:8" x14ac:dyDescent="0.35">
      <c r="B27" t="s">
        <v>7</v>
      </c>
      <c r="C27" t="s">
        <v>8</v>
      </c>
      <c r="D27" s="3" t="s">
        <v>25</v>
      </c>
      <c r="E27" s="1">
        <v>2</v>
      </c>
      <c r="F27" s="2">
        <v>177388.068</v>
      </c>
      <c r="G27" t="s">
        <v>37</v>
      </c>
      <c r="H27" s="2">
        <v>1773.88068</v>
      </c>
    </row>
    <row r="28" spans="2:8" x14ac:dyDescent="0.35">
      <c r="B28" t="s">
        <v>10</v>
      </c>
      <c r="C28" t="s">
        <v>11</v>
      </c>
      <c r="D28" s="3" t="s">
        <v>25</v>
      </c>
      <c r="E28" s="1">
        <v>10</v>
      </c>
      <c r="F28" s="2">
        <v>863854.26</v>
      </c>
      <c r="G28" t="s">
        <v>12</v>
      </c>
      <c r="H28" s="2">
        <v>8638.5426000000007</v>
      </c>
    </row>
    <row r="29" spans="2:8" x14ac:dyDescent="0.35">
      <c r="B29" t="s">
        <v>10</v>
      </c>
      <c r="C29" t="s">
        <v>13</v>
      </c>
      <c r="D29" s="3" t="s">
        <v>25</v>
      </c>
      <c r="E29" s="1">
        <v>5</v>
      </c>
      <c r="F29" s="2">
        <v>365028.6</v>
      </c>
      <c r="G29" t="s">
        <v>38</v>
      </c>
      <c r="H29" s="2">
        <v>3650.2860000000001</v>
      </c>
    </row>
    <row r="30" spans="2:8" x14ac:dyDescent="0.35">
      <c r="B30" t="s">
        <v>14</v>
      </c>
      <c r="C30" t="s">
        <v>15</v>
      </c>
      <c r="D30" s="3" t="s">
        <v>25</v>
      </c>
      <c r="E30" s="1">
        <v>9</v>
      </c>
      <c r="F30" s="2">
        <v>551928.65399999998</v>
      </c>
      <c r="G30" t="s">
        <v>39</v>
      </c>
      <c r="H30" s="2">
        <v>5519.2865400000001</v>
      </c>
    </row>
    <row r="31" spans="2:8" x14ac:dyDescent="0.35">
      <c r="B31" t="s">
        <v>16</v>
      </c>
      <c r="C31" t="s">
        <v>17</v>
      </c>
      <c r="D31" s="3" t="s">
        <v>25</v>
      </c>
      <c r="E31" s="1">
        <v>4</v>
      </c>
      <c r="F31" s="2">
        <v>257089.152</v>
      </c>
      <c r="G31" t="s">
        <v>18</v>
      </c>
      <c r="H31" s="2">
        <v>2570.8915200000001</v>
      </c>
    </row>
    <row r="32" spans="2:8" x14ac:dyDescent="0.35">
      <c r="B32" t="s">
        <v>19</v>
      </c>
      <c r="C32" t="s">
        <v>36</v>
      </c>
      <c r="D32" s="3" t="s">
        <v>25</v>
      </c>
      <c r="E32" s="1">
        <v>7</v>
      </c>
      <c r="F32" s="2">
        <v>457403.98200000002</v>
      </c>
      <c r="G32" t="s">
        <v>37</v>
      </c>
      <c r="H32" s="2">
        <v>4574.03982</v>
      </c>
    </row>
    <row r="33" spans="2:8" x14ac:dyDescent="0.35">
      <c r="B33" t="s">
        <v>10</v>
      </c>
      <c r="C33" t="s">
        <v>20</v>
      </c>
      <c r="D33" s="3" t="s">
        <v>25</v>
      </c>
      <c r="E33" s="1">
        <v>4</v>
      </c>
      <c r="F33" s="2">
        <v>330904.48800000001</v>
      </c>
      <c r="G33" t="s">
        <v>12</v>
      </c>
      <c r="H33" s="2">
        <v>3309.0448800000004</v>
      </c>
    </row>
    <row r="34" spans="2:8" x14ac:dyDescent="0.35">
      <c r="B34" t="s">
        <v>16</v>
      </c>
      <c r="C34" t="s">
        <v>21</v>
      </c>
      <c r="D34" s="3" t="s">
        <v>25</v>
      </c>
      <c r="E34" s="1">
        <v>10</v>
      </c>
      <c r="F34" s="2">
        <v>864816.18</v>
      </c>
      <c r="G34" t="s">
        <v>38</v>
      </c>
      <c r="H34" s="2">
        <v>8648.1617999999999</v>
      </c>
    </row>
    <row r="35" spans="2:8" x14ac:dyDescent="0.35">
      <c r="B35" t="s">
        <v>16</v>
      </c>
      <c r="C35" t="s">
        <v>22</v>
      </c>
      <c r="D35" s="3" t="s">
        <v>25</v>
      </c>
      <c r="E35" s="1">
        <v>10</v>
      </c>
      <c r="F35" s="2">
        <v>842461.56</v>
      </c>
      <c r="G35" t="s">
        <v>39</v>
      </c>
      <c r="H35" s="2">
        <v>8424.615600000001</v>
      </c>
    </row>
    <row r="36" spans="2:8" x14ac:dyDescent="0.35">
      <c r="B36" t="s">
        <v>14</v>
      </c>
      <c r="C36" t="s">
        <v>23</v>
      </c>
      <c r="D36" s="3" t="s">
        <v>25</v>
      </c>
      <c r="E36" s="1">
        <v>5</v>
      </c>
      <c r="F36" s="2">
        <v>448760.73</v>
      </c>
      <c r="G36" t="s">
        <v>18</v>
      </c>
      <c r="H36" s="2">
        <v>4487.6072999999997</v>
      </c>
    </row>
    <row r="37" spans="2:8" x14ac:dyDescent="0.35">
      <c r="B37" t="s">
        <v>7</v>
      </c>
      <c r="C37" t="s">
        <v>8</v>
      </c>
      <c r="D37" s="3" t="s">
        <v>26</v>
      </c>
      <c r="E37" s="1">
        <v>3</v>
      </c>
      <c r="F37" s="2">
        <v>201269.73599999998</v>
      </c>
      <c r="G37" t="s">
        <v>37</v>
      </c>
      <c r="H37" s="2">
        <v>2012.6973599999999</v>
      </c>
    </row>
    <row r="38" spans="2:8" x14ac:dyDescent="0.35">
      <c r="B38" t="s">
        <v>10</v>
      </c>
      <c r="C38" t="s">
        <v>11</v>
      </c>
      <c r="D38" s="3" t="s">
        <v>26</v>
      </c>
      <c r="E38" s="1">
        <v>1</v>
      </c>
      <c r="F38" s="2">
        <v>87067.788</v>
      </c>
      <c r="G38" t="s">
        <v>12</v>
      </c>
      <c r="H38" s="2">
        <v>870.67788000000007</v>
      </c>
    </row>
    <row r="39" spans="2:8" x14ac:dyDescent="0.35">
      <c r="B39" t="s">
        <v>10</v>
      </c>
      <c r="C39" t="s">
        <v>13</v>
      </c>
      <c r="D39" s="3" t="s">
        <v>26</v>
      </c>
      <c r="E39" s="1">
        <v>4</v>
      </c>
      <c r="F39" s="2">
        <v>342166.96799999999</v>
      </c>
      <c r="G39" t="s">
        <v>38</v>
      </c>
      <c r="H39" s="2">
        <v>3421.66968</v>
      </c>
    </row>
    <row r="40" spans="2:8" x14ac:dyDescent="0.35">
      <c r="B40" t="s">
        <v>14</v>
      </c>
      <c r="C40" t="s">
        <v>15</v>
      </c>
      <c r="D40" s="3" t="s">
        <v>26</v>
      </c>
      <c r="E40" s="1">
        <v>9</v>
      </c>
      <c r="F40" s="2">
        <v>602745.08400000003</v>
      </c>
      <c r="G40" t="s">
        <v>39</v>
      </c>
      <c r="H40" s="2">
        <v>6027.4508400000004</v>
      </c>
    </row>
    <row r="41" spans="2:8" x14ac:dyDescent="0.35">
      <c r="B41" t="s">
        <v>16</v>
      </c>
      <c r="C41" t="s">
        <v>17</v>
      </c>
      <c r="D41" s="3" t="s">
        <v>26</v>
      </c>
      <c r="E41" s="1">
        <v>8</v>
      </c>
      <c r="F41" s="2">
        <v>495044.11200000002</v>
      </c>
      <c r="G41" t="s">
        <v>18</v>
      </c>
      <c r="H41" s="2">
        <v>4950.4411200000004</v>
      </c>
    </row>
    <row r="42" spans="2:8" x14ac:dyDescent="0.35">
      <c r="B42" t="s">
        <v>19</v>
      </c>
      <c r="C42" t="s">
        <v>36</v>
      </c>
      <c r="D42" s="3" t="s">
        <v>26</v>
      </c>
      <c r="E42" s="1">
        <v>3</v>
      </c>
      <c r="F42" s="2">
        <v>250459.91999999998</v>
      </c>
      <c r="G42" t="s">
        <v>37</v>
      </c>
      <c r="H42" s="2">
        <v>2504.5992000000001</v>
      </c>
    </row>
    <row r="43" spans="2:8" x14ac:dyDescent="0.35">
      <c r="B43" t="s">
        <v>10</v>
      </c>
      <c r="C43" t="s">
        <v>20</v>
      </c>
      <c r="D43" s="3" t="s">
        <v>26</v>
      </c>
      <c r="E43" s="1">
        <v>8</v>
      </c>
      <c r="F43" s="2">
        <v>683580.43200000003</v>
      </c>
      <c r="G43" t="s">
        <v>12</v>
      </c>
      <c r="H43" s="2">
        <v>6835.8043200000002</v>
      </c>
    </row>
    <row r="44" spans="2:8" x14ac:dyDescent="0.35">
      <c r="B44" t="s">
        <v>16</v>
      </c>
      <c r="C44" t="s">
        <v>21</v>
      </c>
      <c r="D44" s="3" t="s">
        <v>26</v>
      </c>
      <c r="E44" s="1">
        <v>5</v>
      </c>
      <c r="F44" s="2">
        <v>355905.38999999996</v>
      </c>
      <c r="G44" t="s">
        <v>38</v>
      </c>
      <c r="H44" s="2">
        <v>3559.0538999999994</v>
      </c>
    </row>
    <row r="45" spans="2:8" x14ac:dyDescent="0.35">
      <c r="B45" t="s">
        <v>16</v>
      </c>
      <c r="C45" t="s">
        <v>22</v>
      </c>
      <c r="D45" s="3" t="s">
        <v>26</v>
      </c>
      <c r="E45" s="1">
        <v>9</v>
      </c>
      <c r="F45" s="2">
        <v>810853.47</v>
      </c>
      <c r="G45" t="s">
        <v>39</v>
      </c>
      <c r="H45" s="2">
        <v>8108.5347000000002</v>
      </c>
    </row>
    <row r="46" spans="2:8" x14ac:dyDescent="0.35">
      <c r="B46" t="s">
        <v>14</v>
      </c>
      <c r="C46" t="s">
        <v>23</v>
      </c>
      <c r="D46" s="3" t="s">
        <v>26</v>
      </c>
      <c r="E46" s="1">
        <v>8</v>
      </c>
      <c r="F46" s="2">
        <v>627740.97600000002</v>
      </c>
      <c r="G46" t="s">
        <v>18</v>
      </c>
      <c r="H46" s="2">
        <v>6277.4097600000005</v>
      </c>
    </row>
    <row r="47" spans="2:8" x14ac:dyDescent="0.35">
      <c r="B47" t="s">
        <v>7</v>
      </c>
      <c r="C47" t="s">
        <v>8</v>
      </c>
      <c r="D47" s="3" t="s">
        <v>27</v>
      </c>
      <c r="E47" s="1">
        <v>1</v>
      </c>
      <c r="F47" s="2">
        <v>65990.717999999993</v>
      </c>
      <c r="G47" t="s">
        <v>37</v>
      </c>
      <c r="H47" s="2">
        <v>659.90717999999993</v>
      </c>
    </row>
    <row r="48" spans="2:8" x14ac:dyDescent="0.35">
      <c r="B48" t="s">
        <v>10</v>
      </c>
      <c r="C48" t="s">
        <v>11</v>
      </c>
      <c r="D48" s="3" t="s">
        <v>27</v>
      </c>
      <c r="E48" s="1">
        <v>6</v>
      </c>
      <c r="F48" s="2">
        <v>438509.26799999998</v>
      </c>
      <c r="G48" t="s">
        <v>12</v>
      </c>
      <c r="H48" s="2">
        <v>4385.0926799999997</v>
      </c>
    </row>
    <row r="49" spans="2:8" x14ac:dyDescent="0.35">
      <c r="B49" t="s">
        <v>10</v>
      </c>
      <c r="C49" t="s">
        <v>13</v>
      </c>
      <c r="D49" s="3" t="s">
        <v>27</v>
      </c>
      <c r="E49" s="1">
        <v>7</v>
      </c>
      <c r="F49" s="2">
        <v>464284.71600000001</v>
      </c>
      <c r="G49" t="s">
        <v>38</v>
      </c>
      <c r="H49" s="2">
        <v>4642.8471600000003</v>
      </c>
    </row>
    <row r="50" spans="2:8" x14ac:dyDescent="0.35">
      <c r="B50" t="s">
        <v>14</v>
      </c>
      <c r="C50" t="s">
        <v>15</v>
      </c>
      <c r="D50" s="3" t="s">
        <v>27</v>
      </c>
      <c r="E50" s="1">
        <v>2</v>
      </c>
      <c r="F50" s="2">
        <v>163847.04000000001</v>
      </c>
      <c r="G50" t="s">
        <v>39</v>
      </c>
      <c r="H50" s="2">
        <v>1638.4704000000002</v>
      </c>
    </row>
    <row r="51" spans="2:8" x14ac:dyDescent="0.35">
      <c r="B51" t="s">
        <v>16</v>
      </c>
      <c r="C51" t="s">
        <v>17</v>
      </c>
      <c r="D51" s="3" t="s">
        <v>27</v>
      </c>
      <c r="E51" s="1">
        <v>8</v>
      </c>
      <c r="F51" s="2">
        <v>499821.64799999999</v>
      </c>
      <c r="G51" t="s">
        <v>18</v>
      </c>
      <c r="H51" s="2">
        <v>4998.21648</v>
      </c>
    </row>
    <row r="52" spans="2:8" x14ac:dyDescent="0.35">
      <c r="B52" t="s">
        <v>19</v>
      </c>
      <c r="C52" t="s">
        <v>36</v>
      </c>
      <c r="D52" s="3" t="s">
        <v>27</v>
      </c>
      <c r="E52" s="1">
        <v>3</v>
      </c>
      <c r="F52" s="2">
        <v>254265.516</v>
      </c>
      <c r="G52" t="s">
        <v>37</v>
      </c>
      <c r="H52" s="2">
        <v>2542.6551600000003</v>
      </c>
    </row>
    <row r="53" spans="2:8" x14ac:dyDescent="0.35">
      <c r="B53" t="s">
        <v>10</v>
      </c>
      <c r="C53" t="s">
        <v>20</v>
      </c>
      <c r="D53" s="3" t="s">
        <v>27</v>
      </c>
      <c r="E53" s="1">
        <v>5</v>
      </c>
      <c r="F53" s="2">
        <v>347678.97</v>
      </c>
      <c r="G53" t="s">
        <v>12</v>
      </c>
      <c r="H53" s="2">
        <v>3476.7896999999998</v>
      </c>
    </row>
    <row r="54" spans="2:8" x14ac:dyDescent="0.35">
      <c r="B54" t="s">
        <v>16</v>
      </c>
      <c r="C54" t="s">
        <v>21</v>
      </c>
      <c r="D54" s="3" t="s">
        <v>27</v>
      </c>
      <c r="E54" s="1">
        <v>3</v>
      </c>
      <c r="F54" s="2">
        <v>219585.29399999999</v>
      </c>
      <c r="G54" t="s">
        <v>38</v>
      </c>
      <c r="H54" s="2">
        <v>2195.8529400000002</v>
      </c>
    </row>
    <row r="55" spans="2:8" x14ac:dyDescent="0.35">
      <c r="B55" t="s">
        <v>16</v>
      </c>
      <c r="C55" t="s">
        <v>22</v>
      </c>
      <c r="D55" s="3" t="s">
        <v>27</v>
      </c>
      <c r="E55" s="1">
        <v>10</v>
      </c>
      <c r="F55" s="2">
        <v>686079.41999999993</v>
      </c>
      <c r="G55" t="s">
        <v>39</v>
      </c>
      <c r="H55" s="2">
        <v>6860.7941999999994</v>
      </c>
    </row>
    <row r="56" spans="2:8" x14ac:dyDescent="0.35">
      <c r="B56" t="s">
        <v>14</v>
      </c>
      <c r="C56" t="s">
        <v>23</v>
      </c>
      <c r="D56" s="3" t="s">
        <v>27</v>
      </c>
      <c r="E56" s="1">
        <v>4</v>
      </c>
      <c r="F56" s="2">
        <v>262083.12</v>
      </c>
      <c r="G56" t="s">
        <v>18</v>
      </c>
      <c r="H56" s="2">
        <v>2620.8312000000001</v>
      </c>
    </row>
    <row r="57" spans="2:8" x14ac:dyDescent="0.35">
      <c r="B57" t="s">
        <v>7</v>
      </c>
      <c r="C57" t="s">
        <v>8</v>
      </c>
      <c r="D57" s="3" t="s">
        <v>28</v>
      </c>
      <c r="E57" s="1">
        <v>3</v>
      </c>
      <c r="F57" s="2">
        <v>210597.35399999999</v>
      </c>
      <c r="G57" t="s">
        <v>37</v>
      </c>
      <c r="H57" s="2">
        <v>2105.97354</v>
      </c>
    </row>
    <row r="58" spans="2:8" x14ac:dyDescent="0.35">
      <c r="B58" t="s">
        <v>10</v>
      </c>
      <c r="C58" t="s">
        <v>11</v>
      </c>
      <c r="D58" s="3" t="s">
        <v>28</v>
      </c>
      <c r="E58" s="1">
        <v>3</v>
      </c>
      <c r="F58" s="2">
        <v>232369.81200000003</v>
      </c>
      <c r="G58" t="s">
        <v>12</v>
      </c>
      <c r="H58" s="2">
        <v>2323.6981200000005</v>
      </c>
    </row>
    <row r="59" spans="2:8" x14ac:dyDescent="0.35">
      <c r="B59" t="s">
        <v>10</v>
      </c>
      <c r="C59" t="s">
        <v>13</v>
      </c>
      <c r="D59" s="3" t="s">
        <v>28</v>
      </c>
      <c r="E59" s="1">
        <v>10</v>
      </c>
      <c r="F59" s="2">
        <v>793804.44000000006</v>
      </c>
      <c r="G59" t="s">
        <v>38</v>
      </c>
      <c r="H59" s="2">
        <v>7938.0444000000007</v>
      </c>
    </row>
    <row r="60" spans="2:8" x14ac:dyDescent="0.35">
      <c r="B60" t="s">
        <v>14</v>
      </c>
      <c r="C60" t="s">
        <v>15</v>
      </c>
      <c r="D60" s="3" t="s">
        <v>28</v>
      </c>
      <c r="E60" s="1">
        <v>9</v>
      </c>
      <c r="F60" s="2">
        <v>667034.40599999996</v>
      </c>
      <c r="G60" t="s">
        <v>39</v>
      </c>
      <c r="H60" s="2">
        <v>6670.3440599999994</v>
      </c>
    </row>
    <row r="61" spans="2:8" x14ac:dyDescent="0.35">
      <c r="B61" t="s">
        <v>16</v>
      </c>
      <c r="C61" t="s">
        <v>17</v>
      </c>
      <c r="D61" s="3" t="s">
        <v>28</v>
      </c>
      <c r="E61" s="1">
        <v>5</v>
      </c>
      <c r="F61" s="2">
        <v>340940.52</v>
      </c>
      <c r="G61" t="s">
        <v>18</v>
      </c>
      <c r="H61" s="2">
        <v>3409.4052000000001</v>
      </c>
    </row>
    <row r="62" spans="2:8" x14ac:dyDescent="0.35">
      <c r="B62" t="s">
        <v>19</v>
      </c>
      <c r="C62" t="s">
        <v>36</v>
      </c>
      <c r="D62" s="3" t="s">
        <v>28</v>
      </c>
      <c r="E62" s="1">
        <v>9</v>
      </c>
      <c r="F62" s="2">
        <v>698227.66799999995</v>
      </c>
      <c r="G62" t="s">
        <v>37</v>
      </c>
      <c r="H62" s="2">
        <v>6982.2766799999999</v>
      </c>
    </row>
    <row r="63" spans="2:8" x14ac:dyDescent="0.35">
      <c r="B63" t="s">
        <v>10</v>
      </c>
      <c r="C63" t="s">
        <v>20</v>
      </c>
      <c r="D63" s="3" t="s">
        <v>28</v>
      </c>
      <c r="E63" s="1">
        <v>3</v>
      </c>
      <c r="F63" s="2">
        <v>199847.89799999999</v>
      </c>
      <c r="G63" t="s">
        <v>12</v>
      </c>
      <c r="H63" s="2">
        <v>1998.4789799999999</v>
      </c>
    </row>
    <row r="64" spans="2:8" x14ac:dyDescent="0.35">
      <c r="B64" t="s">
        <v>16</v>
      </c>
      <c r="C64" t="s">
        <v>21</v>
      </c>
      <c r="D64" s="3" t="s">
        <v>28</v>
      </c>
      <c r="E64" s="1">
        <v>3</v>
      </c>
      <c r="F64" s="2">
        <v>228086.26199999999</v>
      </c>
      <c r="G64" t="s">
        <v>38</v>
      </c>
      <c r="H64" s="2">
        <v>2280.8626199999999</v>
      </c>
    </row>
    <row r="65" spans="2:8" x14ac:dyDescent="0.35">
      <c r="B65" t="s">
        <v>16</v>
      </c>
      <c r="C65" t="s">
        <v>22</v>
      </c>
      <c r="D65" s="3" t="s">
        <v>28</v>
      </c>
      <c r="E65" s="1">
        <v>8</v>
      </c>
      <c r="F65" s="2">
        <v>602514.62399999995</v>
      </c>
      <c r="G65" t="s">
        <v>39</v>
      </c>
      <c r="H65" s="2">
        <v>6025.14624</v>
      </c>
    </row>
    <row r="66" spans="2:8" x14ac:dyDescent="0.35">
      <c r="B66" t="s">
        <v>14</v>
      </c>
      <c r="C66" t="s">
        <v>23</v>
      </c>
      <c r="D66" s="3" t="s">
        <v>28</v>
      </c>
      <c r="E66" s="1">
        <v>2</v>
      </c>
      <c r="F66" s="2">
        <v>149640.68400000001</v>
      </c>
      <c r="G66" t="s">
        <v>18</v>
      </c>
      <c r="H66" s="2">
        <v>1496.4068400000001</v>
      </c>
    </row>
    <row r="67" spans="2:8" x14ac:dyDescent="0.35">
      <c r="B67" t="s">
        <v>7</v>
      </c>
      <c r="C67" t="s">
        <v>8</v>
      </c>
      <c r="D67" s="3" t="s">
        <v>29</v>
      </c>
      <c r="E67" s="1">
        <v>5</v>
      </c>
      <c r="F67" s="2">
        <v>369437.39999999997</v>
      </c>
      <c r="G67" t="s">
        <v>37</v>
      </c>
      <c r="H67" s="2">
        <v>3694.3739999999998</v>
      </c>
    </row>
    <row r="68" spans="2:8" x14ac:dyDescent="0.35">
      <c r="B68" t="s">
        <v>10</v>
      </c>
      <c r="C68" t="s">
        <v>11</v>
      </c>
      <c r="D68" s="3" t="s">
        <v>29</v>
      </c>
      <c r="E68" s="1">
        <v>4</v>
      </c>
      <c r="F68" s="2">
        <v>301730.25599999999</v>
      </c>
      <c r="G68" t="s">
        <v>12</v>
      </c>
      <c r="H68" s="2">
        <v>3017.3025600000001</v>
      </c>
    </row>
    <row r="69" spans="2:8" x14ac:dyDescent="0.35">
      <c r="B69" t="s">
        <v>10</v>
      </c>
      <c r="C69" t="s">
        <v>13</v>
      </c>
      <c r="D69" s="3" t="s">
        <v>29</v>
      </c>
      <c r="E69" s="1">
        <v>8</v>
      </c>
      <c r="F69" s="2">
        <v>675404.11199999996</v>
      </c>
      <c r="G69" t="s">
        <v>38</v>
      </c>
      <c r="H69" s="2">
        <v>6754.0411199999999</v>
      </c>
    </row>
    <row r="70" spans="2:8" x14ac:dyDescent="0.35">
      <c r="B70" t="s">
        <v>14</v>
      </c>
      <c r="C70" t="s">
        <v>15</v>
      </c>
      <c r="D70" s="3" t="s">
        <v>29</v>
      </c>
      <c r="E70" s="1">
        <v>5</v>
      </c>
      <c r="F70" s="2">
        <v>390719.88</v>
      </c>
      <c r="G70" t="s">
        <v>39</v>
      </c>
      <c r="H70" s="2">
        <v>3907.1988000000001</v>
      </c>
    </row>
    <row r="71" spans="2:8" x14ac:dyDescent="0.35">
      <c r="B71" t="s">
        <v>16</v>
      </c>
      <c r="C71" t="s">
        <v>17</v>
      </c>
      <c r="D71" s="3" t="s">
        <v>29</v>
      </c>
      <c r="E71" s="1">
        <v>10</v>
      </c>
      <c r="F71" s="2">
        <v>683514.29999999993</v>
      </c>
      <c r="G71" t="s">
        <v>18</v>
      </c>
      <c r="H71" s="2">
        <v>6835.1429999999991</v>
      </c>
    </row>
    <row r="72" spans="2:8" x14ac:dyDescent="0.35">
      <c r="B72" t="s">
        <v>19</v>
      </c>
      <c r="C72" t="s">
        <v>36</v>
      </c>
      <c r="D72" s="3" t="s">
        <v>29</v>
      </c>
      <c r="E72" s="1">
        <v>7</v>
      </c>
      <c r="F72" s="2">
        <v>580604.89199999999</v>
      </c>
      <c r="G72" t="s">
        <v>37</v>
      </c>
      <c r="H72" s="2">
        <v>5806.0489200000002</v>
      </c>
    </row>
    <row r="73" spans="2:8" x14ac:dyDescent="0.35">
      <c r="B73" t="s">
        <v>10</v>
      </c>
      <c r="C73" t="s">
        <v>20</v>
      </c>
      <c r="D73" s="3" t="s">
        <v>29</v>
      </c>
      <c r="E73" s="1">
        <v>6</v>
      </c>
      <c r="F73" s="2">
        <v>467944.02</v>
      </c>
      <c r="G73" t="s">
        <v>12</v>
      </c>
      <c r="H73" s="2">
        <v>4679.4402</v>
      </c>
    </row>
    <row r="74" spans="2:8" x14ac:dyDescent="0.35">
      <c r="B74" t="s">
        <v>16</v>
      </c>
      <c r="C74" t="s">
        <v>21</v>
      </c>
      <c r="D74" s="3" t="s">
        <v>29</v>
      </c>
      <c r="E74" s="1">
        <v>4</v>
      </c>
      <c r="F74" s="2">
        <v>349192.99200000003</v>
      </c>
      <c r="G74" t="s">
        <v>38</v>
      </c>
      <c r="H74" s="2">
        <v>3491.9299200000005</v>
      </c>
    </row>
    <row r="75" spans="2:8" x14ac:dyDescent="0.35">
      <c r="B75" t="s">
        <v>16</v>
      </c>
      <c r="C75" t="s">
        <v>22</v>
      </c>
      <c r="D75" s="3" t="s">
        <v>29</v>
      </c>
      <c r="E75" s="1">
        <v>9</v>
      </c>
      <c r="F75" s="2">
        <v>720934.99200000009</v>
      </c>
      <c r="G75" t="s">
        <v>39</v>
      </c>
      <c r="H75" s="2">
        <v>7209.3499200000006</v>
      </c>
    </row>
    <row r="76" spans="2:8" x14ac:dyDescent="0.35">
      <c r="B76" t="s">
        <v>14</v>
      </c>
      <c r="C76" t="s">
        <v>23</v>
      </c>
      <c r="D76" s="3" t="s">
        <v>29</v>
      </c>
      <c r="E76" s="1">
        <v>5</v>
      </c>
      <c r="F76" s="2">
        <v>381240.95999999996</v>
      </c>
      <c r="G76" t="s">
        <v>18</v>
      </c>
      <c r="H76" s="2">
        <v>3812.4095999999995</v>
      </c>
    </row>
    <row r="77" spans="2:8" x14ac:dyDescent="0.35">
      <c r="B77" t="s">
        <v>7</v>
      </c>
      <c r="C77" t="s">
        <v>8</v>
      </c>
      <c r="D77" s="3" t="s">
        <v>30</v>
      </c>
      <c r="E77" s="1">
        <v>4</v>
      </c>
      <c r="F77" s="2">
        <v>290163.16800000001</v>
      </c>
      <c r="G77" t="s">
        <v>37</v>
      </c>
      <c r="H77" s="2">
        <v>2901.63168</v>
      </c>
    </row>
    <row r="78" spans="2:8" x14ac:dyDescent="0.35">
      <c r="B78" t="s">
        <v>10</v>
      </c>
      <c r="C78" t="s">
        <v>11</v>
      </c>
      <c r="D78" s="3" t="s">
        <v>30</v>
      </c>
      <c r="E78" s="1">
        <v>8</v>
      </c>
      <c r="F78" s="2">
        <v>641768.97600000002</v>
      </c>
      <c r="G78" t="s">
        <v>12</v>
      </c>
      <c r="H78" s="2">
        <v>6417.6897600000002</v>
      </c>
    </row>
    <row r="79" spans="2:8" x14ac:dyDescent="0.35">
      <c r="B79" t="s">
        <v>10</v>
      </c>
      <c r="C79" t="s">
        <v>13</v>
      </c>
      <c r="D79" s="3" t="s">
        <v>30</v>
      </c>
      <c r="E79" s="1">
        <v>8</v>
      </c>
      <c r="F79" s="2">
        <v>641079.6</v>
      </c>
      <c r="G79" t="s">
        <v>38</v>
      </c>
      <c r="H79" s="2">
        <v>6410.7960000000003</v>
      </c>
    </row>
    <row r="80" spans="2:8" x14ac:dyDescent="0.35">
      <c r="B80" t="s">
        <v>14</v>
      </c>
      <c r="C80" t="s">
        <v>15</v>
      </c>
      <c r="D80" s="3" t="s">
        <v>30</v>
      </c>
      <c r="E80" s="1">
        <v>9</v>
      </c>
      <c r="F80" s="2">
        <v>710952.06599999999</v>
      </c>
      <c r="G80" t="s">
        <v>39</v>
      </c>
      <c r="H80" s="2">
        <v>7109.5206600000001</v>
      </c>
    </row>
    <row r="81" spans="2:8" x14ac:dyDescent="0.35">
      <c r="B81" t="s">
        <v>16</v>
      </c>
      <c r="C81" t="s">
        <v>17</v>
      </c>
      <c r="D81" s="3" t="s">
        <v>30</v>
      </c>
      <c r="E81" s="1">
        <v>1</v>
      </c>
      <c r="F81" s="2">
        <v>86193.042000000001</v>
      </c>
      <c r="G81" t="s">
        <v>18</v>
      </c>
      <c r="H81" s="2">
        <v>861.93042000000003</v>
      </c>
    </row>
    <row r="82" spans="2:8" x14ac:dyDescent="0.35">
      <c r="B82" t="s">
        <v>19</v>
      </c>
      <c r="C82" t="s">
        <v>36</v>
      </c>
      <c r="D82" s="3" t="s">
        <v>30</v>
      </c>
      <c r="E82" s="1">
        <v>1</v>
      </c>
      <c r="F82" s="2">
        <v>75129.960000000006</v>
      </c>
      <c r="G82" t="s">
        <v>37</v>
      </c>
      <c r="H82" s="2">
        <v>751.29960000000005</v>
      </c>
    </row>
    <row r="83" spans="2:8" x14ac:dyDescent="0.35">
      <c r="B83" t="s">
        <v>10</v>
      </c>
      <c r="C83" t="s">
        <v>20</v>
      </c>
      <c r="D83" s="3" t="s">
        <v>30</v>
      </c>
      <c r="E83" s="1">
        <v>2</v>
      </c>
      <c r="F83" s="2">
        <v>156957.288</v>
      </c>
      <c r="G83" t="s">
        <v>12</v>
      </c>
      <c r="H83" s="2">
        <v>1569.5728799999999</v>
      </c>
    </row>
    <row r="84" spans="2:8" x14ac:dyDescent="0.35">
      <c r="B84" t="s">
        <v>16</v>
      </c>
      <c r="C84" t="s">
        <v>21</v>
      </c>
      <c r="D84" s="3" t="s">
        <v>30</v>
      </c>
      <c r="E84" s="1">
        <v>9</v>
      </c>
      <c r="F84" s="2">
        <v>648376.16399999999</v>
      </c>
      <c r="G84" t="s">
        <v>38</v>
      </c>
      <c r="H84" s="2">
        <v>6483.7616399999997</v>
      </c>
    </row>
    <row r="85" spans="2:8" x14ac:dyDescent="0.35">
      <c r="B85" t="s">
        <v>16</v>
      </c>
      <c r="C85" t="s">
        <v>22</v>
      </c>
      <c r="D85" s="3" t="s">
        <v>30</v>
      </c>
      <c r="E85" s="1">
        <v>8</v>
      </c>
      <c r="F85" s="2">
        <v>646562.54399999999</v>
      </c>
      <c r="G85" t="s">
        <v>39</v>
      </c>
      <c r="H85" s="2">
        <v>6465.6254399999998</v>
      </c>
    </row>
    <row r="86" spans="2:8" x14ac:dyDescent="0.35">
      <c r="B86" t="s">
        <v>14</v>
      </c>
      <c r="C86" t="s">
        <v>23</v>
      </c>
      <c r="D86" s="3" t="s">
        <v>30</v>
      </c>
      <c r="E86" s="1">
        <v>9</v>
      </c>
      <c r="F86" s="2">
        <v>546490.79999999993</v>
      </c>
      <c r="G86" t="s">
        <v>18</v>
      </c>
      <c r="H86" s="2">
        <v>5464.9079999999994</v>
      </c>
    </row>
    <row r="87" spans="2:8" x14ac:dyDescent="0.35">
      <c r="B87" t="s">
        <v>7</v>
      </c>
      <c r="C87" t="s">
        <v>8</v>
      </c>
      <c r="D87" s="3" t="s">
        <v>31</v>
      </c>
      <c r="E87" s="1">
        <v>5</v>
      </c>
      <c r="F87" s="2">
        <v>318390.51</v>
      </c>
      <c r="G87" t="s">
        <v>37</v>
      </c>
      <c r="H87" s="2">
        <v>3183.9050999999999</v>
      </c>
    </row>
    <row r="88" spans="2:8" x14ac:dyDescent="0.35">
      <c r="B88" t="s">
        <v>10</v>
      </c>
      <c r="C88" t="s">
        <v>11</v>
      </c>
      <c r="D88" s="3" t="s">
        <v>31</v>
      </c>
      <c r="E88" s="1">
        <v>2</v>
      </c>
      <c r="F88" s="2">
        <v>138592.63200000001</v>
      </c>
      <c r="G88" t="s">
        <v>12</v>
      </c>
      <c r="H88" s="2">
        <v>1385.9263200000003</v>
      </c>
    </row>
    <row r="89" spans="2:8" x14ac:dyDescent="0.35">
      <c r="B89" t="s">
        <v>10</v>
      </c>
      <c r="C89" t="s">
        <v>13</v>
      </c>
      <c r="D89" s="3" t="s">
        <v>31</v>
      </c>
      <c r="E89" s="1">
        <v>3</v>
      </c>
      <c r="F89" s="2">
        <v>220469.05800000002</v>
      </c>
      <c r="G89" t="s">
        <v>38</v>
      </c>
      <c r="H89" s="2">
        <v>2204.6905800000004</v>
      </c>
    </row>
    <row r="90" spans="2:8" x14ac:dyDescent="0.35">
      <c r="B90" t="s">
        <v>14</v>
      </c>
      <c r="C90" t="s">
        <v>15</v>
      </c>
      <c r="D90" s="3" t="s">
        <v>31</v>
      </c>
      <c r="E90" s="1">
        <v>7</v>
      </c>
      <c r="F90" s="2">
        <v>439714.674</v>
      </c>
      <c r="G90" t="s">
        <v>39</v>
      </c>
      <c r="H90" s="2">
        <v>4397.1467400000001</v>
      </c>
    </row>
    <row r="91" spans="2:8" x14ac:dyDescent="0.35">
      <c r="B91" t="s">
        <v>16</v>
      </c>
      <c r="C91" t="s">
        <v>17</v>
      </c>
      <c r="D91" s="3" t="s">
        <v>31</v>
      </c>
      <c r="E91" s="1">
        <v>6</v>
      </c>
      <c r="F91" s="2">
        <v>455950.07999999996</v>
      </c>
      <c r="G91" t="s">
        <v>18</v>
      </c>
      <c r="H91" s="2">
        <v>4559.5007999999998</v>
      </c>
    </row>
    <row r="92" spans="2:8" x14ac:dyDescent="0.35">
      <c r="B92" t="s">
        <v>19</v>
      </c>
      <c r="C92" t="s">
        <v>36</v>
      </c>
      <c r="D92" s="3" t="s">
        <v>31</v>
      </c>
      <c r="E92" s="1">
        <v>10</v>
      </c>
      <c r="F92" s="2">
        <v>649756.92000000004</v>
      </c>
      <c r="G92" t="s">
        <v>37</v>
      </c>
      <c r="H92" s="2">
        <v>6497.5692000000008</v>
      </c>
    </row>
    <row r="93" spans="2:8" x14ac:dyDescent="0.35">
      <c r="B93" t="s">
        <v>10</v>
      </c>
      <c r="C93" t="s">
        <v>20</v>
      </c>
      <c r="D93" s="3" t="s">
        <v>31</v>
      </c>
      <c r="E93" s="1">
        <v>1</v>
      </c>
      <c r="F93" s="2">
        <v>65393.525999999998</v>
      </c>
      <c r="G93" t="s">
        <v>12</v>
      </c>
      <c r="H93" s="2">
        <v>653.93525999999997</v>
      </c>
    </row>
    <row r="94" spans="2:8" x14ac:dyDescent="0.35">
      <c r="B94" t="s">
        <v>16</v>
      </c>
      <c r="C94" t="s">
        <v>21</v>
      </c>
      <c r="D94" s="3" t="s">
        <v>31</v>
      </c>
      <c r="E94" s="1">
        <v>9</v>
      </c>
      <c r="F94" s="2">
        <v>578739.16799999995</v>
      </c>
      <c r="G94" t="s">
        <v>38</v>
      </c>
      <c r="H94" s="2">
        <v>5787.3916799999997</v>
      </c>
    </row>
    <row r="95" spans="2:8" x14ac:dyDescent="0.35">
      <c r="B95" t="s">
        <v>16</v>
      </c>
      <c r="C95" t="s">
        <v>22</v>
      </c>
      <c r="D95" s="3" t="s">
        <v>31</v>
      </c>
      <c r="E95" s="1">
        <v>2</v>
      </c>
      <c r="F95" s="2">
        <v>144999.42000000001</v>
      </c>
      <c r="G95" t="s">
        <v>39</v>
      </c>
      <c r="H95" s="2">
        <v>1449.9942000000001</v>
      </c>
    </row>
    <row r="96" spans="2:8" x14ac:dyDescent="0.35">
      <c r="B96" t="s">
        <v>14</v>
      </c>
      <c r="C96" t="s">
        <v>23</v>
      </c>
      <c r="D96" s="3" t="s">
        <v>31</v>
      </c>
      <c r="E96" s="1">
        <v>3</v>
      </c>
      <c r="F96" s="2">
        <v>180561.402</v>
      </c>
      <c r="G96" t="s">
        <v>18</v>
      </c>
      <c r="H96" s="2">
        <v>1805.61402</v>
      </c>
    </row>
    <row r="97" spans="2:8" x14ac:dyDescent="0.35">
      <c r="B97" t="s">
        <v>7</v>
      </c>
      <c r="C97" t="s">
        <v>8</v>
      </c>
      <c r="D97" s="3" t="s">
        <v>32</v>
      </c>
      <c r="E97" s="1">
        <v>8</v>
      </c>
      <c r="F97" s="2">
        <v>715043.23199999996</v>
      </c>
      <c r="G97" t="s">
        <v>37</v>
      </c>
      <c r="H97" s="2">
        <v>7150.4323199999999</v>
      </c>
    </row>
    <row r="98" spans="2:8" x14ac:dyDescent="0.35">
      <c r="B98" t="s">
        <v>10</v>
      </c>
      <c r="C98" t="s">
        <v>11</v>
      </c>
      <c r="D98" s="3" t="s">
        <v>32</v>
      </c>
      <c r="E98" s="1">
        <v>9</v>
      </c>
      <c r="F98" s="2">
        <v>634163.79599999997</v>
      </c>
      <c r="G98" t="s">
        <v>12</v>
      </c>
      <c r="H98" s="2">
        <v>6341.63796</v>
      </c>
    </row>
    <row r="99" spans="2:8" x14ac:dyDescent="0.35">
      <c r="B99" t="s">
        <v>10</v>
      </c>
      <c r="C99" t="s">
        <v>13</v>
      </c>
      <c r="D99" s="3" t="s">
        <v>32</v>
      </c>
      <c r="E99" s="1">
        <v>1</v>
      </c>
      <c r="F99" s="2">
        <v>89322.288</v>
      </c>
      <c r="G99" t="s">
        <v>38</v>
      </c>
      <c r="H99" s="2">
        <v>893.22288000000003</v>
      </c>
    </row>
    <row r="100" spans="2:8" x14ac:dyDescent="0.35">
      <c r="B100" t="s">
        <v>14</v>
      </c>
      <c r="C100" t="s">
        <v>15</v>
      </c>
      <c r="D100" s="3" t="s">
        <v>32</v>
      </c>
      <c r="E100" s="1">
        <v>6</v>
      </c>
      <c r="F100" s="2">
        <v>523128.16800000006</v>
      </c>
      <c r="G100" t="s">
        <v>39</v>
      </c>
      <c r="H100" s="2">
        <v>5231.281680000001</v>
      </c>
    </row>
    <row r="101" spans="2:8" x14ac:dyDescent="0.35">
      <c r="B101" t="s">
        <v>16</v>
      </c>
      <c r="C101" t="s">
        <v>17</v>
      </c>
      <c r="D101" s="3" t="s">
        <v>32</v>
      </c>
      <c r="E101" s="1">
        <v>8</v>
      </c>
      <c r="F101" s="2">
        <v>608406.38399999996</v>
      </c>
      <c r="G101" t="s">
        <v>18</v>
      </c>
      <c r="H101" s="2">
        <v>6084.0638399999998</v>
      </c>
    </row>
    <row r="102" spans="2:8" x14ac:dyDescent="0.35">
      <c r="B102" t="s">
        <v>19</v>
      </c>
      <c r="C102" t="s">
        <v>36</v>
      </c>
      <c r="D102" s="3" t="s">
        <v>32</v>
      </c>
      <c r="E102" s="1">
        <v>8</v>
      </c>
      <c r="F102" s="2">
        <v>532294.46400000004</v>
      </c>
      <c r="G102" t="s">
        <v>37</v>
      </c>
      <c r="H102" s="2">
        <v>5322.9446400000006</v>
      </c>
    </row>
    <row r="103" spans="2:8" x14ac:dyDescent="0.35">
      <c r="B103" t="s">
        <v>10</v>
      </c>
      <c r="C103" t="s">
        <v>20</v>
      </c>
      <c r="D103" s="3" t="s">
        <v>32</v>
      </c>
      <c r="E103" s="1">
        <v>6</v>
      </c>
      <c r="F103" s="2">
        <v>372425.364</v>
      </c>
      <c r="G103" t="s">
        <v>12</v>
      </c>
      <c r="H103" s="2">
        <v>3724.2536399999999</v>
      </c>
    </row>
    <row r="104" spans="2:8" x14ac:dyDescent="0.35">
      <c r="B104" t="s">
        <v>16</v>
      </c>
      <c r="C104" t="s">
        <v>21</v>
      </c>
      <c r="D104" s="3" t="s">
        <v>32</v>
      </c>
      <c r="E104" s="1">
        <v>8</v>
      </c>
      <c r="F104" s="2">
        <v>709993.152</v>
      </c>
      <c r="G104" t="s">
        <v>38</v>
      </c>
      <c r="H104" s="2">
        <v>7099.9315200000001</v>
      </c>
    </row>
    <row r="105" spans="2:8" x14ac:dyDescent="0.35">
      <c r="B105" t="s">
        <v>16</v>
      </c>
      <c r="C105" t="s">
        <v>22</v>
      </c>
      <c r="D105" s="3" t="s">
        <v>32</v>
      </c>
      <c r="E105" s="1">
        <v>7</v>
      </c>
      <c r="F105" s="2">
        <v>570771.26399999997</v>
      </c>
      <c r="G105" t="s">
        <v>39</v>
      </c>
      <c r="H105" s="2">
        <v>5707.7126399999997</v>
      </c>
    </row>
    <row r="106" spans="2:8" x14ac:dyDescent="0.35">
      <c r="B106" t="s">
        <v>14</v>
      </c>
      <c r="C106" t="s">
        <v>23</v>
      </c>
      <c r="D106" s="3" t="s">
        <v>33</v>
      </c>
      <c r="E106" s="1">
        <v>2</v>
      </c>
      <c r="F106" s="2">
        <v>137560.57200000001</v>
      </c>
      <c r="G106" t="s">
        <v>18</v>
      </c>
      <c r="H106" s="2">
        <v>1375.6057200000002</v>
      </c>
    </row>
    <row r="107" spans="2:8" x14ac:dyDescent="0.35">
      <c r="B107" t="s">
        <v>7</v>
      </c>
      <c r="C107" t="s">
        <v>8</v>
      </c>
      <c r="D107" s="3" t="s">
        <v>33</v>
      </c>
      <c r="E107" s="1">
        <v>6</v>
      </c>
      <c r="F107" s="2">
        <v>537887.62800000003</v>
      </c>
      <c r="G107" t="s">
        <v>37</v>
      </c>
      <c r="H107" s="2">
        <v>5378.8762800000004</v>
      </c>
    </row>
    <row r="108" spans="2:8" x14ac:dyDescent="0.35">
      <c r="B108" t="s">
        <v>10</v>
      </c>
      <c r="C108" t="s">
        <v>11</v>
      </c>
      <c r="D108" s="3" t="s">
        <v>33</v>
      </c>
      <c r="E108" s="1">
        <v>6</v>
      </c>
      <c r="F108" s="2">
        <v>366497.53200000001</v>
      </c>
      <c r="G108" t="s">
        <v>12</v>
      </c>
      <c r="H108" s="2">
        <v>3664.97532</v>
      </c>
    </row>
    <row r="109" spans="2:8" x14ac:dyDescent="0.35">
      <c r="B109" t="s">
        <v>10</v>
      </c>
      <c r="C109" t="s">
        <v>13</v>
      </c>
      <c r="D109" s="3" t="s">
        <v>33</v>
      </c>
      <c r="E109" s="1">
        <v>3</v>
      </c>
      <c r="F109" s="2">
        <v>187366.98599999998</v>
      </c>
      <c r="G109" t="s">
        <v>38</v>
      </c>
      <c r="H109" s="2">
        <v>1873.6698599999997</v>
      </c>
    </row>
    <row r="110" spans="2:8" x14ac:dyDescent="0.35">
      <c r="B110" t="s">
        <v>14</v>
      </c>
      <c r="C110" t="s">
        <v>15</v>
      </c>
      <c r="D110" s="3" t="s">
        <v>33</v>
      </c>
      <c r="E110" s="1">
        <v>7</v>
      </c>
      <c r="F110" s="2">
        <v>603526.64400000009</v>
      </c>
      <c r="G110" t="s">
        <v>39</v>
      </c>
      <c r="H110" s="2">
        <v>6035.2664400000012</v>
      </c>
    </row>
    <row r="111" spans="2:8" x14ac:dyDescent="0.35">
      <c r="B111" t="s">
        <v>16</v>
      </c>
      <c r="C111" t="s">
        <v>17</v>
      </c>
      <c r="D111" s="3" t="s">
        <v>33</v>
      </c>
      <c r="E111" s="1">
        <v>10</v>
      </c>
      <c r="F111" s="2">
        <v>635498.46</v>
      </c>
      <c r="G111" t="s">
        <v>18</v>
      </c>
      <c r="H111" s="2">
        <v>6354.9845999999998</v>
      </c>
    </row>
    <row r="112" spans="2:8" x14ac:dyDescent="0.35">
      <c r="B112" t="s">
        <v>19</v>
      </c>
      <c r="C112" t="s">
        <v>36</v>
      </c>
      <c r="D112" s="3" t="s">
        <v>33</v>
      </c>
      <c r="E112" s="1">
        <v>1</v>
      </c>
      <c r="F112" s="2">
        <v>60844.446000000004</v>
      </c>
      <c r="G112" t="s">
        <v>37</v>
      </c>
      <c r="H112" s="2">
        <v>608.44446000000005</v>
      </c>
    </row>
    <row r="113" spans="2:8" x14ac:dyDescent="0.35">
      <c r="B113" t="s">
        <v>10</v>
      </c>
      <c r="C113" t="s">
        <v>20</v>
      </c>
      <c r="D113" s="3" t="s">
        <v>33</v>
      </c>
      <c r="E113" s="1">
        <v>4</v>
      </c>
      <c r="F113" s="2">
        <v>253942.872</v>
      </c>
      <c r="G113" t="s">
        <v>12</v>
      </c>
      <c r="H113" s="2">
        <v>2539.4287199999999</v>
      </c>
    </row>
    <row r="114" spans="2:8" x14ac:dyDescent="0.35">
      <c r="B114" t="s">
        <v>16</v>
      </c>
      <c r="C114" t="s">
        <v>21</v>
      </c>
      <c r="D114" s="3" t="s">
        <v>33</v>
      </c>
      <c r="E114" s="1">
        <v>4</v>
      </c>
      <c r="F114" s="2">
        <v>353553.696</v>
      </c>
      <c r="G114" t="s">
        <v>38</v>
      </c>
      <c r="H114" s="2">
        <v>3535.5369599999999</v>
      </c>
    </row>
    <row r="115" spans="2:8" x14ac:dyDescent="0.35">
      <c r="B115" t="s">
        <v>16</v>
      </c>
      <c r="C115" t="s">
        <v>22</v>
      </c>
      <c r="D115" s="3" t="s">
        <v>33</v>
      </c>
      <c r="E115" s="1">
        <v>9</v>
      </c>
      <c r="F115" s="2">
        <v>568278.28799999994</v>
      </c>
      <c r="G115" t="s">
        <v>39</v>
      </c>
      <c r="H115" s="2">
        <v>5682.7828799999997</v>
      </c>
    </row>
    <row r="116" spans="2:8" x14ac:dyDescent="0.35">
      <c r="B116" t="s">
        <v>14</v>
      </c>
      <c r="C116" t="s">
        <v>23</v>
      </c>
      <c r="D116" s="3" t="s">
        <v>33</v>
      </c>
      <c r="E116" s="1">
        <v>9</v>
      </c>
      <c r="F116" s="2">
        <v>694972.17</v>
      </c>
      <c r="G116" t="s">
        <v>18</v>
      </c>
      <c r="H116" s="2">
        <v>6949.721700000001</v>
      </c>
    </row>
    <row r="117" spans="2:8" x14ac:dyDescent="0.35">
      <c r="B117" t="s">
        <v>7</v>
      </c>
      <c r="C117" t="s">
        <v>8</v>
      </c>
      <c r="D117" s="3" t="s">
        <v>34</v>
      </c>
      <c r="E117" s="1">
        <v>10</v>
      </c>
      <c r="F117" s="2">
        <v>894465.3600000001</v>
      </c>
      <c r="G117" t="s">
        <v>37</v>
      </c>
      <c r="H117" s="2">
        <v>8944.6536000000015</v>
      </c>
    </row>
    <row r="118" spans="2:8" x14ac:dyDescent="0.35">
      <c r="B118" t="s">
        <v>10</v>
      </c>
      <c r="C118" t="s">
        <v>11</v>
      </c>
      <c r="D118" s="3" t="s">
        <v>34</v>
      </c>
      <c r="E118" s="1">
        <v>3</v>
      </c>
      <c r="F118" s="2">
        <v>181869.01199999999</v>
      </c>
      <c r="G118" t="s">
        <v>12</v>
      </c>
      <c r="H118" s="2">
        <v>1818.69012</v>
      </c>
    </row>
    <row r="119" spans="2:8" x14ac:dyDescent="0.35">
      <c r="B119" t="s">
        <v>10</v>
      </c>
      <c r="C119" t="s">
        <v>13</v>
      </c>
      <c r="D119" s="3" t="s">
        <v>34</v>
      </c>
      <c r="E119" s="1">
        <v>8</v>
      </c>
      <c r="F119" s="2">
        <v>583524.72</v>
      </c>
      <c r="G119" t="s">
        <v>38</v>
      </c>
      <c r="H119" s="2">
        <v>5835.2471999999998</v>
      </c>
    </row>
    <row r="120" spans="2:8" x14ac:dyDescent="0.35">
      <c r="B120" t="s">
        <v>14</v>
      </c>
      <c r="C120" t="s">
        <v>15</v>
      </c>
      <c r="D120" s="3" t="s">
        <v>34</v>
      </c>
      <c r="E120" s="1">
        <v>6</v>
      </c>
      <c r="F120" s="2">
        <v>519749.424</v>
      </c>
      <c r="G120" t="s">
        <v>39</v>
      </c>
      <c r="H120" s="2">
        <v>5197.49424</v>
      </c>
    </row>
    <row r="121" spans="2:8" x14ac:dyDescent="0.35">
      <c r="B121" t="s">
        <v>16</v>
      </c>
      <c r="C121" t="s">
        <v>17</v>
      </c>
      <c r="D121" s="3" t="s">
        <v>34</v>
      </c>
      <c r="E121" s="1">
        <v>4</v>
      </c>
      <c r="F121" s="2">
        <v>292812.45600000001</v>
      </c>
      <c r="G121" t="s">
        <v>18</v>
      </c>
      <c r="H121" s="2">
        <v>2928.1245600000002</v>
      </c>
    </row>
    <row r="122" spans="2:8" x14ac:dyDescent="0.35">
      <c r="B122" t="s">
        <v>19</v>
      </c>
      <c r="C122" t="s">
        <v>36</v>
      </c>
      <c r="D122" s="3" t="s">
        <v>34</v>
      </c>
      <c r="E122" s="1">
        <v>2</v>
      </c>
      <c r="F122" s="2">
        <v>132664.79999999999</v>
      </c>
      <c r="G122" t="s">
        <v>37</v>
      </c>
      <c r="H122" s="2">
        <v>1326.6479999999999</v>
      </c>
    </row>
    <row r="123" spans="2:8" x14ac:dyDescent="0.35">
      <c r="B123" t="s">
        <v>10</v>
      </c>
      <c r="C123" t="s">
        <v>20</v>
      </c>
      <c r="D123" s="3" t="s">
        <v>34</v>
      </c>
      <c r="E123" s="1">
        <v>6</v>
      </c>
      <c r="F123" s="2">
        <v>391868.17200000002</v>
      </c>
      <c r="G123" t="s">
        <v>12</v>
      </c>
      <c r="H123" s="2">
        <v>3918.6817200000005</v>
      </c>
    </row>
    <row r="124" spans="2:8" x14ac:dyDescent="0.35">
      <c r="B124" t="s">
        <v>16</v>
      </c>
      <c r="C124" t="s">
        <v>21</v>
      </c>
      <c r="D124" s="3" t="s">
        <v>34</v>
      </c>
      <c r="E124" s="1">
        <v>2</v>
      </c>
      <c r="F124" s="2">
        <v>147889.18799999999</v>
      </c>
      <c r="G124" t="s">
        <v>38</v>
      </c>
      <c r="H124" s="2">
        <v>1478.8918799999999</v>
      </c>
    </row>
    <row r="125" spans="2:8" x14ac:dyDescent="0.35">
      <c r="B125" t="s">
        <v>16</v>
      </c>
      <c r="C125" t="s">
        <v>22</v>
      </c>
      <c r="D125" s="3" t="s">
        <v>34</v>
      </c>
      <c r="E125" s="1">
        <v>10</v>
      </c>
      <c r="F125" s="2">
        <v>762722.4</v>
      </c>
      <c r="G125" t="s">
        <v>39</v>
      </c>
      <c r="H125" s="2">
        <v>7627.2240000000002</v>
      </c>
    </row>
    <row r="126" spans="2:8" x14ac:dyDescent="0.35">
      <c r="B126" t="s">
        <v>14</v>
      </c>
      <c r="C126" t="s">
        <v>23</v>
      </c>
      <c r="D126" s="3" t="s">
        <v>34</v>
      </c>
      <c r="E126" s="1">
        <v>4</v>
      </c>
      <c r="F126" s="2">
        <v>254656.296</v>
      </c>
      <c r="G126" t="s">
        <v>18</v>
      </c>
      <c r="H126" s="2">
        <v>2546.5629600000002</v>
      </c>
    </row>
  </sheetData>
  <mergeCells count="1">
    <mergeCell ref="B2:H3"/>
  </mergeCells>
  <conditionalFormatting sqref="B7:H126">
    <cfRule type="expression" dxfId="88" priority="1">
      <formula>ODD(ROW())=ROW()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17EB9-47B1-43FC-B86F-23F439AF1029}">
  <dimension ref="A2:O35"/>
  <sheetViews>
    <sheetView topLeftCell="B8" zoomScale="80" zoomScaleNormal="80" workbookViewId="0">
      <selection activeCell="AL64" sqref="AL64"/>
    </sheetView>
  </sheetViews>
  <sheetFormatPr defaultRowHeight="14.5" x14ac:dyDescent="0.35"/>
  <cols>
    <col min="1" max="1" width="18.1796875" bestFit="1" customWidth="1"/>
    <col min="2" max="2" width="12.1796875" bestFit="1" customWidth="1"/>
    <col min="3" max="3" width="17.26953125" bestFit="1" customWidth="1"/>
    <col min="4" max="4" width="12.1796875" bestFit="1" customWidth="1"/>
    <col min="6" max="6" width="18.1796875" bestFit="1" customWidth="1"/>
    <col min="7" max="7" width="17.26953125" bestFit="1" customWidth="1"/>
    <col min="8" max="8" width="11.6328125" bestFit="1" customWidth="1"/>
    <col min="9" max="9" width="18.1796875" bestFit="1" customWidth="1"/>
    <col min="10" max="10" width="12.1796875" bestFit="1" customWidth="1"/>
    <col min="12" max="12" width="13.81640625" customWidth="1"/>
    <col min="13" max="13" width="10.81640625" customWidth="1"/>
    <col min="14" max="14" width="11.7265625" customWidth="1"/>
    <col min="15" max="15" width="15.08984375" customWidth="1"/>
  </cols>
  <sheetData>
    <row r="2" spans="1:15" x14ac:dyDescent="0.35">
      <c r="A2" t="s">
        <v>40</v>
      </c>
      <c r="D2" t="s">
        <v>41</v>
      </c>
      <c r="F2" t="s">
        <v>42</v>
      </c>
    </row>
    <row r="3" spans="1:15" x14ac:dyDescent="0.35">
      <c r="A3" s="9">
        <v>50158467.702</v>
      </c>
      <c r="D3" s="7">
        <v>675</v>
      </c>
      <c r="F3" s="9">
        <v>501584.67702000018</v>
      </c>
    </row>
    <row r="4" spans="1:15" x14ac:dyDescent="0.35">
      <c r="A4" s="2">
        <f>GETPIVOTDATA("Valor",$A$2)</f>
        <v>50158467.702</v>
      </c>
      <c r="D4">
        <f>GETPIVOTDATA("Qtd",$D$2)</f>
        <v>675</v>
      </c>
      <c r="F4" s="2">
        <f>GETPIVOTDATA("Comissão",$F$2)</f>
        <v>501584.67702000018</v>
      </c>
    </row>
    <row r="5" spans="1:15" x14ac:dyDescent="0.35">
      <c r="F5" s="12" t="s">
        <v>43</v>
      </c>
      <c r="G5" s="9" t="s">
        <v>40</v>
      </c>
      <c r="I5" s="8" t="s">
        <v>43</v>
      </c>
      <c r="J5" t="s">
        <v>41</v>
      </c>
    </row>
    <row r="6" spans="1:15" x14ac:dyDescent="0.35">
      <c r="A6" s="8" t="s">
        <v>43</v>
      </c>
      <c r="B6" t="s">
        <v>40</v>
      </c>
      <c r="F6" s="11" t="s">
        <v>12</v>
      </c>
      <c r="G6" s="9">
        <v>8113049.7119999994</v>
      </c>
      <c r="I6" s="10" t="s">
        <v>12</v>
      </c>
      <c r="J6" s="7">
        <v>111</v>
      </c>
      <c r="L6" t="b">
        <f>AND(I6&lt;&gt;"Total Geral",I6&lt;&gt;"")</f>
        <v>1</v>
      </c>
      <c r="M6" t="str">
        <f>IF(L6,I6,"")</f>
        <v>Aline</v>
      </c>
      <c r="N6">
        <f>IF(L6,J6,"")</f>
        <v>111</v>
      </c>
      <c r="O6">
        <f>MAX($N$6:$N$10)</f>
        <v>171</v>
      </c>
    </row>
    <row r="7" spans="1:15" x14ac:dyDescent="0.35">
      <c r="A7" s="10" t="s">
        <v>9</v>
      </c>
      <c r="B7" s="9">
        <v>3201553.3260000004</v>
      </c>
      <c r="F7" s="11" t="s">
        <v>37</v>
      </c>
      <c r="G7" s="9">
        <v>9299569.0139999986</v>
      </c>
      <c r="I7" s="10" t="s">
        <v>37</v>
      </c>
      <c r="J7" s="7">
        <v>124</v>
      </c>
      <c r="L7" t="b">
        <f t="shared" ref="L7:L10" si="0">AND(I7&lt;&gt;"Total Geral",I7&lt;&gt;"")</f>
        <v>1</v>
      </c>
      <c r="M7" t="str">
        <f t="shared" ref="M7:M10" si="1">IF(L7,I7,"")</f>
        <v>André</v>
      </c>
      <c r="N7">
        <f t="shared" ref="N7:N10" si="2">IF(L7,J7,"")</f>
        <v>124</v>
      </c>
      <c r="O7">
        <f t="shared" ref="O7:O10" si="3">MAX($N$6:$N$10)</f>
        <v>171</v>
      </c>
    </row>
    <row r="8" spans="1:15" x14ac:dyDescent="0.35">
      <c r="A8" s="10" t="s">
        <v>24</v>
      </c>
      <c r="B8" s="9">
        <v>3940571.412</v>
      </c>
      <c r="F8" s="11" t="s">
        <v>18</v>
      </c>
      <c r="G8" s="9">
        <v>9420297.9900000002</v>
      </c>
      <c r="I8" s="10" t="s">
        <v>18</v>
      </c>
      <c r="J8" s="7">
        <v>134</v>
      </c>
      <c r="L8" t="b">
        <f t="shared" si="0"/>
        <v>1</v>
      </c>
      <c r="M8" t="str">
        <f t="shared" si="1"/>
        <v>Fernanda</v>
      </c>
      <c r="N8">
        <f t="shared" si="2"/>
        <v>134</v>
      </c>
      <c r="O8">
        <f t="shared" si="3"/>
        <v>171</v>
      </c>
    </row>
    <row r="9" spans="1:15" x14ac:dyDescent="0.35">
      <c r="A9" s="10" t="s">
        <v>25</v>
      </c>
      <c r="B9" s="9">
        <v>5159635.6740000006</v>
      </c>
      <c r="F9" s="11" t="s">
        <v>39</v>
      </c>
      <c r="G9" s="9">
        <v>12961378.014</v>
      </c>
      <c r="I9" s="10" t="s">
        <v>39</v>
      </c>
      <c r="J9" s="7">
        <v>171</v>
      </c>
      <c r="L9" t="b">
        <f t="shared" si="0"/>
        <v>1</v>
      </c>
      <c r="M9" t="str">
        <f t="shared" si="1"/>
        <v>Rosângela</v>
      </c>
      <c r="N9">
        <f t="shared" si="2"/>
        <v>171</v>
      </c>
      <c r="O9">
        <f t="shared" si="3"/>
        <v>171</v>
      </c>
    </row>
    <row r="10" spans="1:15" x14ac:dyDescent="0.35">
      <c r="A10" s="10" t="s">
        <v>26</v>
      </c>
      <c r="B10" s="9">
        <v>4456833.8760000002</v>
      </c>
      <c r="F10" s="11" t="s">
        <v>38</v>
      </c>
      <c r="G10" s="9">
        <v>10364172.971999999</v>
      </c>
      <c r="I10" s="10" t="s">
        <v>38</v>
      </c>
      <c r="J10" s="7">
        <v>135</v>
      </c>
      <c r="L10" t="b">
        <f t="shared" si="0"/>
        <v>1</v>
      </c>
      <c r="M10" t="str">
        <f t="shared" si="1"/>
        <v>Thales</v>
      </c>
      <c r="N10">
        <f t="shared" si="2"/>
        <v>135</v>
      </c>
      <c r="O10">
        <f t="shared" si="3"/>
        <v>171</v>
      </c>
    </row>
    <row r="11" spans="1:15" x14ac:dyDescent="0.35">
      <c r="A11" s="10" t="s">
        <v>27</v>
      </c>
      <c r="B11" s="9">
        <v>3402145.71</v>
      </c>
      <c r="F11" s="11" t="s">
        <v>44</v>
      </c>
      <c r="G11" s="9">
        <v>50158467.701999992</v>
      </c>
      <c r="I11" s="10" t="s">
        <v>44</v>
      </c>
      <c r="J11" s="7">
        <v>675</v>
      </c>
    </row>
    <row r="12" spans="1:15" x14ac:dyDescent="0.35">
      <c r="A12" s="10" t="s">
        <v>28</v>
      </c>
      <c r="B12" s="9">
        <v>4123063.6680000001</v>
      </c>
    </row>
    <row r="13" spans="1:15" x14ac:dyDescent="0.35">
      <c r="A13" s="10" t="s">
        <v>29</v>
      </c>
      <c r="B13" s="9">
        <v>4920723.8040000005</v>
      </c>
    </row>
    <row r="14" spans="1:15" x14ac:dyDescent="0.35">
      <c r="A14" s="10" t="s">
        <v>30</v>
      </c>
      <c r="B14" s="9">
        <v>4443673.608</v>
      </c>
      <c r="F14" s="8" t="s">
        <v>43</v>
      </c>
      <c r="G14" t="s">
        <v>42</v>
      </c>
      <c r="I14" s="8" t="s">
        <v>43</v>
      </c>
      <c r="J14" t="s">
        <v>41</v>
      </c>
    </row>
    <row r="15" spans="1:15" x14ac:dyDescent="0.35">
      <c r="A15" s="10" t="s">
        <v>31</v>
      </c>
      <c r="B15" s="9">
        <v>3192567.3899999997</v>
      </c>
      <c r="F15" s="10" t="s">
        <v>12</v>
      </c>
      <c r="G15" s="9">
        <v>81130.497119999985</v>
      </c>
      <c r="I15" s="10" t="s">
        <v>16</v>
      </c>
      <c r="J15" s="7">
        <v>241</v>
      </c>
    </row>
    <row r="16" spans="1:15" x14ac:dyDescent="0.35">
      <c r="A16" s="10" t="s">
        <v>32</v>
      </c>
      <c r="B16" s="9">
        <v>4755548.1119999997</v>
      </c>
      <c r="F16" s="10" t="s">
        <v>37</v>
      </c>
      <c r="G16" s="9">
        <v>92995.690139999992</v>
      </c>
      <c r="I16" s="10" t="s">
        <v>10</v>
      </c>
      <c r="J16" s="7">
        <v>177</v>
      </c>
    </row>
    <row r="17" spans="1:15" x14ac:dyDescent="0.35">
      <c r="A17" s="10" t="s">
        <v>33</v>
      </c>
      <c r="B17" s="9">
        <v>4399929.2939999998</v>
      </c>
      <c r="F17" s="10" t="s">
        <v>18</v>
      </c>
      <c r="G17" s="9">
        <v>94202.979899999977</v>
      </c>
      <c r="I17" s="10" t="s">
        <v>14</v>
      </c>
      <c r="J17" s="7">
        <v>133</v>
      </c>
    </row>
    <row r="18" spans="1:15" x14ac:dyDescent="0.35">
      <c r="A18" s="10" t="s">
        <v>34</v>
      </c>
      <c r="B18" s="9">
        <v>4162221.8280000002</v>
      </c>
      <c r="F18" s="10" t="s">
        <v>39</v>
      </c>
      <c r="G18" s="9">
        <v>129613.78013999999</v>
      </c>
      <c r="I18" s="10" t="s">
        <v>7</v>
      </c>
      <c r="J18" s="7">
        <v>57</v>
      </c>
    </row>
    <row r="19" spans="1:15" x14ac:dyDescent="0.35">
      <c r="A19" s="10" t="s">
        <v>44</v>
      </c>
      <c r="B19" s="9">
        <v>50158467.702</v>
      </c>
      <c r="F19" s="10" t="s">
        <v>38</v>
      </c>
      <c r="G19" s="9">
        <v>103641.72971999997</v>
      </c>
      <c r="I19" s="10" t="s">
        <v>19</v>
      </c>
      <c r="J19" s="7">
        <v>67</v>
      </c>
    </row>
    <row r="20" spans="1:15" x14ac:dyDescent="0.35">
      <c r="F20" s="10" t="s">
        <v>44</v>
      </c>
      <c r="G20" s="9">
        <v>501584.67701999994</v>
      </c>
      <c r="I20" s="10" t="s">
        <v>44</v>
      </c>
      <c r="J20" s="7">
        <v>675</v>
      </c>
    </row>
    <row r="22" spans="1:15" x14ac:dyDescent="0.35">
      <c r="A22" s="8" t="s">
        <v>43</v>
      </c>
      <c r="B22" t="s">
        <v>41</v>
      </c>
      <c r="I22" s="8" t="s">
        <v>43</v>
      </c>
      <c r="J22" t="s">
        <v>41</v>
      </c>
    </row>
    <row r="23" spans="1:15" x14ac:dyDescent="0.35">
      <c r="A23" s="10" t="s">
        <v>9</v>
      </c>
      <c r="B23" s="7">
        <v>44</v>
      </c>
      <c r="I23" s="10" t="s">
        <v>22</v>
      </c>
      <c r="J23" s="7">
        <v>96</v>
      </c>
      <c r="L23" t="b">
        <f>AND(I23&lt;&gt;"Total Geral",I23&lt;&gt;"")</f>
        <v>1</v>
      </c>
      <c r="M23" t="str">
        <f>IF(L23,I23,"")</f>
        <v>Onix</v>
      </c>
      <c r="N23">
        <f>IF(L23,J23,"")</f>
        <v>96</v>
      </c>
      <c r="O23">
        <f>J33</f>
        <v>675</v>
      </c>
    </row>
    <row r="24" spans="1:15" x14ac:dyDescent="0.35">
      <c r="A24" s="10" t="s">
        <v>24</v>
      </c>
      <c r="B24" s="7">
        <v>56</v>
      </c>
      <c r="I24" s="10" t="s">
        <v>17</v>
      </c>
      <c r="J24" s="7">
        <v>76</v>
      </c>
      <c r="L24" t="b">
        <f t="shared" ref="L24:L25" si="4">AND(I24&lt;&gt;"Total Geral",I24&lt;&gt;"")</f>
        <v>1</v>
      </c>
      <c r="M24" t="str">
        <f t="shared" ref="M24:M25" si="5">IF(L24,I24,"")</f>
        <v>Joy</v>
      </c>
      <c r="N24">
        <f t="shared" ref="N24:N25" si="6">IF(L24,J24,"")</f>
        <v>76</v>
      </c>
      <c r="O24">
        <f>J33</f>
        <v>675</v>
      </c>
    </row>
    <row r="25" spans="1:15" x14ac:dyDescent="0.35">
      <c r="A25" s="10" t="s">
        <v>25</v>
      </c>
      <c r="B25" s="7">
        <v>66</v>
      </c>
      <c r="I25" s="10" t="s">
        <v>15</v>
      </c>
      <c r="J25" s="7">
        <v>75</v>
      </c>
      <c r="L25" t="b">
        <f t="shared" si="4"/>
        <v>1</v>
      </c>
      <c r="M25" t="str">
        <f t="shared" si="5"/>
        <v>HB20</v>
      </c>
      <c r="N25">
        <f t="shared" si="6"/>
        <v>75</v>
      </c>
      <c r="O25">
        <f>J33</f>
        <v>675</v>
      </c>
    </row>
    <row r="26" spans="1:15" x14ac:dyDescent="0.35">
      <c r="A26" s="10" t="s">
        <v>26</v>
      </c>
      <c r="B26" s="7">
        <v>58</v>
      </c>
      <c r="I26" s="10" t="s">
        <v>21</v>
      </c>
      <c r="J26" s="7">
        <v>69</v>
      </c>
    </row>
    <row r="27" spans="1:15" x14ac:dyDescent="0.35">
      <c r="A27" s="10" t="s">
        <v>27</v>
      </c>
      <c r="B27" s="7">
        <v>49</v>
      </c>
      <c r="I27" s="10" t="s">
        <v>36</v>
      </c>
      <c r="J27" s="7">
        <v>67</v>
      </c>
    </row>
    <row r="28" spans="1:15" x14ac:dyDescent="0.35">
      <c r="A28" s="10" t="s">
        <v>28</v>
      </c>
      <c r="B28" s="7">
        <v>55</v>
      </c>
      <c r="I28" s="10" t="s">
        <v>13</v>
      </c>
      <c r="J28" s="7">
        <v>66</v>
      </c>
    </row>
    <row r="29" spans="1:15" x14ac:dyDescent="0.35">
      <c r="A29" s="10" t="s">
        <v>29</v>
      </c>
      <c r="B29" s="7">
        <v>63</v>
      </c>
      <c r="I29" s="10" t="s">
        <v>11</v>
      </c>
      <c r="J29" s="7">
        <v>64</v>
      </c>
    </row>
    <row r="30" spans="1:15" x14ac:dyDescent="0.35">
      <c r="A30" s="10" t="s">
        <v>30</v>
      </c>
      <c r="B30" s="7">
        <v>59</v>
      </c>
      <c r="I30" s="10" t="s">
        <v>23</v>
      </c>
      <c r="J30" s="7">
        <v>58</v>
      </c>
    </row>
    <row r="31" spans="1:15" x14ac:dyDescent="0.35">
      <c r="A31" s="10" t="s">
        <v>31</v>
      </c>
      <c r="B31" s="7">
        <v>48</v>
      </c>
      <c r="I31" s="10" t="s">
        <v>8</v>
      </c>
      <c r="J31" s="7">
        <v>57</v>
      </c>
    </row>
    <row r="32" spans="1:15" x14ac:dyDescent="0.35">
      <c r="A32" s="10" t="s">
        <v>32</v>
      </c>
      <c r="B32" s="7">
        <v>61</v>
      </c>
      <c r="I32" s="10" t="s">
        <v>20</v>
      </c>
      <c r="J32" s="7">
        <v>47</v>
      </c>
    </row>
    <row r="33" spans="1:10" x14ac:dyDescent="0.35">
      <c r="A33" s="10" t="s">
        <v>33</v>
      </c>
      <c r="B33" s="7">
        <v>61</v>
      </c>
      <c r="I33" s="10" t="s">
        <v>44</v>
      </c>
      <c r="J33" s="7">
        <v>675</v>
      </c>
    </row>
    <row r="34" spans="1:10" x14ac:dyDescent="0.35">
      <c r="A34" s="10" t="s">
        <v>34</v>
      </c>
      <c r="B34" s="7">
        <v>55</v>
      </c>
    </row>
    <row r="35" spans="1:10" x14ac:dyDescent="0.35">
      <c r="A35" s="10" t="s">
        <v>44</v>
      </c>
      <c r="B35" s="7">
        <v>675</v>
      </c>
    </row>
  </sheetData>
  <pageMargins left="0.511811024" right="0.511811024" top="0.78740157499999996" bottom="0.78740157499999996" header="0.31496062000000002" footer="0.31496062000000002"/>
  <pageSetup paperSize="9"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DF00-4231-44E0-92FE-73DE7682E360}">
  <dimension ref="A1:AC64"/>
  <sheetViews>
    <sheetView showGridLines="0" tabSelected="1" topLeftCell="A18" zoomScale="45" zoomScaleNormal="45" workbookViewId="0">
      <selection activeCell="AL64" sqref="AL64"/>
    </sheetView>
  </sheetViews>
  <sheetFormatPr defaultRowHeight="14.5" x14ac:dyDescent="0.35"/>
  <cols>
    <col min="3" max="3" width="27.7265625" customWidth="1"/>
    <col min="4" max="4" width="10.26953125" customWidth="1"/>
    <col min="22" max="22" width="19.36328125" customWidth="1"/>
    <col min="27" max="27" width="11.7265625" customWidth="1"/>
  </cols>
  <sheetData>
    <row r="1" spans="1:29" x14ac:dyDescent="0.35"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29" x14ac:dyDescent="0.35"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 spans="1:29" x14ac:dyDescent="0.35"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 spans="1:29" x14ac:dyDescent="0.35"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spans="1:29" x14ac:dyDescent="0.35"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1:29" x14ac:dyDescent="0.35"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spans="1:29" x14ac:dyDescent="0.35"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spans="1:29" x14ac:dyDescent="0.35"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 spans="1:29" x14ac:dyDescent="0.35"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spans="1:29" x14ac:dyDescent="0.35"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1:29" x14ac:dyDescent="0.35"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 spans="1:29" x14ac:dyDescent="0.35"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</row>
    <row r="13" spans="1:29" x14ac:dyDescent="0.35"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</row>
    <row r="14" spans="1:29" ht="46" customHeight="1" x14ac:dyDescent="0.35">
      <c r="A14" s="14" t="s">
        <v>45</v>
      </c>
      <c r="B14" s="14"/>
      <c r="C14" s="14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29" ht="33" customHeight="1" x14ac:dyDescent="0.6">
      <c r="A15" s="15" t="s">
        <v>46</v>
      </c>
      <c r="B15" s="15"/>
      <c r="C15" s="15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spans="1:29" x14ac:dyDescent="0.35"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4:29" x14ac:dyDescent="0.35"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 spans="4:29" x14ac:dyDescent="0.35"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</row>
    <row r="19" spans="4:29" x14ac:dyDescent="0.35"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</row>
    <row r="20" spans="4:29" x14ac:dyDescent="0.35"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</row>
    <row r="21" spans="4:29" x14ac:dyDescent="0.35"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</row>
    <row r="22" spans="4:29" x14ac:dyDescent="0.35"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</row>
    <row r="23" spans="4:29" x14ac:dyDescent="0.35"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</row>
    <row r="24" spans="4:29" x14ac:dyDescent="0.35"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</row>
    <row r="25" spans="4:29" x14ac:dyDescent="0.35"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</row>
    <row r="26" spans="4:29" x14ac:dyDescent="0.35"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</row>
    <row r="27" spans="4:29" x14ac:dyDescent="0.35"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</row>
    <row r="28" spans="4:29" x14ac:dyDescent="0.35"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</row>
    <row r="29" spans="4:29" x14ac:dyDescent="0.35"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</row>
    <row r="30" spans="4:29" x14ac:dyDescent="0.35"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</row>
    <row r="31" spans="4:29" x14ac:dyDescent="0.35"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</row>
    <row r="32" spans="4:29" x14ac:dyDescent="0.35"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</row>
    <row r="33" spans="4:29" x14ac:dyDescent="0.35"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</row>
    <row r="34" spans="4:29" x14ac:dyDescent="0.35"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</row>
    <row r="35" spans="4:29" x14ac:dyDescent="0.35"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</row>
    <row r="36" spans="4:29" x14ac:dyDescent="0.35"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</row>
    <row r="37" spans="4:29" x14ac:dyDescent="0.35"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</row>
    <row r="38" spans="4:29" x14ac:dyDescent="0.35"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</row>
    <row r="39" spans="4:29" x14ac:dyDescent="0.35"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</row>
    <row r="40" spans="4:29" x14ac:dyDescent="0.35"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</row>
    <row r="41" spans="4:29" x14ac:dyDescent="0.35"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</row>
    <row r="42" spans="4:29" x14ac:dyDescent="0.35"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</row>
    <row r="43" spans="4:29" x14ac:dyDescent="0.35"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 spans="4:29" x14ac:dyDescent="0.35"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</row>
    <row r="45" spans="4:29" x14ac:dyDescent="0.35"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</row>
    <row r="46" spans="4:29" x14ac:dyDescent="0.35"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</row>
    <row r="47" spans="4:29" x14ac:dyDescent="0.35"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</row>
    <row r="48" spans="4:29" x14ac:dyDescent="0.35"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</row>
    <row r="49" spans="4:29" x14ac:dyDescent="0.35"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</row>
    <row r="50" spans="4:29" x14ac:dyDescent="0.35"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</row>
    <row r="51" spans="4:29" x14ac:dyDescent="0.35"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</row>
    <row r="52" spans="4:29" x14ac:dyDescent="0.35"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</row>
    <row r="53" spans="4:29" x14ac:dyDescent="0.35"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</row>
    <row r="54" spans="4:29" x14ac:dyDescent="0.35"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</row>
    <row r="55" spans="4:29" x14ac:dyDescent="0.35"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</row>
    <row r="56" spans="4:29" x14ac:dyDescent="0.35"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</row>
    <row r="57" spans="4:29" x14ac:dyDescent="0.35"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</row>
    <row r="58" spans="4:29" x14ac:dyDescent="0.35"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</row>
    <row r="59" spans="4:29" x14ac:dyDescent="0.35"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</row>
    <row r="60" spans="4:29" x14ac:dyDescent="0.35"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</row>
    <row r="61" spans="4:29" x14ac:dyDescent="0.35"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</row>
    <row r="62" spans="4:29" x14ac:dyDescent="0.35"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</row>
    <row r="63" spans="4:29" x14ac:dyDescent="0.35"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</row>
    <row r="64" spans="4:29" x14ac:dyDescent="0.35"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</row>
  </sheetData>
  <mergeCells count="3">
    <mergeCell ref="A14:C14"/>
    <mergeCell ref="A15:C15"/>
    <mergeCell ref="D1:AC6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 de dados</vt:lpstr>
      <vt:lpstr>Tabelas dinâmicas</vt:lpstr>
      <vt:lpstr>Painel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PEREIRA DA SILVA</dc:creator>
  <cp:lastModifiedBy>Aluno</cp:lastModifiedBy>
  <dcterms:created xsi:type="dcterms:W3CDTF">2022-07-13T03:28:49Z</dcterms:created>
  <dcterms:modified xsi:type="dcterms:W3CDTF">2025-09-05T11:51:38Z</dcterms:modified>
</cp:coreProperties>
</file>