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hn Doe (EMP001)" sheetId="1" r:id="rId4"/>
    <sheet state="visible" name="Jane Doe (EMP002)" sheetId="2" r:id="rId5"/>
    <sheet state="visible" name="Peter Jones (EMP003)" sheetId="3" r:id="rId6"/>
  </sheets>
  <definedNames/>
  <calcPr/>
</workbook>
</file>

<file path=xl/sharedStrings.xml><?xml version="1.0" encoding="utf-8"?>
<sst xmlns="http://schemas.openxmlformats.org/spreadsheetml/2006/main" count="150" uniqueCount="27">
  <si>
    <t>CHẤM CÔNG</t>
  </si>
  <si>
    <t>Mã số nhân viên (EMP001): John Doe</t>
  </si>
  <si>
    <t>Bảng chấm công tháng 1-2024</t>
  </si>
  <si>
    <t>Ngày</t>
  </si>
  <si>
    <t>Thứ</t>
  </si>
  <si>
    <t>Check in</t>
  </si>
  <si>
    <t>Check out</t>
  </si>
  <si>
    <t>Thời gian làm việc</t>
  </si>
  <si>
    <t>Thời gian nghỉ trưa</t>
  </si>
  <si>
    <t>Thời gian làm việc tiêu chuẩn</t>
  </si>
  <si>
    <t>Làm quá giờ</t>
  </si>
  <si>
    <t>Làm không đủ giờ</t>
  </si>
  <si>
    <t>Ngày công</t>
  </si>
  <si>
    <t>Phép được duyệt</t>
  </si>
  <si>
    <t>Ghi chú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</si>
  <si>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</si>
  <si>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</si>
  <si>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</si>
  <si>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</si>
  <si>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</si>
  <si>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</si>
  <si>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</si>
  <si>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Tổng</t>
  </si>
  <si>
    <t>Đánh giá</t>
  </si>
  <si>
    <t>OT</t>
  </si>
  <si>
    <t>Mã số nhân viên (EMP002): Jane Doe</t>
  </si>
  <si>
    <t>Mã số nhân viên (EMP003): Peter Jones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</si>
</sst>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"/>
    <numFmt numFmtId="166" formatCode="0.0"/>
  </numFmts>
  <fonts count="6">
    <font>
      <sz val="10.0"/>
      <color rgb="FF000000"/>
      <name val="Arial"/>
      <scheme val="minor"/>
    </font>
    <font>
      <b/>
      <i/>
      <sz val="14.0"/>
      <color rgb="FF4284F4"/>
      <name val="Times New Roman"/>
    </font>
    <font>
      <color theme="1"/>
      <name val="Times New Roman"/>
    </font>
    <font>
      <b/>
      <sz val="12.0"/>
      <color theme="1"/>
      <name val="Times New Roman"/>
    </font>
    <font>
      <b/>
      <color theme="1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0CC"/>
        <bgColor rgb="FFFFE0CC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/>
    </xf>
    <xf borderId="1" fillId="0" fontId="5" numFmtId="166" xfId="0" applyAlignment="1" applyBorder="1" applyFont="1" applyNumberFormat="1">
      <alignment horizontal="center"/>
    </xf>
    <xf borderId="1" fillId="0" fontId="2" numFmtId="0" xfId="0" applyBorder="1" applyFont="1"/>
    <xf borderId="1" fillId="3" fontId="5" numFmtId="164" xfId="0" applyAlignment="1" applyBorder="1" applyFill="1" applyFont="1" applyNumberFormat="1">
      <alignment horizontal="center" readingOrder="0"/>
    </xf>
    <xf borderId="1" fillId="3" fontId="5" numFmtId="49" xfId="0" applyAlignment="1" applyBorder="1" applyFont="1" applyNumberFormat="1">
      <alignment horizontal="center" readingOrder="0"/>
    </xf>
    <xf borderId="1" fillId="3" fontId="5" numFmtId="165" xfId="0" applyAlignment="1" applyBorder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2" numFmtId="0" xfId="0" applyBorder="1" applyFont="1"/>
    <xf borderId="0" fillId="0" fontId="5" numFmtId="164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3" fontId="5" numFmtId="165" xfId="0" applyAlignment="1" applyFont="1" applyNumberFormat="1">
      <alignment horizontal="center" readingOrder="0"/>
    </xf>
    <xf borderId="0" fillId="3" fontId="5" numFmtId="165" xfId="0" applyAlignment="1" applyFont="1" applyNumberFormat="1">
      <alignment horizontal="center"/>
    </xf>
    <xf borderId="0" fillId="3" fontId="5" numFmtId="166" xfId="0" applyAlignment="1" applyFont="1" applyNumberFormat="1">
      <alignment horizontal="center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8.63"/>
    <col customWidth="1" min="4" max="4" width="9.88"/>
    <col customWidth="1" min="5" max="5" width="17.0"/>
    <col customWidth="1" min="6" max="6" width="17.63"/>
    <col customWidth="1" min="7" max="7" width="26.63"/>
    <col customWidth="1" min="8" max="8" width="12.75"/>
    <col customWidth="1" min="9" max="9" width="16.75"/>
    <col customWidth="1" min="10" max="10" width="10.38"/>
    <col customWidth="1" min="11" max="11" width="13.38"/>
    <col customWidth="1" min="12" max="12" width="6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7" t="s">
        <v>13</v>
      </c>
      <c r="L4" s="7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>
        <v>45292.0</v>
      </c>
      <c r="B5" s="9" t="s">
        <v>15</v>
      </c>
      <c r="C5" s="10">
        <f>TIMEVALUE("07:00:00")</f>
        <v>0.2916666667</v>
      </c>
      <c r="D5" s="10">
        <f>TIMEVALUE("18:00:00")</f>
        <v>0.75</v>
      </c>
      <c r="E5" s="10">
        <f t="shared" ref="E5:E9" si="1">D5-C5-F5</f>
        <v>0.4166666667</v>
      </c>
      <c r="F5" s="10">
        <f t="shared" ref="F5:F9" si="2">IF(AND(C5&lt;TIMEVALUE("12:00:00"),D5&gt;TIMEVALUE("13:00:00")),TIMEVALUE("01:00:00"),TIMEVALUE("00:00:00"))</f>
        <v>0.04166666667</v>
      </c>
      <c r="G5" s="10">
        <f t="shared" ref="G5:G9" si="3">TIMEVALUE("08:00:00")</f>
        <v>0.3333333333</v>
      </c>
      <c r="H5" s="10">
        <f t="shared" ref="H5:H9" si="4">IF(E5-G5&gt;0,E5-G5,TIMEVALUE("00:00:00"))</f>
        <v>0.08333333333</v>
      </c>
      <c r="I5" s="10">
        <f t="shared" ref="I5:I9" si="5">IF(G5-E5&gt;0,G5-E5,TIMEVALUE("00:00:00"))</f>
        <v>0</v>
      </c>
      <c r="J5" s="11">
        <f t="shared" ref="J5:J9" si="6">IF(E5&gt;TIMEVALUE("07:00:00"),1,IF(E5&gt;TIMEVALUE("04:00:00"),0.5,0))</f>
        <v>1</v>
      </c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>
        <v>45293.0</v>
      </c>
      <c r="B6" s="9" t="s">
        <v>16</v>
      </c>
      <c r="C6" s="10"/>
      <c r="D6" s="10"/>
      <c r="E6" s="10">
        <f t="shared" si="1"/>
        <v>0</v>
      </c>
      <c r="F6" s="10">
        <f t="shared" si="2"/>
        <v>0</v>
      </c>
      <c r="G6" s="10">
        <f t="shared" si="3"/>
        <v>0.3333333333</v>
      </c>
      <c r="H6" s="10">
        <f t="shared" si="4"/>
        <v>0</v>
      </c>
      <c r="I6" s="10">
        <f t="shared" si="5"/>
        <v>0.3333333333</v>
      </c>
      <c r="J6" s="11">
        <f t="shared" si="6"/>
        <v>0</v>
      </c>
      <c r="K6" s="12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>
        <v>45294.0</v>
      </c>
      <c r="B7" s="9" t="s">
        <v>17</v>
      </c>
      <c r="C7" s="10"/>
      <c r="D7" s="10"/>
      <c r="E7" s="10">
        <f t="shared" si="1"/>
        <v>0</v>
      </c>
      <c r="F7" s="10">
        <f t="shared" si="2"/>
        <v>0</v>
      </c>
      <c r="G7" s="10">
        <f t="shared" si="3"/>
        <v>0.3333333333</v>
      </c>
      <c r="H7" s="10">
        <f t="shared" si="4"/>
        <v>0</v>
      </c>
      <c r="I7" s="10">
        <f t="shared" si="5"/>
        <v>0.3333333333</v>
      </c>
      <c r="J7" s="11">
        <f t="shared" si="6"/>
        <v>0</v>
      </c>
      <c r="K7" s="1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>
        <v>45295.0</v>
      </c>
      <c r="B8" s="9" t="s">
        <v>18</v>
      </c>
      <c r="C8" s="10"/>
      <c r="D8" s="10"/>
      <c r="E8" s="10">
        <f t="shared" si="1"/>
        <v>0</v>
      </c>
      <c r="F8" s="10">
        <f t="shared" si="2"/>
        <v>0</v>
      </c>
      <c r="G8" s="10">
        <f t="shared" si="3"/>
        <v>0.3333333333</v>
      </c>
      <c r="H8" s="10">
        <f t="shared" si="4"/>
        <v>0</v>
      </c>
      <c r="I8" s="10">
        <f t="shared" si="5"/>
        <v>0.3333333333</v>
      </c>
      <c r="J8" s="11">
        <f t="shared" si="6"/>
        <v>0</v>
      </c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>
        <v>45296.0</v>
      </c>
      <c r="B9" s="9" t="s">
        <v>19</v>
      </c>
      <c r="C9" s="10"/>
      <c r="D9" s="10"/>
      <c r="E9" s="10">
        <f t="shared" si="1"/>
        <v>0</v>
      </c>
      <c r="F9" s="10">
        <f t="shared" si="2"/>
        <v>0</v>
      </c>
      <c r="G9" s="10">
        <f t="shared" si="3"/>
        <v>0.3333333333</v>
      </c>
      <c r="H9" s="10">
        <f t="shared" si="4"/>
        <v>0</v>
      </c>
      <c r="I9" s="10">
        <f t="shared" si="5"/>
        <v>0.3333333333</v>
      </c>
      <c r="J9" s="11">
        <f t="shared" si="6"/>
        <v>0</v>
      </c>
      <c r="K9" s="1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45297.0</v>
      </c>
      <c r="B10" s="14" t="s">
        <v>20</v>
      </c>
      <c r="C10" s="15"/>
      <c r="D10" s="15"/>
      <c r="E10" s="15"/>
      <c r="F10" s="15"/>
      <c r="G10" s="15"/>
      <c r="H10" s="15"/>
      <c r="I10" s="15"/>
      <c r="J10" s="16"/>
      <c r="K10" s="17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v>45298.0</v>
      </c>
      <c r="B11" s="14" t="s">
        <v>21</v>
      </c>
      <c r="C11" s="15"/>
      <c r="D11" s="15"/>
      <c r="E11" s="15"/>
      <c r="F11" s="15"/>
      <c r="G11" s="15"/>
      <c r="H11" s="15"/>
      <c r="I11" s="15"/>
      <c r="J11" s="16"/>
      <c r="K11" s="17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>
        <v>45299.0</v>
      </c>
      <c r="B12" s="9" t="s">
        <v>15</v>
      </c>
      <c r="C12" s="10"/>
      <c r="D12" s="10"/>
      <c r="E12" s="10">
        <f t="shared" ref="E12:E16" si="7">D12-C12-F12</f>
        <v>0</v>
      </c>
      <c r="F12" s="10">
        <f t="shared" ref="F12:F16" si="8">IF(AND(C12&lt;TIMEVALUE("12:00:00"),D12&gt;TIMEVALUE("13:00:00")),TIMEVALUE("01:00:00"),TIMEVALUE("00:00:00"))</f>
        <v>0</v>
      </c>
      <c r="G12" s="10">
        <f t="shared" ref="G12:G16" si="9">TIMEVALUE("08:00:00")</f>
        <v>0.3333333333</v>
      </c>
      <c r="H12" s="10">
        <f t="shared" ref="H12:H16" si="10">IF(E12-G12&gt;0,E12-G12,TIMEVALUE("00:00:00"))</f>
        <v>0</v>
      </c>
      <c r="I12" s="10">
        <f t="shared" ref="I12:I16" si="11">IF(G12-E12&gt;0,G12-E12,TIMEVALUE("00:00:00"))</f>
        <v>0.3333333333</v>
      </c>
      <c r="J12" s="11">
        <f t="shared" ref="J12:J16" si="12">IF(E12&gt;TIMEVALUE("07:00:00"),1,IF(E12&gt;TIMEVALUE("04:00:00"),0.5,0))</f>
        <v>0</v>
      </c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>
        <v>45300.0</v>
      </c>
      <c r="B13" s="9" t="s">
        <v>16</v>
      </c>
      <c r="C13" s="10"/>
      <c r="D13" s="10"/>
      <c r="E13" s="10">
        <f t="shared" si="7"/>
        <v>0</v>
      </c>
      <c r="F13" s="10">
        <f t="shared" si="8"/>
        <v>0</v>
      </c>
      <c r="G13" s="10">
        <f t="shared" si="9"/>
        <v>0.3333333333</v>
      </c>
      <c r="H13" s="10">
        <f t="shared" si="10"/>
        <v>0</v>
      </c>
      <c r="I13" s="10">
        <f t="shared" si="11"/>
        <v>0.3333333333</v>
      </c>
      <c r="J13" s="11">
        <f t="shared" si="12"/>
        <v>0</v>
      </c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>
        <v>45301.0</v>
      </c>
      <c r="B14" s="9" t="s">
        <v>17</v>
      </c>
      <c r="C14" s="10"/>
      <c r="D14" s="10"/>
      <c r="E14" s="10">
        <f t="shared" si="7"/>
        <v>0</v>
      </c>
      <c r="F14" s="10">
        <f t="shared" si="8"/>
        <v>0</v>
      </c>
      <c r="G14" s="10">
        <f t="shared" si="9"/>
        <v>0.3333333333</v>
      </c>
      <c r="H14" s="10">
        <f t="shared" si="10"/>
        <v>0</v>
      </c>
      <c r="I14" s="10">
        <f t="shared" si="11"/>
        <v>0.3333333333</v>
      </c>
      <c r="J14" s="11">
        <f t="shared" si="12"/>
        <v>0</v>
      </c>
      <c r="K14" s="1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>
        <v>45302.0</v>
      </c>
      <c r="B15" s="9" t="s">
        <v>18</v>
      </c>
      <c r="C15" s="10"/>
      <c r="D15" s="10"/>
      <c r="E15" s="10">
        <f t="shared" si="7"/>
        <v>0</v>
      </c>
      <c r="F15" s="10">
        <f t="shared" si="8"/>
        <v>0</v>
      </c>
      <c r="G15" s="10">
        <f t="shared" si="9"/>
        <v>0.3333333333</v>
      </c>
      <c r="H15" s="10">
        <f t="shared" si="10"/>
        <v>0</v>
      </c>
      <c r="I15" s="10">
        <f t="shared" si="11"/>
        <v>0.3333333333</v>
      </c>
      <c r="J15" s="11">
        <f t="shared" si="12"/>
        <v>0</v>
      </c>
      <c r="K15" s="1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>
        <v>45303.0</v>
      </c>
      <c r="B16" s="9" t="s">
        <v>19</v>
      </c>
      <c r="C16" s="10"/>
      <c r="D16" s="10"/>
      <c r="E16" s="10">
        <f t="shared" si="7"/>
        <v>0</v>
      </c>
      <c r="F16" s="10">
        <f t="shared" si="8"/>
        <v>0</v>
      </c>
      <c r="G16" s="10">
        <f t="shared" si="9"/>
        <v>0.3333333333</v>
      </c>
      <c r="H16" s="10">
        <f t="shared" si="10"/>
        <v>0</v>
      </c>
      <c r="I16" s="10">
        <f t="shared" si="11"/>
        <v>0.3333333333</v>
      </c>
      <c r="J16" s="11">
        <f t="shared" si="12"/>
        <v>0</v>
      </c>
      <c r="K16" s="1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v>45304.0</v>
      </c>
      <c r="B17" s="14" t="s">
        <v>20</v>
      </c>
      <c r="C17" s="15"/>
      <c r="D17" s="15"/>
      <c r="E17" s="15"/>
      <c r="F17" s="15"/>
      <c r="G17" s="15"/>
      <c r="H17" s="15"/>
      <c r="I17" s="15"/>
      <c r="J17" s="16"/>
      <c r="K17" s="17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v>45305.0</v>
      </c>
      <c r="B18" s="14" t="s">
        <v>21</v>
      </c>
      <c r="C18" s="15"/>
      <c r="D18" s="15"/>
      <c r="E18" s="15"/>
      <c r="F18" s="15"/>
      <c r="G18" s="15"/>
      <c r="H18" s="15"/>
      <c r="I18" s="15"/>
      <c r="J18" s="16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>
        <v>45306.0</v>
      </c>
      <c r="B19" s="9" t="s">
        <v>15</v>
      </c>
      <c r="C19" s="10"/>
      <c r="D19" s="10"/>
      <c r="E19" s="10">
        <f t="shared" ref="E19:E23" si="13">D19-C19-F19</f>
        <v>0</v>
      </c>
      <c r="F19" s="10">
        <f t="shared" ref="F19:F23" si="14">IF(AND(C19&lt;TIMEVALUE("12:00:00"),D19&gt;TIMEVALUE("13:00:00")),TIMEVALUE("01:00:00"),TIMEVALUE("00:00:00"))</f>
        <v>0</v>
      </c>
      <c r="G19" s="10">
        <f t="shared" ref="G19:G23" si="15">TIMEVALUE("08:00:00")</f>
        <v>0.3333333333</v>
      </c>
      <c r="H19" s="10">
        <f t="shared" ref="H19:H23" si="16">IF(E19-G19&gt;0,E19-G19,TIMEVALUE("00:00:00"))</f>
        <v>0</v>
      </c>
      <c r="I19" s="10">
        <f t="shared" ref="I19:I23" si="17">IF(G19-E19&gt;0,G19-E19,TIMEVALUE("00:00:00"))</f>
        <v>0.3333333333</v>
      </c>
      <c r="J19" s="11">
        <f t="shared" ref="J19:J23" si="18">IF(E19&gt;TIMEVALUE("07:00:00"),1,IF(E19&gt;TIMEVALUE("04:00:00"),0.5,0))</f>
        <v>0</v>
      </c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>
        <v>45307.0</v>
      </c>
      <c r="B20" s="9" t="s">
        <v>16</v>
      </c>
      <c r="C20" s="10"/>
      <c r="D20" s="10"/>
      <c r="E20" s="10">
        <f t="shared" si="13"/>
        <v>0</v>
      </c>
      <c r="F20" s="10">
        <f t="shared" si="14"/>
        <v>0</v>
      </c>
      <c r="G20" s="10">
        <f t="shared" si="15"/>
        <v>0.3333333333</v>
      </c>
      <c r="H20" s="10">
        <f t="shared" si="16"/>
        <v>0</v>
      </c>
      <c r="I20" s="10">
        <f t="shared" si="17"/>
        <v>0.3333333333</v>
      </c>
      <c r="J20" s="11">
        <f t="shared" si="18"/>
        <v>0</v>
      </c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>
        <v>45308.0</v>
      </c>
      <c r="B21" s="9" t="s">
        <v>17</v>
      </c>
      <c r="C21" s="10"/>
      <c r="D21" s="10"/>
      <c r="E21" s="10">
        <f t="shared" si="13"/>
        <v>0</v>
      </c>
      <c r="F21" s="10">
        <f t="shared" si="14"/>
        <v>0</v>
      </c>
      <c r="G21" s="10">
        <f t="shared" si="15"/>
        <v>0.3333333333</v>
      </c>
      <c r="H21" s="10">
        <f t="shared" si="16"/>
        <v>0</v>
      </c>
      <c r="I21" s="10">
        <f t="shared" si="17"/>
        <v>0.3333333333</v>
      </c>
      <c r="J21" s="11">
        <f t="shared" si="18"/>
        <v>0</v>
      </c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>
        <v>45309.0</v>
      </c>
      <c r="B22" s="9" t="s">
        <v>18</v>
      </c>
      <c r="C22" s="10"/>
      <c r="D22" s="10"/>
      <c r="E22" s="10">
        <f t="shared" si="13"/>
        <v>0</v>
      </c>
      <c r="F22" s="10">
        <f t="shared" si="14"/>
        <v>0</v>
      </c>
      <c r="G22" s="10">
        <f t="shared" si="15"/>
        <v>0.3333333333</v>
      </c>
      <c r="H22" s="10">
        <f t="shared" si="16"/>
        <v>0</v>
      </c>
      <c r="I22" s="10">
        <f t="shared" si="17"/>
        <v>0.3333333333</v>
      </c>
      <c r="J22" s="11">
        <f t="shared" si="18"/>
        <v>0</v>
      </c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>
        <v>45310.0</v>
      </c>
      <c r="B23" s="9" t="s">
        <v>19</v>
      </c>
      <c r="C23" s="10"/>
      <c r="D23" s="10"/>
      <c r="E23" s="10">
        <f t="shared" si="13"/>
        <v>0</v>
      </c>
      <c r="F23" s="10">
        <f t="shared" si="14"/>
        <v>0</v>
      </c>
      <c r="G23" s="10">
        <f t="shared" si="15"/>
        <v>0.3333333333</v>
      </c>
      <c r="H23" s="10">
        <f t="shared" si="16"/>
        <v>0</v>
      </c>
      <c r="I23" s="10">
        <f t="shared" si="17"/>
        <v>0.3333333333</v>
      </c>
      <c r="J23" s="11">
        <f t="shared" si="18"/>
        <v>0</v>
      </c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>
        <v>45311.0</v>
      </c>
      <c r="B24" s="14" t="s">
        <v>20</v>
      </c>
      <c r="C24" s="15"/>
      <c r="D24" s="15"/>
      <c r="E24" s="15"/>
      <c r="F24" s="15"/>
      <c r="G24" s="15"/>
      <c r="H24" s="15"/>
      <c r="I24" s="15"/>
      <c r="J24" s="16"/>
      <c r="K24" s="17"/>
      <c r="L24" s="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>
        <v>45312.0</v>
      </c>
      <c r="B25" s="14" t="s">
        <v>21</v>
      </c>
      <c r="C25" s="15"/>
      <c r="D25" s="15"/>
      <c r="E25" s="15"/>
      <c r="F25" s="15"/>
      <c r="G25" s="15"/>
      <c r="H25" s="15"/>
      <c r="I25" s="15"/>
      <c r="J25" s="16"/>
      <c r="K25" s="17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>
        <v>45313.0</v>
      </c>
      <c r="B26" s="9" t="s">
        <v>15</v>
      </c>
      <c r="C26" s="10"/>
      <c r="D26" s="10"/>
      <c r="E26" s="10">
        <f t="shared" ref="E26:E30" si="19">D26-C26-F26</f>
        <v>0</v>
      </c>
      <c r="F26" s="10">
        <f t="shared" ref="F26:F30" si="20">IF(AND(C26&lt;TIMEVALUE("12:00:00"),D26&gt;TIMEVALUE("13:00:00")),TIMEVALUE("01:00:00"),TIMEVALUE("00:00:00"))</f>
        <v>0</v>
      </c>
      <c r="G26" s="10">
        <f t="shared" ref="G26:G30" si="21">TIMEVALUE("08:00:00")</f>
        <v>0.3333333333</v>
      </c>
      <c r="H26" s="10">
        <f t="shared" ref="H26:H30" si="22">IF(E26-G26&gt;0,E26-G26,TIMEVALUE("00:00:00"))</f>
        <v>0</v>
      </c>
      <c r="I26" s="10">
        <f t="shared" ref="I26:I30" si="23">IF(G26-E26&gt;0,G26-E26,TIMEVALUE("00:00:00"))</f>
        <v>0.3333333333</v>
      </c>
      <c r="J26" s="11">
        <f t="shared" ref="J26:J30" si="24">IF(E26&gt;TIMEVALUE("07:00:00"),1,IF(E26&gt;TIMEVALUE("04:00:00"),0.5,0))</f>
        <v>0</v>
      </c>
      <c r="K26" s="12"/>
      <c r="L26" s="1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>
        <v>45314.0</v>
      </c>
      <c r="B27" s="9" t="s">
        <v>16</v>
      </c>
      <c r="C27" s="10"/>
      <c r="D27" s="10"/>
      <c r="E27" s="10">
        <f t="shared" si="19"/>
        <v>0</v>
      </c>
      <c r="F27" s="10">
        <f t="shared" si="20"/>
        <v>0</v>
      </c>
      <c r="G27" s="10">
        <f t="shared" si="21"/>
        <v>0.3333333333</v>
      </c>
      <c r="H27" s="10">
        <f t="shared" si="22"/>
        <v>0</v>
      </c>
      <c r="I27" s="10">
        <f t="shared" si="23"/>
        <v>0.3333333333</v>
      </c>
      <c r="J27" s="11">
        <f t="shared" si="24"/>
        <v>0</v>
      </c>
      <c r="K27" s="12"/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>
        <v>45315.0</v>
      </c>
      <c r="B28" s="9" t="s">
        <v>17</v>
      </c>
      <c r="C28" s="10"/>
      <c r="D28" s="10"/>
      <c r="E28" s="10">
        <f t="shared" si="19"/>
        <v>0</v>
      </c>
      <c r="F28" s="10">
        <f t="shared" si="20"/>
        <v>0</v>
      </c>
      <c r="G28" s="10">
        <f t="shared" si="21"/>
        <v>0.3333333333</v>
      </c>
      <c r="H28" s="10">
        <f t="shared" si="22"/>
        <v>0</v>
      </c>
      <c r="I28" s="10">
        <f t="shared" si="23"/>
        <v>0.3333333333</v>
      </c>
      <c r="J28" s="11">
        <f t="shared" si="24"/>
        <v>0</v>
      </c>
      <c r="K28" s="12"/>
      <c r="L28" s="1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>
        <v>45316.0</v>
      </c>
      <c r="B29" s="9" t="s">
        <v>18</v>
      </c>
      <c r="C29" s="10"/>
      <c r="D29" s="10"/>
      <c r="E29" s="10">
        <f t="shared" si="19"/>
        <v>0</v>
      </c>
      <c r="F29" s="10">
        <f t="shared" si="20"/>
        <v>0</v>
      </c>
      <c r="G29" s="10">
        <f t="shared" si="21"/>
        <v>0.3333333333</v>
      </c>
      <c r="H29" s="10">
        <f t="shared" si="22"/>
        <v>0</v>
      </c>
      <c r="I29" s="10">
        <f t="shared" si="23"/>
        <v>0.3333333333</v>
      </c>
      <c r="J29" s="11">
        <f t="shared" si="24"/>
        <v>0</v>
      </c>
      <c r="K29" s="12"/>
      <c r="L29" s="1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>
        <v>45317.0</v>
      </c>
      <c r="B30" s="9" t="s">
        <v>19</v>
      </c>
      <c r="C30" s="10"/>
      <c r="D30" s="10"/>
      <c r="E30" s="10">
        <f t="shared" si="19"/>
        <v>0</v>
      </c>
      <c r="F30" s="10">
        <f t="shared" si="20"/>
        <v>0</v>
      </c>
      <c r="G30" s="10">
        <f t="shared" si="21"/>
        <v>0.3333333333</v>
      </c>
      <c r="H30" s="10">
        <f t="shared" si="22"/>
        <v>0</v>
      </c>
      <c r="I30" s="10">
        <f t="shared" si="23"/>
        <v>0.3333333333</v>
      </c>
      <c r="J30" s="11">
        <f t="shared" si="24"/>
        <v>0</v>
      </c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3">
        <v>45318.0</v>
      </c>
      <c r="B31" s="14" t="s">
        <v>20</v>
      </c>
      <c r="C31" s="15"/>
      <c r="D31" s="15"/>
      <c r="E31" s="15"/>
      <c r="F31" s="15"/>
      <c r="G31" s="15"/>
      <c r="H31" s="15"/>
      <c r="I31" s="15"/>
      <c r="J31" s="16"/>
      <c r="K31" s="17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>
        <v>45319.0</v>
      </c>
      <c r="B32" s="14" t="s">
        <v>21</v>
      </c>
      <c r="C32" s="15"/>
      <c r="D32" s="15"/>
      <c r="E32" s="15"/>
      <c r="F32" s="15"/>
      <c r="G32" s="15"/>
      <c r="H32" s="15"/>
      <c r="I32" s="15"/>
      <c r="J32" s="16"/>
      <c r="K32" s="17"/>
      <c r="L32" s="1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>
        <v>45320.0</v>
      </c>
      <c r="B33" s="9" t="s">
        <v>15</v>
      </c>
      <c r="C33" s="10"/>
      <c r="D33" s="10"/>
      <c r="E33" s="10">
        <f t="shared" ref="E33:E35" si="25">D33-C33-F33</f>
        <v>0</v>
      </c>
      <c r="F33" s="10">
        <f t="shared" ref="F33:F35" si="26">IF(AND(C33&lt;TIMEVALUE("12:00:00"),D33&gt;TIMEVALUE("13:00:00")),TIMEVALUE("01:00:00"),TIMEVALUE("00:00:00"))</f>
        <v>0</v>
      </c>
      <c r="G33" s="10">
        <f t="shared" ref="G33:G35" si="27">TIMEVALUE("08:00:00")</f>
        <v>0.3333333333</v>
      </c>
      <c r="H33" s="10">
        <f t="shared" ref="H33:H35" si="28">IF(E33-G33&gt;0,E33-G33,TIMEVALUE("00:00:00"))</f>
        <v>0</v>
      </c>
      <c r="I33" s="10">
        <f t="shared" ref="I33:I35" si="29">IF(G33-E33&gt;0,G33-E33,TIMEVALUE("00:00:00"))</f>
        <v>0.3333333333</v>
      </c>
      <c r="J33" s="11">
        <f t="shared" ref="J33:J35" si="30">IF(E33&gt;TIMEVALUE("07:00:00"),1,IF(E33&gt;TIMEVALUE("04:00:00"),0.5,0))</f>
        <v>0</v>
      </c>
      <c r="K33" s="12"/>
      <c r="L33" s="1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>
        <v>45321.0</v>
      </c>
      <c r="B34" s="9" t="s">
        <v>16</v>
      </c>
      <c r="C34" s="10"/>
      <c r="D34" s="10"/>
      <c r="E34" s="10">
        <f t="shared" si="25"/>
        <v>0</v>
      </c>
      <c r="F34" s="10">
        <f t="shared" si="26"/>
        <v>0</v>
      </c>
      <c r="G34" s="10">
        <f t="shared" si="27"/>
        <v>0.3333333333</v>
      </c>
      <c r="H34" s="10">
        <f t="shared" si="28"/>
        <v>0</v>
      </c>
      <c r="I34" s="10">
        <f t="shared" si="29"/>
        <v>0.3333333333</v>
      </c>
      <c r="J34" s="11">
        <f t="shared" si="30"/>
        <v>0</v>
      </c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>
        <v>45322.0</v>
      </c>
      <c r="B35" s="9" t="s">
        <v>17</v>
      </c>
      <c r="C35" s="10"/>
      <c r="D35" s="10"/>
      <c r="E35" s="10">
        <f t="shared" si="25"/>
        <v>0</v>
      </c>
      <c r="F35" s="10">
        <f t="shared" si="26"/>
        <v>0</v>
      </c>
      <c r="G35" s="10">
        <f t="shared" si="27"/>
        <v>0.3333333333</v>
      </c>
      <c r="H35" s="10">
        <f t="shared" si="28"/>
        <v>0</v>
      </c>
      <c r="I35" s="10">
        <f t="shared" si="29"/>
        <v>0.3333333333</v>
      </c>
      <c r="J35" s="11">
        <f t="shared" si="30"/>
        <v>0</v>
      </c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/>
      <c r="B36" s="19"/>
      <c r="C36" s="20"/>
      <c r="D36" s="20"/>
      <c r="E36" s="20"/>
      <c r="F36" s="20"/>
      <c r="G36" s="20"/>
      <c r="H36" s="20"/>
      <c r="I36" s="20"/>
      <c r="J36" s="2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/>
      <c r="B37" s="19"/>
      <c r="C37" s="20"/>
      <c r="D37" s="20"/>
      <c r="E37" s="20"/>
      <c r="F37" s="20"/>
      <c r="G37" s="22" t="s">
        <v>22</v>
      </c>
      <c r="H37" s="23">
        <f t="shared" ref="H37:J37" si="31">SUM(H5:H36)</f>
        <v>0.08333333333</v>
      </c>
      <c r="I37" s="23">
        <f t="shared" si="31"/>
        <v>7.333333333</v>
      </c>
      <c r="J37" s="24">
        <f t="shared" si="31"/>
        <v>1</v>
      </c>
      <c r="K37" s="25" t="s">
        <v>12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/>
      <c r="B38" s="19"/>
      <c r="C38" s="20"/>
      <c r="D38" s="20"/>
      <c r="E38" s="20"/>
      <c r="F38" s="20"/>
      <c r="G38" s="22" t="s">
        <v>23</v>
      </c>
      <c r="H38" s="23" t="str">
        <f>IF(H37&gt;I37,"Làm thừa giờ", "Làm thiếu giờ")</f>
        <v>Làm thiếu giờ</v>
      </c>
      <c r="I38" s="23">
        <f>IF(H37&gt;I37,H37-I37,I37-H37)</f>
        <v>7.25</v>
      </c>
      <c r="J38" s="24">
        <f>SUM(K5:K36)</f>
        <v>0</v>
      </c>
      <c r="K38" s="25" t="s">
        <v>24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/>
      <c r="B39" s="19"/>
      <c r="C39" s="20"/>
      <c r="D39" s="20"/>
      <c r="E39" s="20"/>
      <c r="F39" s="20"/>
      <c r="G39" s="20"/>
      <c r="H39" s="20"/>
      <c r="I39" s="20"/>
      <c r="J39" s="2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/>
      <c r="B40" s="19"/>
      <c r="C40" s="20"/>
      <c r="D40" s="20"/>
      <c r="E40" s="20"/>
      <c r="F40" s="20"/>
      <c r="G40" s="20"/>
      <c r="H40" s="20"/>
      <c r="I40" s="20"/>
      <c r="J40" s="2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/>
      <c r="B41" s="19"/>
      <c r="C41" s="20"/>
      <c r="D41" s="20"/>
      <c r="E41" s="20"/>
      <c r="F41" s="20"/>
      <c r="G41" s="20"/>
      <c r="H41" s="20"/>
      <c r="I41" s="20"/>
      <c r="J41" s="2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2"/>
    <mergeCell ref="A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8.63"/>
    <col customWidth="1" min="4" max="4" width="9.88"/>
    <col customWidth="1" min="5" max="5" width="17.0"/>
    <col customWidth="1" min="6" max="6" width="17.63"/>
    <col customWidth="1" min="7" max="7" width="26.63"/>
    <col customWidth="1" min="8" max="8" width="12.75"/>
    <col customWidth="1" min="9" max="9" width="16.75"/>
    <col customWidth="1" min="10" max="10" width="10.38"/>
    <col customWidth="1" min="11" max="11" width="13.38"/>
    <col customWidth="1" min="12" max="12" width="6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7" t="s">
        <v>13</v>
      </c>
      <c r="L4" s="7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>
        <v>45292.0</v>
      </c>
      <c r="B5" s="9" t="s">
        <v>15</v>
      </c>
      <c r="C5" s="10">
        <f>TIMEVALUE("07:00:00")</f>
        <v>0.2916666667</v>
      </c>
      <c r="D5" s="10">
        <f>TIMEVALUE("17:00:00")</f>
        <v>0.7083333333</v>
      </c>
      <c r="E5" s="10">
        <f t="shared" ref="E5:E9" si="1">D5-C5-F5</f>
        <v>0.375</v>
      </c>
      <c r="F5" s="10">
        <f t="shared" ref="F5:F9" si="2">IF(AND(C5&lt;TIMEVALUE("12:00:00"),D5&gt;TIMEVALUE("13:00:00")),TIMEVALUE("01:00:00"),TIMEVALUE("00:00:00"))</f>
        <v>0.04166666667</v>
      </c>
      <c r="G5" s="10">
        <f t="shared" ref="G5:G9" si="3">TIMEVALUE("08:00:00")</f>
        <v>0.3333333333</v>
      </c>
      <c r="H5" s="10">
        <f t="shared" ref="H5:H9" si="4">IF(E5-G5&gt;0,E5-G5,TIMEVALUE("00:00:00"))</f>
        <v>0.04166666667</v>
      </c>
      <c r="I5" s="10">
        <f t="shared" ref="I5:I9" si="5">IF(G5-E5&gt;0,G5-E5,TIMEVALUE("00:00:00"))</f>
        <v>0</v>
      </c>
      <c r="J5" s="11">
        <f t="shared" ref="J5:J9" si="6">IF(E5&gt;TIMEVALUE("07:00:00"),1,IF(E5&gt;TIMEVALUE("04:00:00"),0.5,0))</f>
        <v>1</v>
      </c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>
        <v>45293.0</v>
      </c>
      <c r="B6" s="9" t="s">
        <v>16</v>
      </c>
      <c r="C6" s="10"/>
      <c r="D6" s="10"/>
      <c r="E6" s="10">
        <f t="shared" si="1"/>
        <v>0</v>
      </c>
      <c r="F6" s="10">
        <f t="shared" si="2"/>
        <v>0</v>
      </c>
      <c r="G6" s="10">
        <f t="shared" si="3"/>
        <v>0.3333333333</v>
      </c>
      <c r="H6" s="10">
        <f t="shared" si="4"/>
        <v>0</v>
      </c>
      <c r="I6" s="10">
        <f t="shared" si="5"/>
        <v>0.3333333333</v>
      </c>
      <c r="J6" s="11">
        <f t="shared" si="6"/>
        <v>0</v>
      </c>
      <c r="K6" s="12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>
        <v>45294.0</v>
      </c>
      <c r="B7" s="9" t="s">
        <v>17</v>
      </c>
      <c r="C7" s="10"/>
      <c r="D7" s="10"/>
      <c r="E7" s="10">
        <f t="shared" si="1"/>
        <v>0</v>
      </c>
      <c r="F7" s="10">
        <f t="shared" si="2"/>
        <v>0</v>
      </c>
      <c r="G7" s="10">
        <f t="shared" si="3"/>
        <v>0.3333333333</v>
      </c>
      <c r="H7" s="10">
        <f t="shared" si="4"/>
        <v>0</v>
      </c>
      <c r="I7" s="10">
        <f t="shared" si="5"/>
        <v>0.3333333333</v>
      </c>
      <c r="J7" s="11">
        <f t="shared" si="6"/>
        <v>0</v>
      </c>
      <c r="K7" s="1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>
        <v>45295.0</v>
      </c>
      <c r="B8" s="9" t="s">
        <v>18</v>
      </c>
      <c r="C8" s="10">
        <f>TIMEVALUE("07:00:00")</f>
        <v>0.2916666667</v>
      </c>
      <c r="D8" s="10">
        <f>TIMEVALUE("17:00:00")</f>
        <v>0.7083333333</v>
      </c>
      <c r="E8" s="10">
        <f t="shared" si="1"/>
        <v>0.375</v>
      </c>
      <c r="F8" s="10">
        <f t="shared" si="2"/>
        <v>0.04166666667</v>
      </c>
      <c r="G8" s="10">
        <f t="shared" si="3"/>
        <v>0.3333333333</v>
      </c>
      <c r="H8" s="10">
        <f t="shared" si="4"/>
        <v>0.04166666667</v>
      </c>
      <c r="I8" s="10">
        <f t="shared" si="5"/>
        <v>0</v>
      </c>
      <c r="J8" s="11">
        <f t="shared" si="6"/>
        <v>1</v>
      </c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>
        <v>45296.0</v>
      </c>
      <c r="B9" s="9" t="s">
        <v>19</v>
      </c>
      <c r="C9" s="10"/>
      <c r="D9" s="10"/>
      <c r="E9" s="10">
        <f t="shared" si="1"/>
        <v>0</v>
      </c>
      <c r="F9" s="10">
        <f t="shared" si="2"/>
        <v>0</v>
      </c>
      <c r="G9" s="10">
        <f t="shared" si="3"/>
        <v>0.3333333333</v>
      </c>
      <c r="H9" s="10">
        <f t="shared" si="4"/>
        <v>0</v>
      </c>
      <c r="I9" s="10">
        <f t="shared" si="5"/>
        <v>0.3333333333</v>
      </c>
      <c r="J9" s="11">
        <f t="shared" si="6"/>
        <v>0</v>
      </c>
      <c r="K9" s="1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45297.0</v>
      </c>
      <c r="B10" s="14" t="s">
        <v>20</v>
      </c>
      <c r="C10" s="15"/>
      <c r="D10" s="15"/>
      <c r="E10" s="15"/>
      <c r="F10" s="15"/>
      <c r="G10" s="15"/>
      <c r="H10" s="15"/>
      <c r="I10" s="15"/>
      <c r="J10" s="16"/>
      <c r="K10" s="17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v>45298.0</v>
      </c>
      <c r="B11" s="14" t="s">
        <v>21</v>
      </c>
      <c r="C11" s="15"/>
      <c r="D11" s="15"/>
      <c r="E11" s="15"/>
      <c r="F11" s="15"/>
      <c r="G11" s="15"/>
      <c r="H11" s="15"/>
      <c r="I11" s="15"/>
      <c r="J11" s="16"/>
      <c r="K11" s="17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>
        <v>45299.0</v>
      </c>
      <c r="B12" s="9" t="s">
        <v>15</v>
      </c>
      <c r="C12" s="10"/>
      <c r="D12" s="10"/>
      <c r="E12" s="10">
        <f t="shared" ref="E12:E16" si="7">D12-C12-F12</f>
        <v>0</v>
      </c>
      <c r="F12" s="10">
        <f t="shared" ref="F12:F16" si="8">IF(AND(C12&lt;TIMEVALUE("12:00:00"),D12&gt;TIMEVALUE("13:00:00")),TIMEVALUE("01:00:00"),TIMEVALUE("00:00:00"))</f>
        <v>0</v>
      </c>
      <c r="G12" s="10">
        <f t="shared" ref="G12:G16" si="9">TIMEVALUE("08:00:00")</f>
        <v>0.3333333333</v>
      </c>
      <c r="H12" s="10">
        <f t="shared" ref="H12:H16" si="10">IF(E12-G12&gt;0,E12-G12,TIMEVALUE("00:00:00"))</f>
        <v>0</v>
      </c>
      <c r="I12" s="10">
        <f t="shared" ref="I12:I16" si="11">IF(G12-E12&gt;0,G12-E12,TIMEVALUE("00:00:00"))</f>
        <v>0.3333333333</v>
      </c>
      <c r="J12" s="11">
        <f t="shared" ref="J12:J16" si="12">IF(E12&gt;TIMEVALUE("07:00:00"),1,IF(E12&gt;TIMEVALUE("04:00:00"),0.5,0))</f>
        <v>0</v>
      </c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>
        <v>45300.0</v>
      </c>
      <c r="B13" s="9" t="s">
        <v>16</v>
      </c>
      <c r="C13" s="10"/>
      <c r="D13" s="10"/>
      <c r="E13" s="10">
        <f t="shared" si="7"/>
        <v>0</v>
      </c>
      <c r="F13" s="10">
        <f t="shared" si="8"/>
        <v>0</v>
      </c>
      <c r="G13" s="10">
        <f t="shared" si="9"/>
        <v>0.3333333333</v>
      </c>
      <c r="H13" s="10">
        <f t="shared" si="10"/>
        <v>0</v>
      </c>
      <c r="I13" s="10">
        <f t="shared" si="11"/>
        <v>0.3333333333</v>
      </c>
      <c r="J13" s="11">
        <f t="shared" si="12"/>
        <v>0</v>
      </c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>
        <v>45301.0</v>
      </c>
      <c r="B14" s="9" t="s">
        <v>17</v>
      </c>
      <c r="C14" s="10"/>
      <c r="D14" s="10"/>
      <c r="E14" s="10">
        <f t="shared" si="7"/>
        <v>0</v>
      </c>
      <c r="F14" s="10">
        <f t="shared" si="8"/>
        <v>0</v>
      </c>
      <c r="G14" s="10">
        <f t="shared" si="9"/>
        <v>0.3333333333</v>
      </c>
      <c r="H14" s="10">
        <f t="shared" si="10"/>
        <v>0</v>
      </c>
      <c r="I14" s="10">
        <f t="shared" si="11"/>
        <v>0.3333333333</v>
      </c>
      <c r="J14" s="11">
        <f t="shared" si="12"/>
        <v>0</v>
      </c>
      <c r="K14" s="1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>
        <v>45302.0</v>
      </c>
      <c r="B15" s="9" t="s">
        <v>18</v>
      </c>
      <c r="C15" s="10"/>
      <c r="D15" s="10"/>
      <c r="E15" s="10">
        <f t="shared" si="7"/>
        <v>0</v>
      </c>
      <c r="F15" s="10">
        <f t="shared" si="8"/>
        <v>0</v>
      </c>
      <c r="G15" s="10">
        <f t="shared" si="9"/>
        <v>0.3333333333</v>
      </c>
      <c r="H15" s="10">
        <f t="shared" si="10"/>
        <v>0</v>
      </c>
      <c r="I15" s="10">
        <f t="shared" si="11"/>
        <v>0.3333333333</v>
      </c>
      <c r="J15" s="11">
        <f t="shared" si="12"/>
        <v>0</v>
      </c>
      <c r="K15" s="1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>
        <v>45303.0</v>
      </c>
      <c r="B16" s="9" t="s">
        <v>19</v>
      </c>
      <c r="C16" s="10"/>
      <c r="D16" s="10"/>
      <c r="E16" s="10">
        <f t="shared" si="7"/>
        <v>0</v>
      </c>
      <c r="F16" s="10">
        <f t="shared" si="8"/>
        <v>0</v>
      </c>
      <c r="G16" s="10">
        <f t="shared" si="9"/>
        <v>0.3333333333</v>
      </c>
      <c r="H16" s="10">
        <f t="shared" si="10"/>
        <v>0</v>
      </c>
      <c r="I16" s="10">
        <f t="shared" si="11"/>
        <v>0.3333333333</v>
      </c>
      <c r="J16" s="11">
        <f t="shared" si="12"/>
        <v>0</v>
      </c>
      <c r="K16" s="1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v>45304.0</v>
      </c>
      <c r="B17" s="14" t="s">
        <v>20</v>
      </c>
      <c r="C17" s="15"/>
      <c r="D17" s="15"/>
      <c r="E17" s="15"/>
      <c r="F17" s="15"/>
      <c r="G17" s="15"/>
      <c r="H17" s="15"/>
      <c r="I17" s="15"/>
      <c r="J17" s="16"/>
      <c r="K17" s="17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v>45305.0</v>
      </c>
      <c r="B18" s="14" t="s">
        <v>21</v>
      </c>
      <c r="C18" s="15"/>
      <c r="D18" s="15"/>
      <c r="E18" s="15"/>
      <c r="F18" s="15"/>
      <c r="G18" s="15"/>
      <c r="H18" s="15"/>
      <c r="I18" s="15"/>
      <c r="J18" s="16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>
        <v>45306.0</v>
      </c>
      <c r="B19" s="9" t="s">
        <v>15</v>
      </c>
      <c r="C19" s="10"/>
      <c r="D19" s="10"/>
      <c r="E19" s="10">
        <f t="shared" ref="E19:E23" si="13">D19-C19-F19</f>
        <v>0</v>
      </c>
      <c r="F19" s="10">
        <f t="shared" ref="F19:F23" si="14">IF(AND(C19&lt;TIMEVALUE("12:00:00"),D19&gt;TIMEVALUE("13:00:00")),TIMEVALUE("01:00:00"),TIMEVALUE("00:00:00"))</f>
        <v>0</v>
      </c>
      <c r="G19" s="10">
        <f t="shared" ref="G19:G23" si="15">TIMEVALUE("08:00:00")</f>
        <v>0.3333333333</v>
      </c>
      <c r="H19" s="10">
        <f t="shared" ref="H19:H23" si="16">IF(E19-G19&gt;0,E19-G19,TIMEVALUE("00:00:00"))</f>
        <v>0</v>
      </c>
      <c r="I19" s="10">
        <f t="shared" ref="I19:I23" si="17">IF(G19-E19&gt;0,G19-E19,TIMEVALUE("00:00:00"))</f>
        <v>0.3333333333</v>
      </c>
      <c r="J19" s="11">
        <f t="shared" ref="J19:J23" si="18">IF(E19&gt;TIMEVALUE("07:00:00"),1,IF(E19&gt;TIMEVALUE("04:00:00"),0.5,0))</f>
        <v>0</v>
      </c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>
        <v>45307.0</v>
      </c>
      <c r="B20" s="9" t="s">
        <v>16</v>
      </c>
      <c r="C20" s="10"/>
      <c r="D20" s="10"/>
      <c r="E20" s="10">
        <f t="shared" si="13"/>
        <v>0</v>
      </c>
      <c r="F20" s="10">
        <f t="shared" si="14"/>
        <v>0</v>
      </c>
      <c r="G20" s="10">
        <f t="shared" si="15"/>
        <v>0.3333333333</v>
      </c>
      <c r="H20" s="10">
        <f t="shared" si="16"/>
        <v>0</v>
      </c>
      <c r="I20" s="10">
        <f t="shared" si="17"/>
        <v>0.3333333333</v>
      </c>
      <c r="J20" s="11">
        <f t="shared" si="18"/>
        <v>0</v>
      </c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>
        <v>45308.0</v>
      </c>
      <c r="B21" s="9" t="s">
        <v>17</v>
      </c>
      <c r="C21" s="10"/>
      <c r="D21" s="10"/>
      <c r="E21" s="10">
        <f t="shared" si="13"/>
        <v>0</v>
      </c>
      <c r="F21" s="10">
        <f t="shared" si="14"/>
        <v>0</v>
      </c>
      <c r="G21" s="10">
        <f t="shared" si="15"/>
        <v>0.3333333333</v>
      </c>
      <c r="H21" s="10">
        <f t="shared" si="16"/>
        <v>0</v>
      </c>
      <c r="I21" s="10">
        <f t="shared" si="17"/>
        <v>0.3333333333</v>
      </c>
      <c r="J21" s="11">
        <f t="shared" si="18"/>
        <v>0</v>
      </c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>
        <v>45309.0</v>
      </c>
      <c r="B22" s="9" t="s">
        <v>18</v>
      </c>
      <c r="C22" s="10"/>
      <c r="D22" s="10"/>
      <c r="E22" s="10">
        <f t="shared" si="13"/>
        <v>0</v>
      </c>
      <c r="F22" s="10">
        <f t="shared" si="14"/>
        <v>0</v>
      </c>
      <c r="G22" s="10">
        <f t="shared" si="15"/>
        <v>0.3333333333</v>
      </c>
      <c r="H22" s="10">
        <f t="shared" si="16"/>
        <v>0</v>
      </c>
      <c r="I22" s="10">
        <f t="shared" si="17"/>
        <v>0.3333333333</v>
      </c>
      <c r="J22" s="11">
        <f t="shared" si="18"/>
        <v>0</v>
      </c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>
        <v>45310.0</v>
      </c>
      <c r="B23" s="9" t="s">
        <v>19</v>
      </c>
      <c r="C23" s="10"/>
      <c r="D23" s="10"/>
      <c r="E23" s="10">
        <f t="shared" si="13"/>
        <v>0</v>
      </c>
      <c r="F23" s="10">
        <f t="shared" si="14"/>
        <v>0</v>
      </c>
      <c r="G23" s="10">
        <f t="shared" si="15"/>
        <v>0.3333333333</v>
      </c>
      <c r="H23" s="10">
        <f t="shared" si="16"/>
        <v>0</v>
      </c>
      <c r="I23" s="10">
        <f t="shared" si="17"/>
        <v>0.3333333333</v>
      </c>
      <c r="J23" s="11">
        <f t="shared" si="18"/>
        <v>0</v>
      </c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>
        <v>45311.0</v>
      </c>
      <c r="B24" s="14" t="s">
        <v>20</v>
      </c>
      <c r="C24" s="15"/>
      <c r="D24" s="15"/>
      <c r="E24" s="15"/>
      <c r="F24" s="15"/>
      <c r="G24" s="15"/>
      <c r="H24" s="15"/>
      <c r="I24" s="15"/>
      <c r="J24" s="16"/>
      <c r="K24" s="17"/>
      <c r="L24" s="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>
        <v>45312.0</v>
      </c>
      <c r="B25" s="14" t="s">
        <v>21</v>
      </c>
      <c r="C25" s="15"/>
      <c r="D25" s="15"/>
      <c r="E25" s="15"/>
      <c r="F25" s="15"/>
      <c r="G25" s="15"/>
      <c r="H25" s="15"/>
      <c r="I25" s="15"/>
      <c r="J25" s="16"/>
      <c r="K25" s="17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>
        <v>45313.0</v>
      </c>
      <c r="B26" s="9" t="s">
        <v>15</v>
      </c>
      <c r="C26" s="10"/>
      <c r="D26" s="10"/>
      <c r="E26" s="10">
        <f t="shared" ref="E26:E30" si="19">D26-C26-F26</f>
        <v>0</v>
      </c>
      <c r="F26" s="10">
        <f t="shared" ref="F26:F30" si="20">IF(AND(C26&lt;TIMEVALUE("12:00:00"),D26&gt;TIMEVALUE("13:00:00")),TIMEVALUE("01:00:00"),TIMEVALUE("00:00:00"))</f>
        <v>0</v>
      </c>
      <c r="G26" s="10">
        <f t="shared" ref="G26:G30" si="21">TIMEVALUE("08:00:00")</f>
        <v>0.3333333333</v>
      </c>
      <c r="H26" s="10">
        <f t="shared" ref="H26:H30" si="22">IF(E26-G26&gt;0,E26-G26,TIMEVALUE("00:00:00"))</f>
        <v>0</v>
      </c>
      <c r="I26" s="10">
        <f t="shared" ref="I26:I30" si="23">IF(G26-E26&gt;0,G26-E26,TIMEVALUE("00:00:00"))</f>
        <v>0.3333333333</v>
      </c>
      <c r="J26" s="11">
        <f t="shared" ref="J26:J30" si="24">IF(E26&gt;TIMEVALUE("07:00:00"),1,IF(E26&gt;TIMEVALUE("04:00:00"),0.5,0))</f>
        <v>0</v>
      </c>
      <c r="K26" s="12"/>
      <c r="L26" s="1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>
        <v>45314.0</v>
      </c>
      <c r="B27" s="9" t="s">
        <v>16</v>
      </c>
      <c r="C27" s="10"/>
      <c r="D27" s="10"/>
      <c r="E27" s="10">
        <f t="shared" si="19"/>
        <v>0</v>
      </c>
      <c r="F27" s="10">
        <f t="shared" si="20"/>
        <v>0</v>
      </c>
      <c r="G27" s="10">
        <f t="shared" si="21"/>
        <v>0.3333333333</v>
      </c>
      <c r="H27" s="10">
        <f t="shared" si="22"/>
        <v>0</v>
      </c>
      <c r="I27" s="10">
        <f t="shared" si="23"/>
        <v>0.3333333333</v>
      </c>
      <c r="J27" s="11">
        <f t="shared" si="24"/>
        <v>0</v>
      </c>
      <c r="K27" s="12"/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>
        <v>45315.0</v>
      </c>
      <c r="B28" s="9" t="s">
        <v>17</v>
      </c>
      <c r="C28" s="10"/>
      <c r="D28" s="10"/>
      <c r="E28" s="10">
        <f t="shared" si="19"/>
        <v>0</v>
      </c>
      <c r="F28" s="10">
        <f t="shared" si="20"/>
        <v>0</v>
      </c>
      <c r="G28" s="10">
        <f t="shared" si="21"/>
        <v>0.3333333333</v>
      </c>
      <c r="H28" s="10">
        <f t="shared" si="22"/>
        <v>0</v>
      </c>
      <c r="I28" s="10">
        <f t="shared" si="23"/>
        <v>0.3333333333</v>
      </c>
      <c r="J28" s="11">
        <f t="shared" si="24"/>
        <v>0</v>
      </c>
      <c r="K28" s="12"/>
      <c r="L28" s="1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>
        <v>45316.0</v>
      </c>
      <c r="B29" s="9" t="s">
        <v>18</v>
      </c>
      <c r="C29" s="10"/>
      <c r="D29" s="10"/>
      <c r="E29" s="10">
        <f t="shared" si="19"/>
        <v>0</v>
      </c>
      <c r="F29" s="10">
        <f t="shared" si="20"/>
        <v>0</v>
      </c>
      <c r="G29" s="10">
        <f t="shared" si="21"/>
        <v>0.3333333333</v>
      </c>
      <c r="H29" s="10">
        <f t="shared" si="22"/>
        <v>0</v>
      </c>
      <c r="I29" s="10">
        <f t="shared" si="23"/>
        <v>0.3333333333</v>
      </c>
      <c r="J29" s="11">
        <f t="shared" si="24"/>
        <v>0</v>
      </c>
      <c r="K29" s="12"/>
      <c r="L29" s="1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>
        <v>45317.0</v>
      </c>
      <c r="B30" s="9" t="s">
        <v>19</v>
      </c>
      <c r="C30" s="10"/>
      <c r="D30" s="10"/>
      <c r="E30" s="10">
        <f t="shared" si="19"/>
        <v>0</v>
      </c>
      <c r="F30" s="10">
        <f t="shared" si="20"/>
        <v>0</v>
      </c>
      <c r="G30" s="10">
        <f t="shared" si="21"/>
        <v>0.3333333333</v>
      </c>
      <c r="H30" s="10">
        <f t="shared" si="22"/>
        <v>0</v>
      </c>
      <c r="I30" s="10">
        <f t="shared" si="23"/>
        <v>0.3333333333</v>
      </c>
      <c r="J30" s="11">
        <f t="shared" si="24"/>
        <v>0</v>
      </c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3">
        <v>45318.0</v>
      </c>
      <c r="B31" s="14" t="s">
        <v>20</v>
      </c>
      <c r="C31" s="15"/>
      <c r="D31" s="15"/>
      <c r="E31" s="15"/>
      <c r="F31" s="15"/>
      <c r="G31" s="15"/>
      <c r="H31" s="15"/>
      <c r="I31" s="15"/>
      <c r="J31" s="16"/>
      <c r="K31" s="17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>
        <v>45319.0</v>
      </c>
      <c r="B32" s="14" t="s">
        <v>21</v>
      </c>
      <c r="C32" s="15"/>
      <c r="D32" s="15"/>
      <c r="E32" s="15"/>
      <c r="F32" s="15"/>
      <c r="G32" s="15"/>
      <c r="H32" s="15"/>
      <c r="I32" s="15"/>
      <c r="J32" s="16"/>
      <c r="K32" s="17"/>
      <c r="L32" s="1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>
        <v>45320.0</v>
      </c>
      <c r="B33" s="9" t="s">
        <v>15</v>
      </c>
      <c r="C33" s="10"/>
      <c r="D33" s="10"/>
      <c r="E33" s="10">
        <f t="shared" ref="E33:E35" si="25">D33-C33-F33</f>
        <v>0</v>
      </c>
      <c r="F33" s="10">
        <f t="shared" ref="F33:F35" si="26">IF(AND(C33&lt;TIMEVALUE("12:00:00"),D33&gt;TIMEVALUE("13:00:00")),TIMEVALUE("01:00:00"),TIMEVALUE("00:00:00"))</f>
        <v>0</v>
      </c>
      <c r="G33" s="10">
        <f t="shared" ref="G33:G35" si="27">TIMEVALUE("08:00:00")</f>
        <v>0.3333333333</v>
      </c>
      <c r="H33" s="10">
        <f t="shared" ref="H33:H35" si="28">IF(E33-G33&gt;0,E33-G33,TIMEVALUE("00:00:00"))</f>
        <v>0</v>
      </c>
      <c r="I33" s="10">
        <f t="shared" ref="I33:I35" si="29">IF(G33-E33&gt;0,G33-E33,TIMEVALUE("00:00:00"))</f>
        <v>0.3333333333</v>
      </c>
      <c r="J33" s="11">
        <f t="shared" ref="J33:J35" si="30">IF(E33&gt;TIMEVALUE("07:00:00"),1,IF(E33&gt;TIMEVALUE("04:00:00"),0.5,0))</f>
        <v>0</v>
      </c>
      <c r="K33" s="12"/>
      <c r="L33" s="1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>
        <v>45321.0</v>
      </c>
      <c r="B34" s="9" t="s">
        <v>16</v>
      </c>
      <c r="C34" s="10"/>
      <c r="D34" s="10"/>
      <c r="E34" s="10">
        <f t="shared" si="25"/>
        <v>0</v>
      </c>
      <c r="F34" s="10">
        <f t="shared" si="26"/>
        <v>0</v>
      </c>
      <c r="G34" s="10">
        <f t="shared" si="27"/>
        <v>0.3333333333</v>
      </c>
      <c r="H34" s="10">
        <f t="shared" si="28"/>
        <v>0</v>
      </c>
      <c r="I34" s="10">
        <f t="shared" si="29"/>
        <v>0.3333333333</v>
      </c>
      <c r="J34" s="11">
        <f t="shared" si="30"/>
        <v>0</v>
      </c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>
        <v>45322.0</v>
      </c>
      <c r="B35" s="9" t="s">
        <v>17</v>
      </c>
      <c r="C35" s="10"/>
      <c r="D35" s="10"/>
      <c r="E35" s="10">
        <f t="shared" si="25"/>
        <v>0</v>
      </c>
      <c r="F35" s="10">
        <f t="shared" si="26"/>
        <v>0</v>
      </c>
      <c r="G35" s="10">
        <f t="shared" si="27"/>
        <v>0.3333333333</v>
      </c>
      <c r="H35" s="10">
        <f t="shared" si="28"/>
        <v>0</v>
      </c>
      <c r="I35" s="10">
        <f t="shared" si="29"/>
        <v>0.3333333333</v>
      </c>
      <c r="J35" s="11">
        <f t="shared" si="30"/>
        <v>0</v>
      </c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/>
      <c r="B36" s="19"/>
      <c r="C36" s="20"/>
      <c r="D36" s="20"/>
      <c r="E36" s="20"/>
      <c r="F36" s="20"/>
      <c r="G36" s="20"/>
      <c r="H36" s="20"/>
      <c r="I36" s="20"/>
      <c r="J36" s="2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/>
      <c r="B37" s="19"/>
      <c r="C37" s="20"/>
      <c r="D37" s="20"/>
      <c r="E37" s="20"/>
      <c r="F37" s="20"/>
      <c r="G37" s="22" t="s">
        <v>22</v>
      </c>
      <c r="H37" s="23">
        <f t="shared" ref="H37:J37" si="31">SUM(H5:H36)</f>
        <v>0.08333333333</v>
      </c>
      <c r="I37" s="23">
        <f t="shared" si="31"/>
        <v>7</v>
      </c>
      <c r="J37" s="24">
        <f t="shared" si="31"/>
        <v>2</v>
      </c>
      <c r="K37" s="25" t="s">
        <v>12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/>
      <c r="B38" s="19"/>
      <c r="C38" s="20"/>
      <c r="D38" s="20"/>
      <c r="E38" s="20"/>
      <c r="F38" s="20"/>
      <c r="G38" s="22" t="s">
        <v>23</v>
      </c>
      <c r="H38" s="23" t="str">
        <f>IF(H37&gt;I37,"Làm thừa giờ", "Làm thiếu giờ")</f>
        <v>Làm thiếu giờ</v>
      </c>
      <c r="I38" s="23">
        <f>IF(H37&gt;I37,H37-I37,I37-H37)</f>
        <v>6.916666667</v>
      </c>
      <c r="J38" s="24">
        <f>SUM(K5:K36)</f>
        <v>0</v>
      </c>
      <c r="K38" s="25" t="s">
        <v>24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/>
      <c r="B39" s="19"/>
      <c r="C39" s="20"/>
      <c r="D39" s="20"/>
      <c r="E39" s="20"/>
      <c r="F39" s="20"/>
      <c r="G39" s="20"/>
      <c r="H39" s="20"/>
      <c r="I39" s="20"/>
      <c r="J39" s="2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/>
      <c r="B40" s="19"/>
      <c r="C40" s="20"/>
      <c r="D40" s="20"/>
      <c r="E40" s="20"/>
      <c r="F40" s="20"/>
      <c r="G40" s="20"/>
      <c r="H40" s="20"/>
      <c r="I40" s="20"/>
      <c r="J40" s="2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/>
      <c r="B41" s="19"/>
      <c r="C41" s="20"/>
      <c r="D41" s="20"/>
      <c r="E41" s="20"/>
      <c r="F41" s="20"/>
      <c r="G41" s="20"/>
      <c r="H41" s="20"/>
      <c r="I41" s="20"/>
      <c r="J41" s="2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2"/>
    <mergeCell ref="A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8.63"/>
    <col customWidth="1" min="4" max="4" width="9.88"/>
    <col customWidth="1" min="5" max="5" width="17.0"/>
    <col customWidth="1" min="6" max="6" width="17.63"/>
    <col customWidth="1" min="7" max="7" width="26.63"/>
    <col customWidth="1" min="8" max="8" width="12.75"/>
    <col customWidth="1" min="9" max="9" width="16.75"/>
    <col customWidth="1" min="10" max="10" width="10.38"/>
    <col customWidth="1" min="11" max="11" width="13.38"/>
    <col customWidth="1" min="12" max="12" width="6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7" t="s">
        <v>13</v>
      </c>
      <c r="L4" s="7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>
        <v>45292.0</v>
      </c>
      <c r="B5" s="9" t="s">
        <v>15</v>
      </c>
      <c r="C5" s="10"/>
      <c r="D5" s="10"/>
      <c r="E5" s="10">
        <f t="shared" ref="E5:E9" si="1">D5-C5-F5</f>
        <v>0</v>
      </c>
      <c r="F5" s="10">
        <f t="shared" ref="F5:F9" si="2">IF(AND(C5&lt;TIMEVALUE("12:00:00"),D5&gt;TIMEVALUE("13:00:00")),TIMEVALUE("01:00:00"),TIMEVALUE("00:00:00"))</f>
        <v>0</v>
      </c>
      <c r="G5" s="10">
        <f t="shared" ref="G5:G9" si="3">TIMEVALUE("08:00:00")</f>
        <v>0.3333333333</v>
      </c>
      <c r="H5" s="10">
        <f t="shared" ref="H5:H9" si="4">IF(E5-G5&gt;0,E5-G5,TIMEVALUE("00:00:00"))</f>
        <v>0</v>
      </c>
      <c r="I5" s="10">
        <f t="shared" ref="I5:I9" si="5">IF(G5-E5&gt;0,G5-E5,TIMEVALUE("00:00:00"))</f>
        <v>0.3333333333</v>
      </c>
      <c r="J5" s="11">
        <f t="shared" ref="J5:J9" si="6">IF(E5&gt;TIMEVALUE("07:00:00"),1,IF(E5&gt;TIMEVALUE("04:00:00"),0.5,0))</f>
        <v>0</v>
      </c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>
        <v>45293.0</v>
      </c>
      <c r="B6" s="9" t="s">
        <v>16</v>
      </c>
      <c r="C6" s="10"/>
      <c r="D6" s="10"/>
      <c r="E6" s="10">
        <f t="shared" si="1"/>
        <v>0</v>
      </c>
      <c r="F6" s="10">
        <f t="shared" si="2"/>
        <v>0</v>
      </c>
      <c r="G6" s="10">
        <f t="shared" si="3"/>
        <v>0.3333333333</v>
      </c>
      <c r="H6" s="10">
        <f t="shared" si="4"/>
        <v>0</v>
      </c>
      <c r="I6" s="10">
        <f t="shared" si="5"/>
        <v>0.3333333333</v>
      </c>
      <c r="J6" s="11">
        <f t="shared" si="6"/>
        <v>0</v>
      </c>
      <c r="K6" s="12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>
        <v>45294.0</v>
      </c>
      <c r="B7" s="9" t="s">
        <v>17</v>
      </c>
      <c r="C7" s="10">
        <f>TIMEVALUE("07:00:00")</f>
        <v>0.2916666667</v>
      </c>
      <c r="D7" s="10">
        <f>TIMEVALUE("17:00:00")</f>
        <v>0.7083333333</v>
      </c>
      <c r="E7" s="10">
        <f t="shared" si="1"/>
        <v>0.375</v>
      </c>
      <c r="F7" s="10">
        <f t="shared" si="2"/>
        <v>0.04166666667</v>
      </c>
      <c r="G7" s="10">
        <f t="shared" si="3"/>
        <v>0.3333333333</v>
      </c>
      <c r="H7" s="10">
        <f t="shared" si="4"/>
        <v>0.04166666667</v>
      </c>
      <c r="I7" s="10">
        <f t="shared" si="5"/>
        <v>0</v>
      </c>
      <c r="J7" s="11">
        <f t="shared" si="6"/>
        <v>1</v>
      </c>
      <c r="K7" s="1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>
        <v>45295.0</v>
      </c>
      <c r="B8" s="9" t="s">
        <v>18</v>
      </c>
      <c r="C8" s="10"/>
      <c r="D8" s="10"/>
      <c r="E8" s="10">
        <f t="shared" si="1"/>
        <v>0</v>
      </c>
      <c r="F8" s="10">
        <f t="shared" si="2"/>
        <v>0</v>
      </c>
      <c r="G8" s="10">
        <f t="shared" si="3"/>
        <v>0.3333333333</v>
      </c>
      <c r="H8" s="10">
        <f t="shared" si="4"/>
        <v>0</v>
      </c>
      <c r="I8" s="10">
        <f t="shared" si="5"/>
        <v>0.3333333333</v>
      </c>
      <c r="J8" s="11">
        <f t="shared" si="6"/>
        <v>0</v>
      </c>
      <c r="K8" s="1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>
        <v>45296.0</v>
      </c>
      <c r="B9" s="9" t="s">
        <v>19</v>
      </c>
      <c r="C9" s="10"/>
      <c r="D9" s="10"/>
      <c r="E9" s="10">
        <f t="shared" si="1"/>
        <v>0</v>
      </c>
      <c r="F9" s="10">
        <f t="shared" si="2"/>
        <v>0</v>
      </c>
      <c r="G9" s="10">
        <f t="shared" si="3"/>
        <v>0.3333333333</v>
      </c>
      <c r="H9" s="10">
        <f t="shared" si="4"/>
        <v>0</v>
      </c>
      <c r="I9" s="10">
        <f t="shared" si="5"/>
        <v>0.3333333333</v>
      </c>
      <c r="J9" s="11">
        <f t="shared" si="6"/>
        <v>0</v>
      </c>
      <c r="K9" s="12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>
        <v>45297.0</v>
      </c>
      <c r="B10" s="14" t="s">
        <v>20</v>
      </c>
      <c r="C10" s="15"/>
      <c r="D10" s="15"/>
      <c r="E10" s="15"/>
      <c r="F10" s="15"/>
      <c r="G10" s="15"/>
      <c r="H10" s="15"/>
      <c r="I10" s="15"/>
      <c r="J10" s="16"/>
      <c r="K10" s="17"/>
      <c r="L10" s="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>
        <v>45298.0</v>
      </c>
      <c r="B11" s="14" t="s">
        <v>21</v>
      </c>
      <c r="C11" s="15"/>
      <c r="D11" s="15"/>
      <c r="E11" s="15"/>
      <c r="F11" s="15"/>
      <c r="G11" s="15"/>
      <c r="H11" s="15"/>
      <c r="I11" s="15"/>
      <c r="J11" s="16"/>
      <c r="K11" s="17"/>
      <c r="L11" s="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>
        <v>45299.0</v>
      </c>
      <c r="B12" s="9" t="s">
        <v>15</v>
      </c>
      <c r="C12" s="10"/>
      <c r="D12" s="10"/>
      <c r="E12" s="10">
        <f t="shared" ref="E12:E16" si="7">D12-C12-F12</f>
        <v>0</v>
      </c>
      <c r="F12" s="10">
        <f t="shared" ref="F12:F16" si="8">IF(AND(C12&lt;TIMEVALUE("12:00:00"),D12&gt;TIMEVALUE("13:00:00")),TIMEVALUE("01:00:00"),TIMEVALUE("00:00:00"))</f>
        <v>0</v>
      </c>
      <c r="G12" s="10">
        <f t="shared" ref="G12:G16" si="9">TIMEVALUE("08:00:00")</f>
        <v>0.3333333333</v>
      </c>
      <c r="H12" s="10">
        <f t="shared" ref="H12:H16" si="10">IF(E12-G12&gt;0,E12-G12,TIMEVALUE("00:00:00"))</f>
        <v>0</v>
      </c>
      <c r="I12" s="10">
        <f t="shared" ref="I12:I16" si="11">IF(G12-E12&gt;0,G12-E12,TIMEVALUE("00:00:00"))</f>
        <v>0.3333333333</v>
      </c>
      <c r="J12" s="11">
        <f t="shared" ref="J12:J16" si="12">IF(E12&gt;TIMEVALUE("07:00:00"),1,IF(E12&gt;TIMEVALUE("04:00:00"),0.5,0))</f>
        <v>0</v>
      </c>
      <c r="K12" s="1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>
        <v>45300.0</v>
      </c>
      <c r="B13" s="9" t="s">
        <v>16</v>
      </c>
      <c r="C13" s="10"/>
      <c r="D13" s="10"/>
      <c r="E13" s="10">
        <f t="shared" si="7"/>
        <v>0</v>
      </c>
      <c r="F13" s="10">
        <f t="shared" si="8"/>
        <v>0</v>
      </c>
      <c r="G13" s="10">
        <f t="shared" si="9"/>
        <v>0.3333333333</v>
      </c>
      <c r="H13" s="10">
        <f t="shared" si="10"/>
        <v>0</v>
      </c>
      <c r="I13" s="10">
        <f t="shared" si="11"/>
        <v>0.3333333333</v>
      </c>
      <c r="J13" s="11">
        <f t="shared" si="12"/>
        <v>0</v>
      </c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>
        <v>45301.0</v>
      </c>
      <c r="B14" s="9" t="s">
        <v>17</v>
      </c>
      <c r="C14" s="10"/>
      <c r="D14" s="10"/>
      <c r="E14" s="10">
        <f t="shared" si="7"/>
        <v>0</v>
      </c>
      <c r="F14" s="10">
        <f t="shared" si="8"/>
        <v>0</v>
      </c>
      <c r="G14" s="10">
        <f t="shared" si="9"/>
        <v>0.3333333333</v>
      </c>
      <c r="H14" s="10">
        <f t="shared" si="10"/>
        <v>0</v>
      </c>
      <c r="I14" s="10">
        <f t="shared" si="11"/>
        <v>0.3333333333</v>
      </c>
      <c r="J14" s="11">
        <f t="shared" si="12"/>
        <v>0</v>
      </c>
      <c r="K14" s="1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>
        <v>45302.0</v>
      </c>
      <c r="B15" s="9" t="s">
        <v>18</v>
      </c>
      <c r="C15" s="10"/>
      <c r="D15" s="10"/>
      <c r="E15" s="10">
        <f t="shared" si="7"/>
        <v>0</v>
      </c>
      <c r="F15" s="10">
        <f t="shared" si="8"/>
        <v>0</v>
      </c>
      <c r="G15" s="10">
        <f t="shared" si="9"/>
        <v>0.3333333333</v>
      </c>
      <c r="H15" s="10">
        <f t="shared" si="10"/>
        <v>0</v>
      </c>
      <c r="I15" s="10">
        <f t="shared" si="11"/>
        <v>0.3333333333</v>
      </c>
      <c r="J15" s="11">
        <f t="shared" si="12"/>
        <v>0</v>
      </c>
      <c r="K15" s="1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>
        <v>45303.0</v>
      </c>
      <c r="B16" s="9" t="s">
        <v>19</v>
      </c>
      <c r="C16" s="10"/>
      <c r="D16" s="10"/>
      <c r="E16" s="10">
        <f t="shared" si="7"/>
        <v>0</v>
      </c>
      <c r="F16" s="10">
        <f t="shared" si="8"/>
        <v>0</v>
      </c>
      <c r="G16" s="10">
        <f t="shared" si="9"/>
        <v>0.3333333333</v>
      </c>
      <c r="H16" s="10">
        <f t="shared" si="10"/>
        <v>0</v>
      </c>
      <c r="I16" s="10">
        <f t="shared" si="11"/>
        <v>0.3333333333</v>
      </c>
      <c r="J16" s="11">
        <f t="shared" si="12"/>
        <v>0</v>
      </c>
      <c r="K16" s="1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>
        <v>45304.0</v>
      </c>
      <c r="B17" s="14" t="s">
        <v>20</v>
      </c>
      <c r="C17" s="15"/>
      <c r="D17" s="15"/>
      <c r="E17" s="15"/>
      <c r="F17" s="15"/>
      <c r="G17" s="15"/>
      <c r="H17" s="15"/>
      <c r="I17" s="15"/>
      <c r="J17" s="16"/>
      <c r="K17" s="17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>
        <v>45305.0</v>
      </c>
      <c r="B18" s="14" t="s">
        <v>21</v>
      </c>
      <c r="C18" s="15"/>
      <c r="D18" s="15"/>
      <c r="E18" s="15"/>
      <c r="F18" s="15"/>
      <c r="G18" s="15"/>
      <c r="H18" s="15"/>
      <c r="I18" s="15"/>
      <c r="J18" s="16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>
        <v>45306.0</v>
      </c>
      <c r="B19" s="9" t="s">
        <v>15</v>
      </c>
      <c r="C19" s="10"/>
      <c r="D19" s="10"/>
      <c r="E19" s="10">
        <f t="shared" ref="E19:E23" si="13">D19-C19-F19</f>
        <v>0</v>
      </c>
      <c r="F19" s="10">
        <f t="shared" ref="F19:F23" si="14">IF(AND(C19&lt;TIMEVALUE("12:00:00"),D19&gt;TIMEVALUE("13:00:00")),TIMEVALUE("01:00:00"),TIMEVALUE("00:00:00"))</f>
        <v>0</v>
      </c>
      <c r="G19" s="10">
        <f t="shared" ref="G19:G23" si="15">TIMEVALUE("08:00:00")</f>
        <v>0.3333333333</v>
      </c>
      <c r="H19" s="10">
        <f t="shared" ref="H19:H23" si="16">IF(E19-G19&gt;0,E19-G19,TIMEVALUE("00:00:00"))</f>
        <v>0</v>
      </c>
      <c r="I19" s="10">
        <f t="shared" ref="I19:I23" si="17">IF(G19-E19&gt;0,G19-E19,TIMEVALUE("00:00:00"))</f>
        <v>0.3333333333</v>
      </c>
      <c r="J19" s="11">
        <f t="shared" ref="J19:J23" si="18">IF(E19&gt;TIMEVALUE("07:00:00"),1,IF(E19&gt;TIMEVALUE("04:00:00"),0.5,0))</f>
        <v>0</v>
      </c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>
        <v>45307.0</v>
      </c>
      <c r="B20" s="9" t="s">
        <v>16</v>
      </c>
      <c r="C20" s="10"/>
      <c r="D20" s="10"/>
      <c r="E20" s="10">
        <f t="shared" si="13"/>
        <v>0</v>
      </c>
      <c r="F20" s="10">
        <f t="shared" si="14"/>
        <v>0</v>
      </c>
      <c r="G20" s="10">
        <f t="shared" si="15"/>
        <v>0.3333333333</v>
      </c>
      <c r="H20" s="10">
        <f t="shared" si="16"/>
        <v>0</v>
      </c>
      <c r="I20" s="10">
        <f t="shared" si="17"/>
        <v>0.3333333333</v>
      </c>
      <c r="J20" s="11">
        <f t="shared" si="18"/>
        <v>0</v>
      </c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>
        <v>45308.0</v>
      </c>
      <c r="B21" s="9" t="s">
        <v>17</v>
      </c>
      <c r="C21" s="10"/>
      <c r="D21" s="10"/>
      <c r="E21" s="10">
        <f t="shared" si="13"/>
        <v>0</v>
      </c>
      <c r="F21" s="10">
        <f t="shared" si="14"/>
        <v>0</v>
      </c>
      <c r="G21" s="10">
        <f t="shared" si="15"/>
        <v>0.3333333333</v>
      </c>
      <c r="H21" s="10">
        <f t="shared" si="16"/>
        <v>0</v>
      </c>
      <c r="I21" s="10">
        <f t="shared" si="17"/>
        <v>0.3333333333</v>
      </c>
      <c r="J21" s="11">
        <f t="shared" si="18"/>
        <v>0</v>
      </c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>
        <v>45309.0</v>
      </c>
      <c r="B22" s="9" t="s">
        <v>18</v>
      </c>
      <c r="C22" s="10"/>
      <c r="D22" s="10"/>
      <c r="E22" s="10">
        <f t="shared" si="13"/>
        <v>0</v>
      </c>
      <c r="F22" s="10">
        <f t="shared" si="14"/>
        <v>0</v>
      </c>
      <c r="G22" s="10">
        <f t="shared" si="15"/>
        <v>0.3333333333</v>
      </c>
      <c r="H22" s="10">
        <f t="shared" si="16"/>
        <v>0</v>
      </c>
      <c r="I22" s="10">
        <f t="shared" si="17"/>
        <v>0.3333333333</v>
      </c>
      <c r="J22" s="11">
        <f t="shared" si="18"/>
        <v>0</v>
      </c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>
        <v>45310.0</v>
      </c>
      <c r="B23" s="9" t="s">
        <v>19</v>
      </c>
      <c r="C23" s="10"/>
      <c r="D23" s="10"/>
      <c r="E23" s="10">
        <f t="shared" si="13"/>
        <v>0</v>
      </c>
      <c r="F23" s="10">
        <f t="shared" si="14"/>
        <v>0</v>
      </c>
      <c r="G23" s="10">
        <f t="shared" si="15"/>
        <v>0.3333333333</v>
      </c>
      <c r="H23" s="10">
        <f t="shared" si="16"/>
        <v>0</v>
      </c>
      <c r="I23" s="10">
        <f t="shared" si="17"/>
        <v>0.3333333333</v>
      </c>
      <c r="J23" s="11">
        <f t="shared" si="18"/>
        <v>0</v>
      </c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>
        <v>45311.0</v>
      </c>
      <c r="B24" s="14" t="s">
        <v>20</v>
      </c>
      <c r="C24" s="15"/>
      <c r="D24" s="15"/>
      <c r="E24" s="15"/>
      <c r="F24" s="15"/>
      <c r="G24" s="15"/>
      <c r="H24" s="15"/>
      <c r="I24" s="15"/>
      <c r="J24" s="16"/>
      <c r="K24" s="17"/>
      <c r="L24" s="1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>
        <v>45312.0</v>
      </c>
      <c r="B25" s="14" t="s">
        <v>21</v>
      </c>
      <c r="C25" s="15"/>
      <c r="D25" s="15"/>
      <c r="E25" s="15"/>
      <c r="F25" s="15"/>
      <c r="G25" s="15"/>
      <c r="H25" s="15"/>
      <c r="I25" s="15"/>
      <c r="J25" s="16"/>
      <c r="K25" s="17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>
        <v>45313.0</v>
      </c>
      <c r="B26" s="9" t="s">
        <v>15</v>
      </c>
      <c r="C26" s="10"/>
      <c r="D26" s="10"/>
      <c r="E26" s="10">
        <f t="shared" ref="E26:E30" si="19">D26-C26-F26</f>
        <v>0</v>
      </c>
      <c r="F26" s="10">
        <f t="shared" ref="F26:F30" si="20">IF(AND(C26&lt;TIMEVALUE("12:00:00"),D26&gt;TIMEVALUE("13:00:00")),TIMEVALUE("01:00:00"),TIMEVALUE("00:00:00"))</f>
        <v>0</v>
      </c>
      <c r="G26" s="10">
        <f t="shared" ref="G26:G30" si="21">TIMEVALUE("08:00:00")</f>
        <v>0.3333333333</v>
      </c>
      <c r="H26" s="10">
        <f t="shared" ref="H26:H30" si="22">IF(E26-G26&gt;0,E26-G26,TIMEVALUE("00:00:00"))</f>
        <v>0</v>
      </c>
      <c r="I26" s="10">
        <f t="shared" ref="I26:I30" si="23">IF(G26-E26&gt;0,G26-E26,TIMEVALUE("00:00:00"))</f>
        <v>0.3333333333</v>
      </c>
      <c r="J26" s="11">
        <f t="shared" ref="J26:J30" si="24">IF(E26&gt;TIMEVALUE("07:00:00"),1,IF(E26&gt;TIMEVALUE("04:00:00"),0.5,0))</f>
        <v>0</v>
      </c>
      <c r="K26" s="12"/>
      <c r="L26" s="1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>
        <v>45314.0</v>
      </c>
      <c r="B27" s="9" t="s">
        <v>16</v>
      </c>
      <c r="C27" s="10"/>
      <c r="D27" s="10"/>
      <c r="E27" s="10">
        <f t="shared" si="19"/>
        <v>0</v>
      </c>
      <c r="F27" s="10">
        <f t="shared" si="20"/>
        <v>0</v>
      </c>
      <c r="G27" s="10">
        <f t="shared" si="21"/>
        <v>0.3333333333</v>
      </c>
      <c r="H27" s="10">
        <f t="shared" si="22"/>
        <v>0</v>
      </c>
      <c r="I27" s="10">
        <f t="shared" si="23"/>
        <v>0.3333333333</v>
      </c>
      <c r="J27" s="11">
        <f t="shared" si="24"/>
        <v>0</v>
      </c>
      <c r="K27" s="12"/>
      <c r="L27" s="1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>
        <v>45315.0</v>
      </c>
      <c r="B28" s="9" t="s">
        <v>17</v>
      </c>
      <c r="C28" s="10"/>
      <c r="D28" s="10"/>
      <c r="E28" s="10">
        <f t="shared" si="19"/>
        <v>0</v>
      </c>
      <c r="F28" s="10">
        <f t="shared" si="20"/>
        <v>0</v>
      </c>
      <c r="G28" s="10">
        <f t="shared" si="21"/>
        <v>0.3333333333</v>
      </c>
      <c r="H28" s="10">
        <f t="shared" si="22"/>
        <v>0</v>
      </c>
      <c r="I28" s="10">
        <f t="shared" si="23"/>
        <v>0.3333333333</v>
      </c>
      <c r="J28" s="11">
        <f t="shared" si="24"/>
        <v>0</v>
      </c>
      <c r="K28" s="12"/>
      <c r="L28" s="1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>
        <v>45316.0</v>
      </c>
      <c r="B29" s="9" t="s">
        <v>18</v>
      </c>
      <c r="C29" s="10"/>
      <c r="D29" s="10"/>
      <c r="E29" s="10">
        <f t="shared" si="19"/>
        <v>0</v>
      </c>
      <c r="F29" s="10">
        <f t="shared" si="20"/>
        <v>0</v>
      </c>
      <c r="G29" s="10">
        <f t="shared" si="21"/>
        <v>0.3333333333</v>
      </c>
      <c r="H29" s="10">
        <f t="shared" si="22"/>
        <v>0</v>
      </c>
      <c r="I29" s="10">
        <f t="shared" si="23"/>
        <v>0.3333333333</v>
      </c>
      <c r="J29" s="11">
        <f t="shared" si="24"/>
        <v>0</v>
      </c>
      <c r="K29" s="12"/>
      <c r="L29" s="1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>
        <v>45317.0</v>
      </c>
      <c r="B30" s="9" t="s">
        <v>19</v>
      </c>
      <c r="C30" s="10"/>
      <c r="D30" s="10"/>
      <c r="E30" s="10">
        <f t="shared" si="19"/>
        <v>0</v>
      </c>
      <c r="F30" s="10">
        <f t="shared" si="20"/>
        <v>0</v>
      </c>
      <c r="G30" s="10">
        <f t="shared" si="21"/>
        <v>0.3333333333</v>
      </c>
      <c r="H30" s="10">
        <f t="shared" si="22"/>
        <v>0</v>
      </c>
      <c r="I30" s="10">
        <f t="shared" si="23"/>
        <v>0.3333333333</v>
      </c>
      <c r="J30" s="11">
        <f t="shared" si="24"/>
        <v>0</v>
      </c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3">
        <v>45318.0</v>
      </c>
      <c r="B31" s="14" t="s">
        <v>20</v>
      </c>
      <c r="C31" s="15"/>
      <c r="D31" s="15"/>
      <c r="E31" s="15"/>
      <c r="F31" s="15"/>
      <c r="G31" s="15"/>
      <c r="H31" s="15"/>
      <c r="I31" s="15"/>
      <c r="J31" s="16"/>
      <c r="K31" s="17"/>
      <c r="L31" s="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>
        <v>45319.0</v>
      </c>
      <c r="B32" s="14" t="s">
        <v>21</v>
      </c>
      <c r="C32" s="15"/>
      <c r="D32" s="15"/>
      <c r="E32" s="15"/>
      <c r="F32" s="15"/>
      <c r="G32" s="15"/>
      <c r="H32" s="15"/>
      <c r="I32" s="15"/>
      <c r="J32" s="16"/>
      <c r="K32" s="17"/>
      <c r="L32" s="1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>
        <v>45320.0</v>
      </c>
      <c r="B33" s="9" t="s">
        <v>15</v>
      </c>
      <c r="C33" s="10"/>
      <c r="D33" s="10"/>
      <c r="E33" s="10">
        <f t="shared" ref="E33:E35" si="25">D33-C33-F33</f>
        <v>0</v>
      </c>
      <c r="F33" s="10">
        <f t="shared" ref="F33:F35" si="26">IF(AND(C33&lt;TIMEVALUE("12:00:00"),D33&gt;TIMEVALUE("13:00:00")),TIMEVALUE("01:00:00"),TIMEVALUE("00:00:00"))</f>
        <v>0</v>
      </c>
      <c r="G33" s="10">
        <f t="shared" ref="G33:G35" si="27">TIMEVALUE("08:00:00")</f>
        <v>0.3333333333</v>
      </c>
      <c r="H33" s="10">
        <f t="shared" ref="H33:H35" si="28">IF(E33-G33&gt;0,E33-G33,TIMEVALUE("00:00:00"))</f>
        <v>0</v>
      </c>
      <c r="I33" s="10">
        <f t="shared" ref="I33:I35" si="29">IF(G33-E33&gt;0,G33-E33,TIMEVALUE("00:00:00"))</f>
        <v>0.3333333333</v>
      </c>
      <c r="J33" s="11">
        <f t="shared" ref="J33:J35" si="30">IF(E33&gt;TIMEVALUE("07:00:00"),1,IF(E33&gt;TIMEVALUE("04:00:00"),0.5,0))</f>
        <v>0</v>
      </c>
      <c r="K33" s="12"/>
      <c r="L33" s="1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>
        <v>45321.0</v>
      </c>
      <c r="B34" s="9" t="s">
        <v>16</v>
      </c>
      <c r="C34" s="10"/>
      <c r="D34" s="10"/>
      <c r="E34" s="10">
        <f t="shared" si="25"/>
        <v>0</v>
      </c>
      <c r="F34" s="10">
        <f t="shared" si="26"/>
        <v>0</v>
      </c>
      <c r="G34" s="10">
        <f t="shared" si="27"/>
        <v>0.3333333333</v>
      </c>
      <c r="H34" s="10">
        <f t="shared" si="28"/>
        <v>0</v>
      </c>
      <c r="I34" s="10">
        <f t="shared" si="29"/>
        <v>0.3333333333</v>
      </c>
      <c r="J34" s="11">
        <f t="shared" si="30"/>
        <v>0</v>
      </c>
      <c r="K34" s="12"/>
      <c r="L34" s="1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>
        <v>45322.0</v>
      </c>
      <c r="B35" s="9" t="s">
        <v>17</v>
      </c>
      <c r="C35" s="10"/>
      <c r="D35" s="10"/>
      <c r="E35" s="10">
        <f t="shared" si="25"/>
        <v>0</v>
      </c>
      <c r="F35" s="10">
        <f t="shared" si="26"/>
        <v>0</v>
      </c>
      <c r="G35" s="10">
        <f t="shared" si="27"/>
        <v>0.3333333333</v>
      </c>
      <c r="H35" s="10">
        <f t="shared" si="28"/>
        <v>0</v>
      </c>
      <c r="I35" s="10">
        <f t="shared" si="29"/>
        <v>0.3333333333</v>
      </c>
      <c r="J35" s="11">
        <f t="shared" si="30"/>
        <v>0</v>
      </c>
      <c r="K35" s="12"/>
      <c r="L35" s="1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/>
      <c r="B36" s="19"/>
      <c r="C36" s="20"/>
      <c r="D36" s="20"/>
      <c r="E36" s="20"/>
      <c r="F36" s="20"/>
      <c r="G36" s="20"/>
      <c r="H36" s="20"/>
      <c r="I36" s="20"/>
      <c r="J36" s="2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/>
      <c r="B37" s="19"/>
      <c r="C37" s="20"/>
      <c r="D37" s="20"/>
      <c r="E37" s="20"/>
      <c r="F37" s="20"/>
      <c r="G37" s="22" t="s">
        <v>22</v>
      </c>
      <c r="H37" s="23">
        <f t="shared" ref="H37:J37" si="31">SUM(H5:H36)</f>
        <v>0.04166666667</v>
      </c>
      <c r="I37" s="23">
        <f t="shared" si="31"/>
        <v>7.333333333</v>
      </c>
      <c r="J37" s="24">
        <f t="shared" si="31"/>
        <v>1</v>
      </c>
      <c r="K37" s="25" t="s">
        <v>12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/>
      <c r="B38" s="19"/>
      <c r="C38" s="20"/>
      <c r="D38" s="20"/>
      <c r="E38" s="20"/>
      <c r="F38" s="20"/>
      <c r="G38" s="22" t="s">
        <v>23</v>
      </c>
      <c r="H38" s="23" t="str">
        <f>IF(H37&gt;I37,"Làm thừa giờ", "Làm thiếu giờ")</f>
        <v>Làm thiếu giờ</v>
      </c>
      <c r="I38" s="23">
        <f>IF(H37&gt;I37,H37-I37,I37-H37)</f>
        <v>7.291666667</v>
      </c>
      <c r="J38" s="24">
        <f>SUM(K5:K36)</f>
        <v>0</v>
      </c>
      <c r="K38" s="25" t="s">
        <v>24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/>
      <c r="B39" s="19"/>
      <c r="C39" s="20"/>
      <c r="D39" s="20"/>
      <c r="E39" s="20"/>
      <c r="F39" s="20"/>
      <c r="G39" s="20"/>
      <c r="H39" s="20"/>
      <c r="I39" s="20"/>
      <c r="J39" s="2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/>
      <c r="B40" s="19"/>
      <c r="C40" s="20"/>
      <c r="D40" s="20"/>
      <c r="E40" s="20"/>
      <c r="F40" s="20"/>
      <c r="G40" s="20"/>
      <c r="H40" s="20"/>
      <c r="I40" s="20"/>
      <c r="J40" s="2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/>
      <c r="B41" s="19"/>
      <c r="C41" s="20"/>
      <c r="D41" s="20"/>
      <c r="E41" s="20"/>
      <c r="F41" s="20"/>
      <c r="G41" s="20"/>
      <c r="H41" s="20"/>
      <c r="I41" s="20"/>
      <c r="J41" s="2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D1"/>
    <mergeCell ref="A2:D2"/>
    <mergeCell ref="A3:D3"/>
  </mergeCells>
  <drawing r:id="rId1"/>
</worksheet>
</file>