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435" tabRatio="600" firstSheet="0" activeTab="3" autoFilterDateGrouping="1"/>
  </bookViews>
  <sheets>
    <sheet name="штатная нагрузка" sheetId="1" state="visible" r:id="rId1"/>
    <sheet name="штатная нагрузка (2)" sheetId="2" state="visible" r:id="rId2"/>
    <sheet name="почасовая нагрузка" sheetId="3" state="visible" r:id="rId3"/>
    <sheet name="почасовая нагрузка (2)" sheetId="4" state="visible" r:id="rId4"/>
  </sheets>
  <externalReferences>
    <externalReference r:id="rId5"/>
    <externalReference r:id="rId6"/>
  </externalReferences>
  <definedNames>
    <definedName name="_xlnm._FilterDatabase" localSheetId="0" hidden="1">'штатная нагрузка'!$D$10:$AJ$174</definedName>
    <definedName name="_xlnm.Print_Area" localSheetId="0">'штатная нагрузка'!$A$1:$AJ$182</definedName>
    <definedName name="_xlnm._FilterDatabase" localSheetId="1" hidden="1">'штатная нагрузка (2)'!$D$10:$AJ$174</definedName>
    <definedName name="_xlnm.Print_Area" localSheetId="1">'штатная нагрузка (2)'!$A$1:$AJ$182</definedName>
    <definedName name="_xlnm._FilterDatabase" localSheetId="2" hidden="1">'почасовая нагрузка'!$D$10:$AJ$170</definedName>
    <definedName name="_xlnm.Print_Area" localSheetId="2">'почасовая нагрузка'!$B$1:$AJ$178</definedName>
    <definedName name="_xlnm._FilterDatabase" localSheetId="3" hidden="1">'почасовая нагрузка (2)'!$D$10:$AJ$170</definedName>
    <definedName name="_xlnm.Print_Area" localSheetId="3">'почасовая нагрузка (2)'!$B$1:$AJ$178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22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sz val="12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Calibri"/>
      <charset val="204"/>
      <family val="2"/>
      <sz val="12"/>
      <scheme val="minor"/>
    </font>
    <font>
      <name val="Times New Roman"/>
      <charset val="204"/>
      <family val="1"/>
      <color rgb="FF000000"/>
      <sz val="12"/>
    </font>
    <font>
      <name val="Arial"/>
      <family val="2"/>
      <sz val="8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i val="1"/>
      <sz val="12"/>
    </font>
    <font>
      <name val="Times New Roman"/>
      <charset val="204"/>
      <family val="1"/>
      <color theme="1"/>
      <sz val="12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color rgb="FFFF0000"/>
      <sz val="12"/>
    </font>
    <font>
      <name val="Calibri"/>
      <charset val="204"/>
      <family val="2"/>
      <b val="1"/>
      <sz val="14"/>
      <scheme val="minor"/>
    </font>
    <font>
      <name val="Arial"/>
      <charset val="204"/>
      <family val="2"/>
      <sz val="12"/>
    </font>
    <font>
      <name val="Arial"/>
      <charset val="204"/>
      <family val="2"/>
      <color indexed="63"/>
      <sz val="12"/>
    </font>
    <font>
      <name val="Arial"/>
      <charset val="204"/>
      <family val="2"/>
      <sz val="10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2"/>
    </font>
    <font>
      <name val="Calibri"/>
      <charset val="204"/>
      <family val="2"/>
      <b val="1"/>
      <i val="1"/>
      <sz val="12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sz val="10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100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 textRotation="90" wrapText="1"/>
    </xf>
    <xf numFmtId="2" fontId="4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wrapText="1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10" fillId="0" borderId="4" applyAlignment="1" pivotButton="0" quotePrefix="0" xfId="3">
      <alignment horizontal="center" vertical="center"/>
    </xf>
    <xf numFmtId="0" fontId="5" fillId="2" borderId="1" applyAlignment="1" pivotButton="0" quotePrefix="0" xfId="0">
      <alignment horizontal="center" vertical="center" textRotation="90" wrapText="1"/>
    </xf>
    <xf numFmtId="2" fontId="10" fillId="0" borderId="1" applyAlignment="1" pivotButton="0" quotePrefix="0" xfId="3">
      <alignment horizontal="center" vertical="center"/>
    </xf>
    <xf numFmtId="2" fontId="6" fillId="0" borderId="1" applyAlignment="1" pivotButton="0" quotePrefix="0" xfId="0">
      <alignment horizontal="center" vertical="center" wrapText="1"/>
    </xf>
    <xf numFmtId="1" fontId="7" fillId="0" borderId="1" applyAlignment="1" applyProtection="1" pivotButton="0" quotePrefix="0" xfId="0">
      <alignment vertical="top" wrapText="1"/>
      <protection locked="0" hidden="0"/>
    </xf>
    <xf numFmtId="0" fontId="7" fillId="3" borderId="1" applyAlignment="1" pivotButton="0" quotePrefix="0" xfId="0">
      <alignment vertical="top" wrapText="1"/>
    </xf>
    <xf numFmtId="0" fontId="10" fillId="0" borderId="1" applyAlignment="1" applyProtection="1" pivotButton="0" quotePrefix="0" xfId="0">
      <alignment vertical="center"/>
      <protection locked="0" hidden="0"/>
    </xf>
    <xf numFmtId="2" fontId="10" fillId="3" borderId="1" applyAlignment="1" pivotButton="0" quotePrefix="0" xfId="0">
      <alignment horizontal="center" vertical="center"/>
    </xf>
    <xf numFmtId="2" fontId="3" fillId="0" borderId="1" applyAlignment="1" applyProtection="1" pivotButton="0" quotePrefix="0" xfId="0">
      <alignment horizontal="center" vertical="center"/>
      <protection locked="0" hidden="0"/>
    </xf>
    <xf numFmtId="2" fontId="3" fillId="0" borderId="1" applyAlignment="1" applyProtection="1" pivotButton="0" quotePrefix="0" xfId="0">
      <alignment horizontal="center" vertical="center" wrapText="1"/>
      <protection locked="0" hidden="0"/>
    </xf>
    <xf numFmtId="2" fontId="6" fillId="3" borderId="1" applyAlignment="1" pivotButton="0" quotePrefix="0" xfId="0">
      <alignment horizontal="center" vertical="center" wrapText="1"/>
    </xf>
    <xf numFmtId="14" fontId="3" fillId="0" borderId="1" applyAlignment="1" applyProtection="1" pivotButton="0" quotePrefix="0" xfId="1">
      <alignment horizontal="center" vertical="center"/>
      <protection locked="0" hidden="0"/>
    </xf>
    <xf numFmtId="14" fontId="10" fillId="0" borderId="1" applyAlignment="1" applyProtection="1" pivotButton="0" quotePrefix="0" xfId="0">
      <alignment vertical="center"/>
      <protection locked="0" hidden="0"/>
    </xf>
    <xf numFmtId="0" fontId="3" fillId="0" borderId="1" applyAlignment="1" applyProtection="1" pivotButton="0" quotePrefix="0" xfId="0">
      <alignment vertical="center"/>
      <protection locked="0" hidden="0"/>
    </xf>
    <xf numFmtId="14" fontId="3" fillId="0" borderId="1" applyAlignment="1" applyProtection="1" pivotButton="0" quotePrefix="0" xfId="0">
      <alignment vertical="center"/>
      <protection locked="0" hidden="0"/>
    </xf>
    <xf numFmtId="2" fontId="12" fillId="0" borderId="1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3" fillId="0" borderId="1" applyAlignment="1" applyProtection="1" pivotButton="0" quotePrefix="0" xfId="0">
      <alignment vertical="center" wrapText="1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1" fontId="3" fillId="0" borderId="1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vertical="center"/>
      <protection locked="0" hidden="0"/>
    </xf>
    <xf numFmtId="2" fontId="4" fillId="3" borderId="1" applyAlignment="1" pivotButton="0" quotePrefix="0" xfId="0">
      <alignment horizontal="center" vertical="center"/>
    </xf>
    <xf numFmtId="2" fontId="4" fillId="4" borderId="1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2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2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5" fillId="0" borderId="4" applyAlignment="1" pivotButton="0" quotePrefix="0" xfId="0">
      <alignment horizontal="center" vertical="center" textRotation="90" wrapText="1"/>
    </xf>
    <xf numFmtId="0" fontId="5" fillId="0" borderId="1" applyAlignment="1" pivotButton="0" quotePrefix="0" xfId="0">
      <alignment horizontal="center" vertical="center" textRotation="90" wrapText="1"/>
    </xf>
    <xf numFmtId="0" fontId="5" fillId="0" borderId="0" pivotButton="0" quotePrefix="0" xfId="0"/>
    <xf numFmtId="2" fontId="3" fillId="0" borderId="1" applyAlignment="1" pivotButton="0" quotePrefix="0" xfId="0">
      <alignment horizontal="center" vertical="center"/>
    </xf>
    <xf numFmtId="14" fontId="14" fillId="0" borderId="1" applyAlignment="1" applyProtection="1" pivotButton="0" quotePrefix="0" xfId="0">
      <alignment horizontal="left"/>
      <protection locked="0" hidden="0"/>
    </xf>
    <xf numFmtId="0" fontId="14" fillId="0" borderId="1" applyAlignment="1" applyProtection="1" pivotButton="0" quotePrefix="0" xfId="0">
      <alignment horizontal="left"/>
      <protection locked="0" hidden="0"/>
    </xf>
    <xf numFmtId="14" fontId="14" fillId="0" borderId="1" applyAlignment="1" applyProtection="1" pivotButton="0" quotePrefix="0" xfId="0">
      <alignment horizontal="left" vertical="top"/>
      <protection locked="0" hidden="0"/>
    </xf>
    <xf numFmtId="0" fontId="14" fillId="0" borderId="1" applyAlignment="1" applyProtection="1" pivotButton="0" quotePrefix="0" xfId="0">
      <alignment horizontal="left" vertical="top"/>
      <protection locked="0" hidden="0"/>
    </xf>
    <xf numFmtId="14" fontId="14" fillId="0" borderId="1" applyAlignment="1" applyProtection="1" pivotButton="0" quotePrefix="0" xfId="4">
      <alignment horizontal="left" vertical="top"/>
      <protection locked="0" hidden="0"/>
    </xf>
    <xf numFmtId="0" fontId="14" fillId="0" borderId="1" applyAlignment="1" applyProtection="1" pivotButton="0" quotePrefix="0" xfId="4">
      <alignment horizontal="left" vertical="top"/>
      <protection locked="0" hidden="0"/>
    </xf>
    <xf numFmtId="14" fontId="15" fillId="0" borderId="1" applyAlignment="1" applyProtection="1" pivotButton="0" quotePrefix="0" xfId="4">
      <alignment horizontal="left" vertical="top"/>
      <protection locked="0" hidden="0"/>
    </xf>
    <xf numFmtId="0" fontId="15" fillId="0" borderId="1" applyAlignment="1" applyProtection="1" pivotButton="0" quotePrefix="0" xfId="4">
      <alignment horizontal="left" vertical="top"/>
      <protection locked="0" hidden="0"/>
    </xf>
    <xf numFmtId="14" fontId="16" fillId="0" borderId="10" applyAlignment="1" pivotButton="0" quotePrefix="0" xfId="0">
      <alignment horizontal="right" vertical="top" wrapText="1"/>
    </xf>
    <xf numFmtId="0" fontId="17" fillId="5" borderId="10" applyAlignment="1" pivotButton="0" quotePrefix="0" xfId="0">
      <alignment horizontal="left" vertical="top" wrapText="1"/>
    </xf>
    <xf numFmtId="14" fontId="16" fillId="0" borderId="11" applyAlignment="1" pivotButton="0" quotePrefix="0" xfId="4">
      <alignment horizontal="right" vertical="top" wrapText="1"/>
    </xf>
    <xf numFmtId="0" fontId="16" fillId="6" borderId="11" applyAlignment="1" pivotButton="0" quotePrefix="0" xfId="4">
      <alignment horizontal="left" vertical="top" wrapText="1"/>
    </xf>
    <xf numFmtId="0" fontId="18" fillId="0" borderId="1" applyAlignment="1" applyProtection="1" pivotButton="0" quotePrefix="0" xfId="0">
      <alignment horizontal="left" vertical="top"/>
      <protection locked="0" hidden="0"/>
    </xf>
    <xf numFmtId="0" fontId="16" fillId="6" borderId="0" applyAlignment="1" pivotButton="0" quotePrefix="0" xfId="4">
      <alignment horizontal="left" vertical="top" wrapText="1"/>
    </xf>
    <xf numFmtId="14" fontId="5" fillId="0" borderId="1" applyAlignment="1" pivotButton="0" quotePrefix="0" xfId="1">
      <alignment horizontal="center" vertical="center"/>
    </xf>
    <xf numFmtId="14" fontId="3" fillId="0" borderId="1" applyAlignment="1" pivotButton="0" quotePrefix="0" xfId="0">
      <alignment vertical="center"/>
    </xf>
    <xf numFmtId="14" fontId="5" fillId="0" borderId="4" applyAlignment="1" pivotButton="0" quotePrefix="0" xfId="1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center" vertical="top" wrapText="1"/>
    </xf>
    <xf numFmtId="0" fontId="19" fillId="0" borderId="12" applyAlignment="1" pivotButton="0" quotePrefix="0" xfId="0">
      <alignment vertical="center"/>
    </xf>
    <xf numFmtId="0" fontId="19" fillId="0" borderId="2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10" fillId="0" borderId="0" applyAlignment="1" pivotButton="0" quotePrefix="0" xfId="0">
      <alignment horizontal="center" vertical="center"/>
    </xf>
    <xf numFmtId="2" fontId="3" fillId="0" borderId="0" pivotButton="0" quotePrefix="0" xfId="0"/>
    <xf numFmtId="2" fontId="21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textRotation="90" wrapText="1"/>
    </xf>
    <xf numFmtId="2" fontId="3" fillId="0" borderId="1" applyAlignment="1" pivotButton="0" quotePrefix="0" xfId="0">
      <alignment horizontal="center" vertical="center" textRotation="90" wrapText="1"/>
    </xf>
    <xf numFmtId="0" fontId="3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horizontal="center" wrapText="1"/>
    </xf>
    <xf numFmtId="0" fontId="5" fillId="2" borderId="4" applyAlignment="1" pivotButton="0" quotePrefix="0" xfId="0">
      <alignment horizontal="center" vertical="center" textRotation="90" wrapText="1"/>
    </xf>
    <xf numFmtId="0" fontId="10" fillId="0" borderId="1" applyAlignment="1" pivotButton="0" quotePrefix="0" xfId="3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3" fillId="0" borderId="1" applyAlignment="1" pivotButton="0" quotePrefix="0" xfId="0">
      <alignment horizontal="center" vertical="center" textRotation="90" wrapText="1"/>
    </xf>
    <xf numFmtId="0" fontId="0" fillId="0" borderId="5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center" vertical="center"/>
    </xf>
    <xf numFmtId="0" fontId="0" fillId="0" borderId="6" pivotButton="0" quotePrefix="0" xfId="0"/>
    <xf numFmtId="2" fontId="3" fillId="0" borderId="1" applyAlignment="1" pivotButton="0" quotePrefix="0" xfId="0">
      <alignment horizontal="center" vertical="center" textRotation="90" wrapText="1"/>
    </xf>
    <xf numFmtId="0" fontId="5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 textRotation="90" wrapText="1"/>
    </xf>
    <xf numFmtId="0" fontId="10" fillId="0" borderId="1" applyAlignment="1" pivotButton="0" quotePrefix="0" xfId="3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4" fillId="0" borderId="0" applyAlignment="1" pivotButton="0" quotePrefix="0" xfId="0">
      <alignment horizontal="center" wrapText="1"/>
    </xf>
    <xf numFmtId="0" fontId="2" fillId="0" borderId="1" applyAlignment="1" pivotButton="0" quotePrefix="0" xfId="0">
      <alignment horizontal="center"/>
    </xf>
    <xf numFmtId="0" fontId="5" fillId="2" borderId="4" applyAlignment="1" pivotButton="0" quotePrefix="0" xfId="0">
      <alignment horizontal="center" vertical="center" textRotation="90" wrapText="1"/>
    </xf>
  </cellXfs>
  <cellStyles count="7">
    <cellStyle name="Обычный" xfId="0" builtinId="0"/>
    <cellStyle name="Обычный 6" xfId="1"/>
    <cellStyle name="Обычный 3 4" xfId="2"/>
    <cellStyle name="Обычный 5 2 2" xfId="3"/>
    <cellStyle name="Обычный_TDSheet" xfId="4"/>
    <cellStyle name="Обычный 3 4 2" xfId="5"/>
    <cellStyle name="Обычный 3 4 2 2" xfId="6"/>
  </cellStyles>
  <dxfs count="12">
    <dxf>
      <fill>
        <patternFill>
          <bgColor theme="5" tint="0.3999450666829432"/>
        </patternFill>
      </fill>
    </dxf>
    <dxf>
      <font>
        <b val="1"/>
        <color theme="0"/>
      </font>
      <fill>
        <patternFill>
          <bgColor rgb="FFC00000"/>
        </patternFill>
      </fill>
    </dxf>
    <dxf>
      <fill>
        <patternFill>
          <bgColor theme="5" tint="0.3999450666829432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</text>
    </comment>
    <comment ref="AE6" authorId="0" shapeId="0">
      <text>
        <t xml:space="preserve">Сашнева Елизавета Игоревна:
не более 10 выпускников в текущем учебном году </t>
      </text>
    </comment>
    <comment ref="AF6" authorId="0" shapeId="0">
      <text>
        <t xml:space="preserve">Сашнева Елизавета Игоревна:
не более 10 выпускников в текущем учебном году </t>
      </text>
    </comment>
    <comment ref="AC9" authorId="0" shapeId="0">
      <text>
        <t>Сашнева Елизавета Игоревна:
Руководство учебной практикой обучающихся очной формы обучения</t>
      </text>
    </comment>
  </commentList>
</comments>
</file>

<file path=xl/comments/comment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</text>
    </comment>
    <comment ref="AE6" authorId="0" shapeId="0">
      <text>
        <t xml:space="preserve">Сашнева Елизавета Игоревна:
не более 10 выпускников в текущем учебном году </t>
      </text>
    </comment>
    <comment ref="AF6" authorId="0" shapeId="0">
      <text>
        <t xml:space="preserve">Сашнева Елизавета Игоревна:
не более 10 выпускников в текущем учебном году </t>
      </text>
    </comment>
    <comment ref="AC9" authorId="0" shapeId="0">
      <text>
        <t>Сашнева Елизавета Игоревна:
Руководство учебной практикой обучающихся очной формы обучения</t>
      </text>
    </comment>
  </commentList>
</comments>
</file>

<file path=xl/comments/comment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</text>
    </comment>
    <comment ref="AE6" authorId="0" shapeId="0">
      <text>
        <t xml:space="preserve">Сашнева Елизавета Игоревна:
не более 10 выпускников в текущем учебном году </t>
      </text>
    </comment>
    <comment ref="AF6" authorId="0" shapeId="0">
      <text>
        <t xml:space="preserve">Сашнева Елизавета Игоревна:
не более 10 выпускников в текущем учебном году </t>
      </text>
    </comment>
    <comment ref="W8" authorId="0" shapeId="0">
      <text>
        <t>Сашнева Елизавета Игоревна:
260 р/шт</t>
      </text>
    </comment>
    <comment ref="AB8" authorId="0" shapeId="0">
      <text>
        <t>Сашнева Елизавета Игоревна:
260 р/шт</t>
      </text>
    </comment>
    <comment ref="AE8" authorId="0" shapeId="0">
      <text>
        <t>Сашнева Елизавета Игоревна:
2200 р/шт</t>
      </text>
    </comment>
    <comment ref="AF8" authorId="0" shapeId="0">
      <text>
        <t>Сашнева Елизавета Игоревна:
2600 р/шт</t>
      </text>
    </comment>
    <comment ref="AG8" authorId="0" shapeId="0">
      <text>
        <t>Сашнева Елизавета Игоревна:
3600 р/шт</t>
      </text>
    </comment>
    <comment ref="AD9" authorId="0" shapeId="0">
      <text>
        <t>Сашнева Елизавета Игоревна:
Руководство учебной практикой обучающихся очной формы обучения</t>
      </text>
    </comment>
  </commentList>
</comments>
</file>

<file path=xl/comments/comment4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</text>
    </comment>
    <comment ref="AE6" authorId="0" shapeId="0">
      <text>
        <t xml:space="preserve">Сашнева Елизавета Игоревна:
не более 10 выпускников в текущем учебном году </t>
      </text>
    </comment>
    <comment ref="AF6" authorId="0" shapeId="0">
      <text>
        <t xml:space="preserve">Сашнева Елизавета Игоревна:
не более 10 выпускников в текущем учебном году </t>
      </text>
    </comment>
    <comment ref="W8" authorId="0" shapeId="0">
      <text>
        <t>Сашнева Елизавета Игоревна:
260 р/шт</t>
      </text>
    </comment>
    <comment ref="AB8" authorId="0" shapeId="0">
      <text>
        <t>Сашнева Елизавета Игоревна:
260 р/шт</t>
      </text>
    </comment>
    <comment ref="AE8" authorId="0" shapeId="0">
      <text>
        <t>Сашнева Елизавета Игоревна:
2200 р/шт</t>
      </text>
    </comment>
    <comment ref="AF8" authorId="0" shapeId="0">
      <text>
        <t>Сашнева Елизавета Игоревна:
2600 р/шт</t>
      </text>
    </comment>
    <comment ref="AG8" authorId="0" shapeId="0">
      <text>
        <t>Сашнева Елизавета Игоревна:
3600 р/шт</t>
      </text>
    </comment>
    <comment ref="AD9" authorId="0" shapeId="0">
      <text>
        <t>Сашнева Елизавета Игоревна:
Руководство учебной практикой обучающихся очной формы обучения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ddaova/Documents/&#1053;&#1040;&#1043;&#1056;&#1059;&#1047;&#1050;&#1040;/2_&#1059;&#1095;&#1077;&#1090;%20&#1085;&#1072;&#1075;&#1088;&#1091;&#1079;&#1082;&#1080;%20&#1082;&#1072;&#1092;.&#1048;&#1057;_&#1054;&#1082;&#1090;&#1103;&#1073;&#1088;&#1100;_2021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DDaova/Documents/&#1053;&#1040;&#1043;&#1056;&#1059;&#1047;&#1050;&#1040;/3_&#1059;&#1095;&#1077;&#1090;%20&#1085;&#1072;&#1075;&#1088;&#1091;&#1079;&#1082;&#1080;%20&#1082;&#1072;&#1092;.&#1048;&#1057;_&#1053;&#1086;&#1103;&#1073;&#1088;&#1100;_2021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СВОДНЫЙ"/>
      <sheetName val="Королькова"/>
      <sheetName val="Блощук"/>
      <sheetName val="Зайцев С.А."/>
      <sheetName val="Ежова"/>
      <sheetName val="Крахин"/>
      <sheetName val="Богатырев С.А,"/>
      <sheetName val="Сурина "/>
      <sheetName val="Низамов"/>
      <sheetName val="Орлова Е.Р. (2)"/>
      <sheetName val="Орлова Е.Р."/>
      <sheetName val="Шалыгин"/>
      <sheetName val="Стряпунина_почасовка"/>
      <sheetName val="Стряпунина_штат"/>
      <sheetName val="Кершенгольц"/>
      <sheetName val="Кангур"/>
      <sheetName val="Савин"/>
      <sheetName val="Преображенский"/>
      <sheetName val="Зырянова"/>
      <sheetName val="Булычев"/>
      <sheetName val="Беляев"/>
      <sheetName val="Звездичев"/>
      <sheetName val="Простомолотов"/>
      <sheetName val="Сидоров"/>
      <sheetName val="Солдатов"/>
      <sheetName val="Павлов"/>
      <sheetName val="Григорьев"/>
      <sheetName val="Лопатников"/>
      <sheetName val="Персианов"/>
    </sheetNames>
    <sheetDataSet>
      <sheetData sheetId="0">
        <row r="3">
          <cell r="A3" t="str">
            <v>за октябрь 2021 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СВОДНЫЙ"/>
      <sheetName val="Королькова"/>
      <sheetName val="Зайцев"/>
      <sheetName val="Блощук"/>
      <sheetName val="Ежова"/>
      <sheetName val="Стряпунина"/>
      <sheetName val="Сурина"/>
      <sheetName val="Низамов"/>
      <sheetName val="Беляев"/>
      <sheetName val="Булычев"/>
      <sheetName val="Звездичев"/>
      <sheetName val="Зырянова"/>
      <sheetName val="Кершенгольц"/>
      <sheetName val="Павлов"/>
      <sheetName val="Преображенский"/>
      <sheetName val="Простомолотов"/>
      <sheetName val="Савин"/>
      <sheetName val="Сидоров"/>
      <sheetName val="Солдатов"/>
      <sheetName val="3_Учет нагрузки каф"/>
    </sheetNames>
    <sheetDataSet>
      <sheetData sheetId="0">
        <row r="3">
          <cell r="A3" t="str">
            <v>за ноябрь 2021 г.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tabColor theme="3" tint="0.3999755851924192"/>
    <outlinePr summaryBelow="1" summaryRight="1"/>
    <pageSetUpPr fitToPage="1"/>
  </sheetPr>
  <dimension ref="A1:AK181"/>
  <sheetViews>
    <sheetView view="pageBreakPreview" topLeftCell="D1" zoomScale="55" zoomScaleNormal="100" zoomScaleSheetLayoutView="55" workbookViewId="0">
      <selection activeCell="P6" sqref="P6:AJ10"/>
    </sheetView>
  </sheetViews>
  <sheetFormatPr baseColWidth="8" defaultColWidth="9.140625" defaultRowHeight="15.75"/>
  <cols>
    <col hidden="1" width="18.140625" customWidth="1" style="42" min="1" max="1"/>
    <col hidden="1" width="12.85546875" customWidth="1" style="42" min="2" max="3"/>
    <col width="12.85546875" customWidth="1" style="39" min="4" max="4"/>
    <col hidden="1" width="12.85546875" customWidth="1" style="42" min="5" max="9"/>
    <col hidden="1" width="16.7109375" customWidth="1" style="42" min="10" max="10"/>
    <col hidden="1" width="12.85546875" customWidth="1" style="42" min="11" max="13"/>
    <col hidden="1" width="5.7109375" customWidth="1" style="42" min="14" max="14"/>
    <col hidden="1" width="12.85546875" customWidth="1" style="42" min="15" max="15"/>
    <col width="24.42578125" customWidth="1" style="39" min="16" max="16"/>
    <col width="27.42578125" customWidth="1" style="39" min="17" max="17"/>
    <col width="12.85546875" customWidth="1" style="68" min="18" max="18"/>
    <col width="8.28515625" customWidth="1" style="39" min="19" max="28"/>
    <col width="6.7109375" customWidth="1" style="39" min="29" max="29"/>
    <col width="6.28515625" customWidth="1" style="39" min="30" max="30"/>
    <col width="8.28515625" customWidth="1" style="39" min="31" max="34"/>
    <col width="8.42578125" customWidth="1" style="39" min="35" max="35"/>
    <col width="8.28515625" customWidth="1" style="39" min="36" max="36"/>
    <col width="16.28515625" customWidth="1" style="33" min="37" max="37"/>
    <col width="9.140625" customWidth="1" style="39" min="38" max="197"/>
    <col width="9.140625" customWidth="1" style="39" min="198" max="16384"/>
  </cols>
  <sheetData>
    <row r="1" ht="18.75" customFormat="1" customHeight="1" s="87">
      <c r="A1" s="86" t="inlineStr">
        <is>
          <t>Индивидуальный лист учета учебной нагрузки преподавателя Блощук А.А.</t>
        </is>
      </c>
      <c r="AK1" s="33" t="n"/>
    </row>
    <row r="2" ht="18.75" customFormat="1" customHeight="1" s="87">
      <c r="A2" s="34" t="n"/>
      <c r="B2" s="35" t="n"/>
      <c r="C2" s="35" t="n"/>
      <c r="D2" s="33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3" t="n"/>
      <c r="Q2" s="33" t="n"/>
      <c r="R2" s="36" t="n"/>
      <c r="S2" s="33" t="n"/>
      <c r="T2" s="33" t="n"/>
      <c r="U2" s="88" t="inlineStr">
        <is>
          <t>выполненной</t>
        </is>
      </c>
      <c r="X2" s="33">
        <f>[1]СВОДНЫЙ!A3</f>
        <v/>
      </c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</row>
    <row r="3" ht="18.75" customFormat="1" customHeight="1" s="87">
      <c r="A3" s="86" t="inlineStr">
        <is>
          <t xml:space="preserve">по кафедре ИС </t>
        </is>
      </c>
      <c r="AK3" s="33" t="n"/>
    </row>
    <row r="4">
      <c r="A4" s="37" t="n"/>
      <c r="B4" s="37" t="n"/>
      <c r="C4" s="37" t="n"/>
      <c r="D4" s="1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1" t="n"/>
      <c r="Q4" s="1" t="n"/>
      <c r="R4" s="38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</row>
    <row r="5">
      <c r="A5" s="89" t="inlineStr">
        <is>
          <t>Штатная  нагрузка</t>
        </is>
      </c>
      <c r="B5" s="78" t="n"/>
      <c r="C5" s="78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  <c r="AJ5" s="79" t="n"/>
    </row>
    <row r="6">
      <c r="A6" s="40" t="n"/>
      <c r="B6" s="40" t="n"/>
      <c r="C6" s="40" t="n"/>
      <c r="D6" s="80" t="inlineStr">
        <is>
          <t>Дата проведения</t>
        </is>
      </c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80" t="inlineStr">
        <is>
          <t>Дисциплина</t>
        </is>
      </c>
      <c r="Q6" s="80" t="inlineStr">
        <is>
          <t>Поток, группа</t>
        </is>
      </c>
      <c r="R6" s="91" t="inlineStr">
        <is>
          <t>Кол-во студентов</t>
        </is>
      </c>
      <c r="S6" s="80" t="inlineStr">
        <is>
          <t>Лекции</t>
        </is>
      </c>
      <c r="T6" s="80" t="inlineStr">
        <is>
          <t>Семинары и ПЗ</t>
        </is>
      </c>
      <c r="U6" s="80" t="inlineStr">
        <is>
          <t>Консультации</t>
        </is>
      </c>
      <c r="V6" s="80" t="inlineStr">
        <is>
          <t xml:space="preserve">Текущий контроль </t>
        </is>
      </c>
      <c r="W6" s="80" t="inlineStr">
        <is>
          <t>Курсовые работы</t>
        </is>
      </c>
      <c r="X6" s="80" t="inlineStr">
        <is>
          <t>Зачёты</t>
        </is>
      </c>
      <c r="Y6" s="80" t="inlineStr">
        <is>
          <t>Экзамены</t>
        </is>
      </c>
      <c r="Z6" s="85" t="inlineStr">
        <is>
          <t>Пересдачи</t>
        </is>
      </c>
      <c r="AA6" s="78" t="n"/>
      <c r="AB6" s="79" t="n"/>
      <c r="AC6" s="80" t="inlineStr">
        <is>
          <t>Руководство практикой</t>
        </is>
      </c>
      <c r="AD6" s="81" t="n"/>
      <c r="AE6" s="80" t="inlineStr">
        <is>
          <t>Руководство ВКР (бакал.)</t>
        </is>
      </c>
      <c r="AF6" s="80" t="inlineStr">
        <is>
          <t>Руководство ВКР (спец.)</t>
        </is>
      </c>
      <c r="AG6" s="80" t="inlineStr">
        <is>
          <t>Руководство ВКР (магистр.)</t>
        </is>
      </c>
      <c r="AH6" s="80" t="inlineStr">
        <is>
          <t>Участие в работе ГАК</t>
        </is>
      </c>
      <c r="AI6" s="80" t="inlineStr">
        <is>
          <t>Другие виды работ</t>
        </is>
      </c>
      <c r="AJ6" s="80" t="inlineStr">
        <is>
          <t>Всего часов</t>
        </is>
      </c>
    </row>
    <row r="7" ht="52.5" customFormat="1" customHeight="1" s="42">
      <c r="A7" s="2" t="n"/>
      <c r="B7" s="2" t="n"/>
      <c r="C7" s="2" t="n"/>
      <c r="D7" s="90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90" t="n"/>
      <c r="Q7" s="90" t="n"/>
      <c r="R7" s="90" t="n"/>
      <c r="S7" s="84" t="n"/>
      <c r="T7" s="84" t="n"/>
      <c r="U7" s="84" t="n"/>
      <c r="V7" s="84" t="n"/>
      <c r="W7" s="84" t="n"/>
      <c r="X7" s="84" t="n"/>
      <c r="Y7" s="84" t="n"/>
      <c r="Z7" s="41" t="inlineStr">
        <is>
          <t>Зачёты</t>
        </is>
      </c>
      <c r="AA7" s="41" t="inlineStr">
        <is>
          <t>Экзамены</t>
        </is>
      </c>
      <c r="AB7" s="41" t="inlineStr">
        <is>
          <t>Курсовые работы</t>
        </is>
      </c>
      <c r="AC7" s="82" t="n"/>
      <c r="AD7" s="83" t="n"/>
      <c r="AE7" s="84" t="n"/>
      <c r="AF7" s="84" t="n"/>
      <c r="AG7" s="84" t="n"/>
      <c r="AH7" s="84" t="n"/>
      <c r="AI7" s="84" t="n"/>
      <c r="AJ7" s="90" t="n"/>
      <c r="AK7" s="34" t="n"/>
    </row>
    <row r="8" customFormat="1" s="42">
      <c r="A8" s="2" t="n"/>
      <c r="B8" s="2" t="n"/>
      <c r="C8" s="2" t="n"/>
      <c r="D8" s="90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90" t="n"/>
      <c r="Q8" s="90" t="n"/>
      <c r="R8" s="90" t="n"/>
      <c r="S8" s="92" t="inlineStr">
        <is>
          <t>Часы</t>
        </is>
      </c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9" t="n"/>
      <c r="AJ8" s="90" t="n"/>
      <c r="AK8" s="34" t="n"/>
    </row>
    <row r="9">
      <c r="A9" s="2" t="n"/>
      <c r="B9" s="2" t="n"/>
      <c r="C9" s="2" t="n"/>
      <c r="D9" s="84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84" t="n"/>
      <c r="Q9" s="84" t="n"/>
      <c r="R9" s="84" t="n"/>
      <c r="S9" s="43" t="n">
        <v>1</v>
      </c>
      <c r="T9" s="43" t="n">
        <v>1</v>
      </c>
      <c r="U9" s="43" t="n">
        <v>1</v>
      </c>
      <c r="V9" s="43" t="n">
        <v>0.2</v>
      </c>
      <c r="W9" s="43" t="n">
        <v>1.2</v>
      </c>
      <c r="X9" s="43" t="n">
        <v>0.2</v>
      </c>
      <c r="Y9" s="43" t="n">
        <v>0.3</v>
      </c>
      <c r="Z9" s="43" t="n">
        <v>0.2</v>
      </c>
      <c r="AA9" s="43" t="n">
        <v>0.3</v>
      </c>
      <c r="AB9" s="43" t="n">
        <v>1.2</v>
      </c>
      <c r="AC9" s="43" t="n">
        <v>0.5</v>
      </c>
      <c r="AD9" s="43" t="n">
        <v>0.8</v>
      </c>
      <c r="AE9" s="43" t="n">
        <v>10</v>
      </c>
      <c r="AF9" s="43" t="n">
        <v>12</v>
      </c>
      <c r="AG9" s="43" t="n">
        <v>10</v>
      </c>
      <c r="AH9" s="43" t="n">
        <v>0.5</v>
      </c>
      <c r="AI9" s="43" t="n">
        <v>1</v>
      </c>
      <c r="AJ9" s="84" t="n"/>
    </row>
    <row r="10">
      <c r="A10" s="2" t="n"/>
      <c r="B10" s="2" t="n"/>
      <c r="C10" s="2" t="n"/>
      <c r="D10" s="80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80" t="n"/>
      <c r="Q10" s="80" t="n"/>
      <c r="R10" s="91" t="n"/>
      <c r="S10" s="43" t="n"/>
      <c r="T10" s="43" t="n"/>
      <c r="U10" s="43" t="n"/>
      <c r="V10" s="43" t="n"/>
      <c r="W10" s="43" t="n"/>
      <c r="X10" s="43" t="n"/>
      <c r="Y10" s="43" t="n"/>
      <c r="Z10" s="43" t="n"/>
      <c r="AA10" s="43" t="n"/>
      <c r="AB10" s="43" t="n"/>
      <c r="AC10" s="43" t="n"/>
      <c r="AD10" s="43" t="n"/>
      <c r="AE10" s="43" t="n"/>
      <c r="AF10" s="43" t="n"/>
      <c r="AG10" s="43" t="n"/>
      <c r="AH10" s="43" t="n"/>
      <c r="AI10" s="43" t="n"/>
      <c r="AJ10" s="80" t="n"/>
    </row>
    <row r="11" ht="47.25" customFormat="1" customHeight="1" s="42">
      <c r="A11" s="44" t="n"/>
      <c r="B11" s="45" t="n"/>
      <c r="C11" s="45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>
        <f>IF(OR(J11="СПЗ",,J11="Лекции",),N11,"")</f>
        <v/>
      </c>
      <c r="T11" s="12">
        <f>IF(OR(J11="СПЗ",,J11="Семинары ИПЗ",),N11,"")</f>
        <v/>
      </c>
      <c r="U11" s="12">
        <f>IF(OR(J11="СПЗ",,J11="Консультации",),N11,"")</f>
        <v/>
      </c>
      <c r="V11" s="12" t="n"/>
      <c r="W11" s="12" t="n"/>
      <c r="X11" s="12">
        <f>IF(OR(J11="СПЗ",,J11="Зачеты",),"Зачет","")</f>
        <v/>
      </c>
      <c r="Y11" s="12">
        <f>IF(OR(J11="СПЗ",,J11="Экзамены",),"Экзамены","")</f>
        <v/>
      </c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>
        <f>SUM(S11:AI11)</f>
        <v/>
      </c>
      <c r="AK11" s="34" t="n"/>
    </row>
    <row r="12" ht="94.5" customFormat="1" customHeight="1" s="42">
      <c r="A12" s="46" t="n"/>
      <c r="B12" s="47" t="n"/>
      <c r="C12" s="47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>
        <f>IF(OR(J12="СПЗ",,J12="Лекции",),N12,"")</f>
        <v/>
      </c>
      <c r="T12" s="12">
        <f>IF(OR(J12="СПЗ",,J12="Семинары ИПЗ",),N12,"")</f>
        <v/>
      </c>
      <c r="U12" s="12">
        <f>IF(OR(J12="СПЗ",,J12="Консультации",),N12,"")</f>
        <v/>
      </c>
      <c r="V12" s="12" t="n"/>
      <c r="W12" s="12" t="n"/>
      <c r="X12" s="12">
        <f>IF(OR(J12="СПЗ",,J12="Зачеты",),"Зачет","")</f>
        <v/>
      </c>
      <c r="Y12" s="12">
        <f>IF(OR(J12="СПЗ",,J12="Экзамены",),"Экзамены","")</f>
        <v/>
      </c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>
        <f>SUM(S12:AI12)</f>
        <v/>
      </c>
      <c r="AK12" s="34" t="n"/>
    </row>
    <row r="13" ht="94.5" customFormat="1" customHeight="1" s="42">
      <c r="A13" s="46" t="n"/>
      <c r="B13" s="47" t="n"/>
      <c r="C13" s="47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>
        <f>IF(OR(J13="СПЗ",,J13="Лекции",),N13,"")</f>
        <v/>
      </c>
      <c r="T13" s="12">
        <f>IF(OR(J13="СПЗ",,J13="Семинары ИПЗ",),N13,"")</f>
        <v/>
      </c>
      <c r="U13" s="12">
        <f>IF(OR(J13="СПЗ",,J13="Консультации",),N13,"")</f>
        <v/>
      </c>
      <c r="V13" s="12" t="n"/>
      <c r="W13" s="12" t="n"/>
      <c r="X13" s="12">
        <f>IF(OR(J13="СПЗ",,J13="Зачеты",),"Зачет","")</f>
        <v/>
      </c>
      <c r="Y13" s="12">
        <f>IF(OR(J13="СПЗ",,J13="Экзамены",),"Экзамены","")</f>
        <v/>
      </c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>
        <f>SUM(S13:AI13)</f>
        <v/>
      </c>
      <c r="AK13" s="34" t="n"/>
    </row>
    <row r="14" ht="44.25" customFormat="1" customHeight="1" s="42">
      <c r="A14" s="46" t="n"/>
      <c r="B14" s="47" t="n"/>
      <c r="C14" s="47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>
        <f>IF(OR(J14="СПЗ",,J14="Лекции",),N14,"")</f>
        <v/>
      </c>
      <c r="T14" s="12">
        <f>IF(OR(J14="СПЗ",,J14="Семинары ИПЗ",),N14,"")</f>
        <v/>
      </c>
      <c r="U14" s="12">
        <f>IF(OR(J14="СПЗ",,J14="Консультации",),N14,"")</f>
        <v/>
      </c>
      <c r="V14" s="12" t="n"/>
      <c r="W14" s="12" t="n"/>
      <c r="X14" s="12">
        <f>IF(OR(J14="СПЗ",,J14="Зачеты",),"Зачет","")</f>
        <v/>
      </c>
      <c r="Y14" s="12">
        <f>IF(OR(J14="СПЗ",,J14="Экзамены",),"Экзамены","")</f>
        <v/>
      </c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>
        <f>SUM(S14:AI14)</f>
        <v/>
      </c>
      <c r="AK14" s="34" t="n"/>
    </row>
    <row r="15" ht="48" customFormat="1" customHeight="1" s="42">
      <c r="A15" s="46" t="n"/>
      <c r="B15" s="47" t="n"/>
      <c r="C15" s="47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>
        <f>IF(OR(J15="СПЗ",,J15="Лекции",),N15,"")</f>
        <v/>
      </c>
      <c r="T15" s="12">
        <f>IF(OR(J15="СПЗ",,J15="Семинары ИПЗ",),N15,"")</f>
        <v/>
      </c>
      <c r="U15" s="12">
        <f>IF(OR(J15="СПЗ",,J15="Консультации",),N15,"")</f>
        <v/>
      </c>
      <c r="V15" s="12" t="n"/>
      <c r="W15" s="12" t="n"/>
      <c r="X15" s="12">
        <f>IF(OR(J15="СПЗ",,J15="Зачеты",),"Зачет","")</f>
        <v/>
      </c>
      <c r="Y15" s="12">
        <f>IF(OR(J15="СПЗ",,J15="Экзамены",),"Экзамены","")</f>
        <v/>
      </c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>
        <f>SUM(S15:AI15)</f>
        <v/>
      </c>
      <c r="AK15" s="34" t="n"/>
    </row>
    <row r="16" ht="94.5" customFormat="1" customHeight="1" s="42">
      <c r="A16" s="48" t="n"/>
      <c r="B16" s="49" t="n"/>
      <c r="C16" s="49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>
        <f>IF(OR(J16="СПЗ",,J16="Лекции",),N16,"")</f>
        <v/>
      </c>
      <c r="T16" s="12">
        <f>IF(OR(J16="СПЗ",,J16="Семинары ИПЗ",),N16,"")</f>
        <v/>
      </c>
      <c r="U16" s="12">
        <f>IF(OR(J16="СПЗ",,J16="Консультации",),N16,"")</f>
        <v/>
      </c>
      <c r="V16" s="12" t="n"/>
      <c r="W16" s="12" t="n"/>
      <c r="X16" s="12">
        <f>IF(OR(J16="СПЗ",,J16="Зачеты",),"Зачет","")</f>
        <v/>
      </c>
      <c r="Y16" s="12">
        <f>IF(OR(J16="СПЗ",,J16="Экзамены",),"Экзамены","")</f>
        <v/>
      </c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>
        <f>SUM(S16:AI16)</f>
        <v/>
      </c>
      <c r="AK16" s="34" t="n"/>
    </row>
    <row r="17" ht="94.5" customFormat="1" customHeight="1" s="42">
      <c r="A17" s="48" t="n"/>
      <c r="B17" s="49" t="n"/>
      <c r="C17" s="49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>
        <f>IF(OR(J17="СПЗ",,J17="Лекции",),N17,"")</f>
        <v/>
      </c>
      <c r="T17" s="12">
        <f>IF(OR(J17="СПЗ",,J17="Семинары ИПЗ",),N17,"")</f>
        <v/>
      </c>
      <c r="U17" s="12">
        <f>IF(OR(J17="СПЗ",,J17="Консультации",),N17,"")</f>
        <v/>
      </c>
      <c r="V17" s="12" t="n"/>
      <c r="W17" s="12" t="n"/>
      <c r="X17" s="12">
        <f>IF(OR(J17="СПЗ",,J17="Зачеты",),"Зачет","")</f>
        <v/>
      </c>
      <c r="Y17" s="12">
        <f>IF(OR(J17="СПЗ",,J17="Экзамены",),"Экзамены","")</f>
        <v/>
      </c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>
        <f>SUM(S17:AI17)</f>
        <v/>
      </c>
      <c r="AK17" s="34" t="n"/>
    </row>
    <row r="18" ht="94.5" customFormat="1" customHeight="1" s="42">
      <c r="A18" s="50" t="n"/>
      <c r="B18" s="51" t="n"/>
      <c r="C18" s="5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>
        <f>IF(OR(J18="СПЗ",,J18="Лекции",),N18,"")</f>
        <v/>
      </c>
      <c r="T18" s="12">
        <f>IF(OR(J18="СПЗ",,J18="Семинары ИПЗ",),N18,"")</f>
        <v/>
      </c>
      <c r="U18" s="12">
        <f>IF(OR(J18="СПЗ",,J18="Консультации",),N18,"")</f>
        <v/>
      </c>
      <c r="V18" s="12" t="n"/>
      <c r="W18" s="12" t="n"/>
      <c r="X18" s="12">
        <f>IF(OR(J18="СПЗ",,J18="Зачеты",),"Зачет","")</f>
        <v/>
      </c>
      <c r="Y18" s="12">
        <f>IF(OR(J18="СПЗ",,J18="Экзамены",),"Экзамены","")</f>
        <v/>
      </c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>
        <f>SUM(S18:AI18)</f>
        <v/>
      </c>
      <c r="AK18" s="34" t="n"/>
    </row>
    <row r="19" ht="63" customFormat="1" customHeight="1" s="42">
      <c r="A19" s="50" t="n"/>
      <c r="B19" s="51" t="n"/>
      <c r="C19" s="5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>
        <f>IF(OR(J19="СПЗ",,J19="Лекции",),N19,"")</f>
        <v/>
      </c>
      <c r="T19" s="12">
        <f>IF(OR(J19="СПЗ",,J19="Семинары ИПЗ",),N19,"")</f>
        <v/>
      </c>
      <c r="U19" s="12">
        <f>IF(OR(J19="СПЗ",,J19="Консультации",),N19,"")</f>
        <v/>
      </c>
      <c r="V19" s="12" t="n"/>
      <c r="W19" s="12" t="n"/>
      <c r="X19" s="12">
        <f>IF(OR(J19="СПЗ",,J19="Зачеты",),"Зачет","")</f>
        <v/>
      </c>
      <c r="Y19" s="12">
        <f>IF(OR(J19="СПЗ",,J19="Экзамены",),"Экзамены","")</f>
        <v/>
      </c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>
        <f>SUM(S19:AI19)</f>
        <v/>
      </c>
      <c r="AK19" s="34" t="n"/>
    </row>
    <row r="20" ht="31.5" customFormat="1" customHeight="1" s="42">
      <c r="A20" s="50" t="n"/>
      <c r="B20" s="51" t="n"/>
      <c r="C20" s="5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>
        <f>IF(OR(J20="СПЗ",,J20="Лекции",),N20,"")</f>
        <v/>
      </c>
      <c r="T20" s="12">
        <f>IF(OR(J20="СПЗ",,J20="Семинары ИПЗ",),N20,"")</f>
        <v/>
      </c>
      <c r="U20" s="12">
        <f>IF(OR(J20="СПЗ",,J20="Консультации",),N20,"")</f>
        <v/>
      </c>
      <c r="V20" s="12" t="n"/>
      <c r="W20" s="12" t="n"/>
      <c r="X20" s="12">
        <f>IF(OR(J20="СПЗ",,J20="Зачеты",),"Зачет","")</f>
        <v/>
      </c>
      <c r="Y20" s="12">
        <f>IF(OR(J20="СПЗ",,J20="Экзамены",),"Экзамены","")</f>
        <v/>
      </c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>
        <f>SUM(S20:AI20)</f>
        <v/>
      </c>
      <c r="AK20" s="34" t="n"/>
    </row>
    <row r="21" ht="47.25" customFormat="1" customHeight="1" s="42">
      <c r="A21" s="50" t="n"/>
      <c r="B21" s="51" t="n"/>
      <c r="C21" s="5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>
        <f>IF(OR(J21="СПЗ",,J21="Лекции",),N21,"")</f>
        <v/>
      </c>
      <c r="T21" s="12">
        <f>IF(OR(J21="СПЗ",,J21="Семинары ИПЗ",),N21,"")</f>
        <v/>
      </c>
      <c r="U21" s="12">
        <f>IF(OR(J21="СПЗ",,J21="Консультации",),N21,"")</f>
        <v/>
      </c>
      <c r="V21" s="12" t="n"/>
      <c r="W21" s="12" t="n"/>
      <c r="X21" s="12">
        <f>IF(OR(J21="СПЗ",,J21="Зачеты",),"Зачет","")</f>
        <v/>
      </c>
      <c r="Y21" s="12">
        <f>IF(OR(J21="СПЗ",,J21="Экзамены",),"Экзамены","")</f>
        <v/>
      </c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>
        <f>SUM(S21:AI21)</f>
        <v/>
      </c>
      <c r="AK21" s="34" t="n"/>
    </row>
    <row r="22" ht="63" customFormat="1" customHeight="1" s="42">
      <c r="A22" s="50" t="n"/>
      <c r="B22" s="51" t="n"/>
      <c r="C22" s="5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>
        <f>IF(OR(J22="СПЗ",,J22="Лекции",),N22,"")</f>
        <v/>
      </c>
      <c r="T22" s="12">
        <f>IF(OR(J22="СПЗ",,J22="Семинары ИПЗ",),N22,"")</f>
        <v/>
      </c>
      <c r="U22" s="12">
        <f>IF(OR(J22="СПЗ",,J22="Консультации",),N22,"")</f>
        <v/>
      </c>
      <c r="V22" s="12" t="n"/>
      <c r="W22" s="12" t="n"/>
      <c r="X22" s="12">
        <f>IF(OR(J22="СПЗ",,J22="Зачеты",),"Зачет","")</f>
        <v/>
      </c>
      <c r="Y22" s="12">
        <f>IF(OR(J22="СПЗ",,J22="Экзамены",),"Экзамены","")</f>
        <v/>
      </c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>
        <f>SUM(S22:AI22)</f>
        <v/>
      </c>
      <c r="AK22" s="34" t="n"/>
    </row>
    <row r="23" ht="63" customFormat="1" customHeight="1" s="42">
      <c r="A23" s="52" t="n"/>
      <c r="B23" s="53" t="n"/>
      <c r="C23" s="53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>
        <f>IF(OR(J23="СПЗ",,J23="Лекции",),N23,"")</f>
        <v/>
      </c>
      <c r="T23" s="12">
        <f>IF(OR(J23="СПЗ",,J23="Семинары ИПЗ",),N23,"")</f>
        <v/>
      </c>
      <c r="U23" s="12">
        <f>IF(OR(J23="СПЗ",,J23="Консультации",),N23,"")</f>
        <v/>
      </c>
      <c r="V23" s="12" t="n"/>
      <c r="W23" s="12" t="n"/>
      <c r="X23" s="12">
        <f>IF(OR(J23="СПЗ",,J23="Зачеты",),"Зачет","")</f>
        <v/>
      </c>
      <c r="Y23" s="12">
        <f>IF(OR(J23="СПЗ",,J23="Экзамены",),"Экзамены","")</f>
        <v/>
      </c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>
        <f>SUM(S23:AI23)</f>
        <v/>
      </c>
      <c r="AK23" s="34" t="n"/>
    </row>
    <row r="24" ht="63" customFormat="1" customHeight="1" s="42">
      <c r="A24" s="54" t="n"/>
      <c r="B24" s="55" t="n"/>
      <c r="C24" s="55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>
        <f>IF(OR(J24="СПЗ",,J24="Лекции",),N24,"")</f>
        <v/>
      </c>
      <c r="T24" s="12">
        <f>IF(OR(J24="СПЗ",,J24="Семинары ИПЗ",),N24,"")</f>
        <v/>
      </c>
      <c r="U24" s="12">
        <f>IF(OR(J24="СПЗ",,J24="Консультации",),N24,"")</f>
        <v/>
      </c>
      <c r="V24" s="12" t="n"/>
      <c r="W24" s="12" t="n"/>
      <c r="X24" s="12">
        <f>IF(OR(J24="СПЗ",,J24="Зачеты",),"Зачет","")</f>
        <v/>
      </c>
      <c r="Y24" s="12">
        <f>IF(OR(J24="СПЗ",,J24="Экзамены",),"Экзамены","")</f>
        <v/>
      </c>
      <c r="Z24" s="12" t="n"/>
      <c r="AA24" s="12" t="n"/>
      <c r="AB24" s="12" t="n"/>
      <c r="AC24" s="12" t="n"/>
      <c r="AD24" s="12" t="n"/>
      <c r="AE24" s="12" t="n"/>
      <c r="AF24" s="12" t="n"/>
      <c r="AG24" s="12" t="n"/>
      <c r="AH24" s="12" t="n"/>
      <c r="AI24" s="12" t="n"/>
      <c r="AJ24" s="12">
        <f>SUM(S24:AI24)</f>
        <v/>
      </c>
      <c r="AK24" s="34" t="n"/>
    </row>
    <row r="25" ht="78.75" customHeight="1">
      <c r="A25" s="46" t="n"/>
      <c r="B25" s="56" t="n"/>
      <c r="C25" s="56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>
        <f>IF(OR(J25="СПЗ",,J25="Лекции",),N25,"")</f>
        <v/>
      </c>
      <c r="T25" s="12">
        <f>IF(OR(J25="СПЗ",,J25="Семинары ИПЗ",),N25,"")</f>
        <v/>
      </c>
      <c r="U25" s="12">
        <f>IF(OR(J25="СПЗ",,J25="Консультации",),N25,"")</f>
        <v/>
      </c>
      <c r="V25" s="12" t="n"/>
      <c r="W25" s="12" t="n"/>
      <c r="X25" s="12">
        <f>IF(OR(J25="СПЗ",,J25="Зачеты",),"Зачет","")</f>
        <v/>
      </c>
      <c r="Y25" s="12">
        <f>IF(OR(J25="СПЗ",,J25="Экзамены",),"Экзамены","")</f>
        <v/>
      </c>
      <c r="Z25" s="12" t="n"/>
      <c r="AA25" s="12" t="n"/>
      <c r="AB25" s="12" t="n"/>
      <c r="AC25" s="12" t="n"/>
      <c r="AD25" s="12" t="n"/>
      <c r="AE25" s="12" t="n"/>
      <c r="AF25" s="12" t="n"/>
      <c r="AG25" s="12" t="n"/>
      <c r="AH25" s="12" t="n"/>
      <c r="AI25" s="12" t="n"/>
      <c r="AJ25" s="12">
        <f>SUM(S25:AI25)</f>
        <v/>
      </c>
    </row>
    <row r="26" ht="78.75" customHeight="1">
      <c r="A26" s="46" t="n"/>
      <c r="B26" s="56" t="n"/>
      <c r="C26" s="56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>
        <f>IF(OR(J26="СПЗ",,J26="Лекции",),N26,"")</f>
        <v/>
      </c>
      <c r="T26" s="12">
        <f>IF(OR(J26="СПЗ",,J26="Семинары ИПЗ",),N26,"")</f>
        <v/>
      </c>
      <c r="U26" s="12">
        <f>IF(OR(J26="СПЗ",,J26="Консультации",),N26,"")</f>
        <v/>
      </c>
      <c r="V26" s="12" t="n"/>
      <c r="W26" s="12" t="n"/>
      <c r="X26" s="12">
        <f>IF(OR(J26="СПЗ",,J26="Зачеты",),"Зачет","")</f>
        <v/>
      </c>
      <c r="Y26" s="12">
        <f>IF(OR(J26="СПЗ",,J26="Экзамены",),"Экзамены","")</f>
        <v/>
      </c>
      <c r="Z26" s="12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>
        <f>SUM(S26:AI26)</f>
        <v/>
      </c>
    </row>
    <row r="27" ht="31.5" customHeight="1">
      <c r="A27" s="46" t="n"/>
      <c r="B27" s="56" t="n"/>
      <c r="C27" s="56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>
        <f>IF(OR(J27="СПЗ",,J27="Лекции",),N27,"")</f>
        <v/>
      </c>
      <c r="T27" s="12">
        <f>IF(OR(J27="СПЗ",,J27="Семинары ИПЗ",),N27,"")</f>
        <v/>
      </c>
      <c r="U27" s="12">
        <f>IF(OR(J27="СПЗ",,J27="Консультации",),N27,"")</f>
        <v/>
      </c>
      <c r="V27" s="12" t="n"/>
      <c r="W27" s="12" t="n"/>
      <c r="X27" s="12">
        <f>IF(OR(J27="СПЗ",,J27="Зачеты",),"Зачет","")</f>
        <v/>
      </c>
      <c r="Y27" s="12">
        <f>IF(OR(J27="СПЗ",,J27="Экзамены",),"Экзамены","")</f>
        <v/>
      </c>
      <c r="Z27" s="12" t="n"/>
      <c r="AA27" s="12" t="n"/>
      <c r="AB27" s="12" t="n"/>
      <c r="AC27" s="12" t="n"/>
      <c r="AD27" s="12" t="n"/>
      <c r="AE27" s="12" t="n"/>
      <c r="AF27" s="12" t="n"/>
      <c r="AG27" s="12" t="n"/>
      <c r="AH27" s="12" t="n"/>
      <c r="AI27" s="12" t="n"/>
      <c r="AJ27" s="12">
        <f>SUM(S27:AI27)</f>
        <v/>
      </c>
    </row>
    <row r="28" ht="31.5" customHeight="1">
      <c r="A28" s="46" t="n"/>
      <c r="B28" s="56" t="n"/>
      <c r="C28" s="56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>
        <f>IF(OR(J28="СПЗ",,J28="Лекции",),N28,"")</f>
        <v/>
      </c>
      <c r="T28" s="12">
        <f>IF(OR(J28="СПЗ",,J28="Семинары ИПЗ",),N28,"")</f>
        <v/>
      </c>
      <c r="U28" s="12">
        <f>IF(OR(J28="СПЗ",,J28="Консультации",),N28,"")</f>
        <v/>
      </c>
      <c r="V28" s="12" t="n"/>
      <c r="W28" s="12" t="n"/>
      <c r="X28" s="12">
        <f>IF(OR(J28="СПЗ",,J28="Зачеты",),"Зачет","")</f>
        <v/>
      </c>
      <c r="Y28" s="12">
        <f>IF(OR(J28="СПЗ",,J28="Экзамены",),"Экзамены","")</f>
        <v/>
      </c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  <c r="AJ28" s="12">
        <f>SUM(S28:AI28)</f>
        <v/>
      </c>
    </row>
    <row r="29" ht="31.5" customHeight="1">
      <c r="A29" s="46" t="n"/>
      <c r="B29" s="56" t="n"/>
      <c r="C29" s="56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>
        <f>IF(OR(J29="СПЗ",,J29="Лекции",),N29,"")</f>
        <v/>
      </c>
      <c r="T29" s="12">
        <f>IF(OR(J29="СПЗ",,J29="Семинары ИПЗ",),N29,"")</f>
        <v/>
      </c>
      <c r="U29" s="12">
        <f>IF(OR(J29="СПЗ",,J29="Консультации",),N29,"")</f>
        <v/>
      </c>
      <c r="V29" s="12" t="n"/>
      <c r="W29" s="12" t="n"/>
      <c r="X29" s="12">
        <f>IF(OR(J29="СПЗ",,J29="Зачеты",),"Зачет","")</f>
        <v/>
      </c>
      <c r="Y29" s="12">
        <f>IF(OR(J29="СПЗ",,J29="Экзамены",),"Экзамены","")</f>
        <v/>
      </c>
      <c r="Z29" s="12" t="n"/>
      <c r="AA29" s="12" t="n"/>
      <c r="AB29" s="12" t="n"/>
      <c r="AC29" s="12" t="n"/>
      <c r="AD29" s="12" t="n"/>
      <c r="AE29" s="12" t="n"/>
      <c r="AF29" s="12" t="n"/>
      <c r="AG29" s="12" t="n"/>
      <c r="AH29" s="12" t="n"/>
      <c r="AI29" s="12" t="n"/>
      <c r="AJ29" s="12">
        <f>SUM(S29:AI29)</f>
        <v/>
      </c>
    </row>
    <row r="30" ht="63" customHeight="1">
      <c r="A30" s="46" t="n"/>
      <c r="B30" s="56" t="n"/>
      <c r="C30" s="56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>
        <f>IF(OR(J30="СПЗ",,J30="Лекции",),N30,"")</f>
        <v/>
      </c>
      <c r="T30" s="12">
        <f>IF(OR(J30="СПЗ",,J30="Семинары ИПЗ",),N30,"")</f>
        <v/>
      </c>
      <c r="U30" s="12">
        <f>IF(OR(J30="СПЗ",,J30="Консультации",),N30,"")</f>
        <v/>
      </c>
      <c r="V30" s="12" t="n"/>
      <c r="W30" s="12" t="n"/>
      <c r="X30" s="12">
        <f>IF(OR(J30="СПЗ",,J30="Зачеты",),"Зачет","")</f>
        <v/>
      </c>
      <c r="Y30" s="12">
        <f>IF(OR(J30="СПЗ",,J30="Экзамены",),"Экзамены","")</f>
        <v/>
      </c>
      <c r="Z30" s="12" t="n"/>
      <c r="AA30" s="12" t="n"/>
      <c r="AB30" s="12" t="n"/>
      <c r="AC30" s="12" t="n"/>
      <c r="AD30" s="12" t="n"/>
      <c r="AE30" s="12" t="n"/>
      <c r="AF30" s="12" t="n"/>
      <c r="AG30" s="12" t="n"/>
      <c r="AH30" s="12" t="n"/>
      <c r="AI30" s="12" t="n"/>
      <c r="AJ30" s="12">
        <f>SUM(S30:AI30)</f>
        <v/>
      </c>
    </row>
    <row r="31" ht="63" customHeight="1">
      <c r="A31" s="46" t="n"/>
      <c r="B31" s="56" t="n"/>
      <c r="C31" s="56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>
        <f>IF(OR(J31="СПЗ",,J31="Лекции",),N31,"")</f>
        <v/>
      </c>
      <c r="T31" s="12">
        <f>IF(OR(J31="СПЗ",,J31="Семинары ИПЗ",),N31,"")</f>
        <v/>
      </c>
      <c r="U31" s="12">
        <f>IF(OR(J31="СПЗ",,J31="Консультации",),N31,"")</f>
        <v/>
      </c>
      <c r="V31" s="12" t="n"/>
      <c r="W31" s="12" t="n"/>
      <c r="X31" s="12">
        <f>IF(OR(J31="СПЗ",,J31="Зачеты",),"Зачет","")</f>
        <v/>
      </c>
      <c r="Y31" s="12">
        <f>IF(OR(J31="СПЗ",,J31="Экзамены",),"Экзамены","")</f>
        <v/>
      </c>
      <c r="Z31" s="12" t="n"/>
      <c r="AA31" s="12" t="n"/>
      <c r="AB31" s="12" t="n"/>
      <c r="AC31" s="12" t="n"/>
      <c r="AD31" s="12" t="n"/>
      <c r="AE31" s="12" t="n"/>
      <c r="AF31" s="12" t="n"/>
      <c r="AG31" s="12" t="n"/>
      <c r="AH31" s="12" t="n"/>
      <c r="AI31" s="12" t="n"/>
      <c r="AJ31" s="12">
        <f>SUM(S31:AI31)</f>
        <v/>
      </c>
    </row>
    <row r="32" ht="78.75" customHeight="1">
      <c r="A32" s="46" t="n"/>
      <c r="B32" s="56" t="n"/>
      <c r="C32" s="56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>
        <f>IF(OR(J32="СПЗ",,J32="Лекции",),N32,"")</f>
        <v/>
      </c>
      <c r="T32" s="12">
        <f>IF(OR(J32="СПЗ",,J32="Семинары ИПЗ",),N32,"")</f>
        <v/>
      </c>
      <c r="U32" s="12">
        <f>IF(OR(J32="СПЗ",,J32="Консультации",),N32,"")</f>
        <v/>
      </c>
      <c r="V32" s="12" t="n"/>
      <c r="W32" s="12" t="n"/>
      <c r="X32" s="12">
        <f>IF(OR(J32="СПЗ",,J32="Зачеты",),"Зачет","")</f>
        <v/>
      </c>
      <c r="Y32" s="12">
        <f>IF(OR(J32="СПЗ",,J32="Экзамены",),"Экзамены","")</f>
        <v/>
      </c>
      <c r="Z32" s="12" t="n"/>
      <c r="AA32" s="12" t="n"/>
      <c r="AB32" s="12" t="n"/>
      <c r="AC32" s="12" t="n"/>
      <c r="AD32" s="12" t="n"/>
      <c r="AE32" s="12" t="n"/>
      <c r="AF32" s="12" t="n"/>
      <c r="AG32" s="12" t="n"/>
      <c r="AH32" s="12" t="n"/>
      <c r="AI32" s="12" t="n"/>
      <c r="AJ32" s="12">
        <f>SUM(S32:AI32)</f>
        <v/>
      </c>
    </row>
    <row r="33" ht="78.75" customHeight="1">
      <c r="A33" s="46" t="n"/>
      <c r="B33" s="56" t="n"/>
      <c r="C33" s="56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>
        <f>IF(OR(J33="СПЗ",,J33="Лекции",),N33,"")</f>
        <v/>
      </c>
      <c r="T33" s="12">
        <f>IF(OR(J33="СПЗ",,J33="Семинары ИПЗ",),N33,"")</f>
        <v/>
      </c>
      <c r="U33" s="12">
        <f>IF(OR(J33="СПЗ",,J33="Консультации",),N33,"")</f>
        <v/>
      </c>
      <c r="V33" s="12" t="n"/>
      <c r="W33" s="12" t="n"/>
      <c r="X33" s="12">
        <f>IF(OR(J33="СПЗ",,J33="Зачеты",),"Зачет","")</f>
        <v/>
      </c>
      <c r="Y33" s="12">
        <f>IF(OR(J33="СПЗ",,J33="Экзамены",),"Экзамены","")</f>
        <v/>
      </c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>
        <f>SUM(S33:AI33)</f>
        <v/>
      </c>
    </row>
    <row r="34" ht="78.75" customHeight="1">
      <c r="A34" s="46" t="n"/>
      <c r="B34" s="56" t="n"/>
      <c r="C34" s="56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>
        <f>IF(OR(J34="СПЗ",,J34="Лекции",),N34,"")</f>
        <v/>
      </c>
      <c r="T34" s="12">
        <f>IF(OR(J34="СПЗ",,J34="Семинары ИПЗ",),N34,"")</f>
        <v/>
      </c>
      <c r="U34" s="12">
        <f>IF(OR(J34="СПЗ",,J34="Консультации",),N34,"")</f>
        <v/>
      </c>
      <c r="V34" s="12" t="n"/>
      <c r="W34" s="12" t="n"/>
      <c r="X34" s="12">
        <f>IF(OR(J34="СПЗ",,J34="Зачеты",),"Зачет","")</f>
        <v/>
      </c>
      <c r="Y34" s="12">
        <f>IF(OR(J34="СПЗ",,J34="Экзамены",),"Экзамены","")</f>
        <v/>
      </c>
      <c r="Z34" s="12" t="n"/>
      <c r="AA34" s="12" t="n"/>
      <c r="AB34" s="12" t="n"/>
      <c r="AC34" s="12" t="n"/>
      <c r="AD34" s="12" t="n"/>
      <c r="AE34" s="12" t="n"/>
      <c r="AF34" s="12" t="n"/>
      <c r="AG34" s="12" t="n"/>
      <c r="AH34" s="12" t="n"/>
      <c r="AI34" s="12" t="n"/>
      <c r="AJ34" s="12">
        <f>SUM(S34:AI34)</f>
        <v/>
      </c>
    </row>
    <row r="35" ht="47.25" customHeight="1">
      <c r="A35" s="46" t="n"/>
      <c r="B35" s="56" t="n"/>
      <c r="C35" s="56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>
        <f>IF(OR(J35="СПЗ",,J35="Лекции",),N35,"")</f>
        <v/>
      </c>
      <c r="T35" s="12">
        <f>IF(OR(J35="СПЗ",,J35="Семинары ИПЗ",),N35,"")</f>
        <v/>
      </c>
      <c r="U35" s="12">
        <f>IF(OR(J35="СПЗ",,J35="Консультации",),N35,"")</f>
        <v/>
      </c>
      <c r="V35" s="12" t="n"/>
      <c r="W35" s="12" t="n"/>
      <c r="X35" s="12">
        <f>IF(OR(J35="СПЗ",,J35="Зачеты",),"Зачет","")</f>
        <v/>
      </c>
      <c r="Y35" s="12">
        <f>IF(OR(J35="СПЗ",,J35="Экзамены",),"Экзамены","")</f>
        <v/>
      </c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  <c r="AJ35" s="12">
        <f>SUM(S35:AI35)</f>
        <v/>
      </c>
    </row>
    <row r="36" ht="78.75" customFormat="1" customHeight="1" s="42">
      <c r="A36" s="48" t="n"/>
      <c r="B36" s="49" t="n"/>
      <c r="C36" s="49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>
        <f>IF(OR(J36="СПЗ",,J36="Лекции",),N36,"")</f>
        <v/>
      </c>
      <c r="T36" s="12">
        <f>IF(OR(J36="СПЗ",,J36="Семинары ИПЗ",),N36,"")</f>
        <v/>
      </c>
      <c r="U36" s="12">
        <f>IF(OR(J36="СПЗ",,J36="Консультации",),N36,"")</f>
        <v/>
      </c>
      <c r="V36" s="12" t="n"/>
      <c r="W36" s="12" t="n"/>
      <c r="X36" s="12">
        <f>IF(OR(J36="СПЗ",,J36="Зачеты",),"Зачет","")</f>
        <v/>
      </c>
      <c r="Y36" s="12">
        <f>IF(OR(J36="СПЗ",,J36="Экзамены",),"Экзамены","")</f>
        <v/>
      </c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  <c r="AJ36" s="12">
        <f>SUM(S36:AI36)</f>
        <v/>
      </c>
      <c r="AK36" s="34" t="n"/>
    </row>
    <row r="37" ht="78.75" customFormat="1" customHeight="1" s="42">
      <c r="A37" s="48" t="n"/>
      <c r="B37" s="49" t="n"/>
      <c r="C37" s="49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>
        <f>IF(OR(J37="СПЗ",,J37="Лекции",),N37,"")</f>
        <v/>
      </c>
      <c r="T37" s="12">
        <f>IF(OR(J37="СПЗ",,J37="Семинары ИПЗ",),N37,"")</f>
        <v/>
      </c>
      <c r="U37" s="12">
        <f>IF(OR(J37="СПЗ",,J37="Консультации",),N37,"")</f>
        <v/>
      </c>
      <c r="V37" s="12" t="n"/>
      <c r="W37" s="12" t="n"/>
      <c r="X37" s="12">
        <f>IF(OR(J37="СПЗ",,J37="Зачеты",),"Зачет","")</f>
        <v/>
      </c>
      <c r="Y37" s="12">
        <f>IF(OR(J37="СПЗ",,J37="Экзамены",),"Экзамены","")</f>
        <v/>
      </c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>
        <f>SUM(S37:AI37)</f>
        <v/>
      </c>
      <c r="AK37" s="34" t="n"/>
    </row>
    <row r="38" ht="78.75" customFormat="1" customHeight="1" s="42">
      <c r="A38" s="48" t="n"/>
      <c r="B38" s="49" t="n"/>
      <c r="C38" s="49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>
        <f>IF(OR(J38="СПЗ",,J38="Лекции",),N38,"")</f>
        <v/>
      </c>
      <c r="T38" s="12">
        <f>IF(OR(J38="СПЗ",,J38="Семинары ИПЗ",),N38,"")</f>
        <v/>
      </c>
      <c r="U38" s="12">
        <f>IF(OR(J38="СПЗ",,J38="Консультации",),N38,"")</f>
        <v/>
      </c>
      <c r="V38" s="12" t="n"/>
      <c r="W38" s="12" t="n"/>
      <c r="X38" s="12">
        <f>IF(OR(J38="СПЗ",,J38="Зачеты",),"Зачет","")</f>
        <v/>
      </c>
      <c r="Y38" s="12">
        <f>IF(OR(J38="СПЗ",,J38="Экзамены",),"Экзамены","")</f>
        <v/>
      </c>
      <c r="Z38" s="12" t="n"/>
      <c r="AA38" s="12" t="n"/>
      <c r="AB38" s="12" t="n"/>
      <c r="AC38" s="12" t="n"/>
      <c r="AD38" s="12" t="n"/>
      <c r="AE38" s="12" t="n"/>
      <c r="AF38" s="12" t="n"/>
      <c r="AG38" s="12" t="n"/>
      <c r="AH38" s="12" t="n"/>
      <c r="AI38" s="12" t="n"/>
      <c r="AJ38" s="12">
        <f>SUM(S38:AI38)</f>
        <v/>
      </c>
      <c r="AK38" s="34" t="n"/>
    </row>
    <row r="39" ht="78.75" customFormat="1" customHeight="1" s="42">
      <c r="A39" s="48" t="n"/>
      <c r="B39" s="49" t="n"/>
      <c r="C39" s="49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>
        <f>IF(OR(J39="СПЗ",,J39="Лекции",),N39,"")</f>
        <v/>
      </c>
      <c r="T39" s="12">
        <f>IF(OR(J39="СПЗ",,J39="Семинары ИПЗ",),N39,"")</f>
        <v/>
      </c>
      <c r="U39" s="12">
        <f>IF(OR(J39="СПЗ",,J39="Консультации",),N39,"")</f>
        <v/>
      </c>
      <c r="V39" s="12" t="n"/>
      <c r="W39" s="12" t="n"/>
      <c r="X39" s="12">
        <f>IF(OR(J39="СПЗ",,J39="Зачеты",),"Зачет","")</f>
        <v/>
      </c>
      <c r="Y39" s="12">
        <f>IF(OR(J39="СПЗ",,J39="Экзамены",),"Экзамены","")</f>
        <v/>
      </c>
      <c r="Z39" s="12" t="n"/>
      <c r="AA39" s="12" t="n"/>
      <c r="AB39" s="12" t="n"/>
      <c r="AC39" s="12" t="n"/>
      <c r="AD39" s="12" t="n"/>
      <c r="AE39" s="12" t="n"/>
      <c r="AF39" s="12" t="n"/>
      <c r="AG39" s="12" t="n"/>
      <c r="AH39" s="12" t="n"/>
      <c r="AI39" s="12" t="n"/>
      <c r="AJ39" s="12">
        <f>SUM(S39:AI39)</f>
        <v/>
      </c>
      <c r="AK39" s="34" t="n"/>
    </row>
    <row r="40" ht="78.75" customFormat="1" customHeight="1" s="42">
      <c r="A40" s="48" t="n"/>
      <c r="B40" s="49" t="n"/>
      <c r="C40" s="49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>
        <f>IF(OR(J40="СПЗ",,J40="Лекции",),N40,"")</f>
        <v/>
      </c>
      <c r="T40" s="12">
        <f>IF(OR(J40="СПЗ",,J40="Семинары ИПЗ",),N40,"")</f>
        <v/>
      </c>
      <c r="U40" s="12">
        <f>IF(OR(J40="СПЗ",,J40="Консультации",),N40,"")</f>
        <v/>
      </c>
      <c r="V40" s="12" t="n"/>
      <c r="W40" s="12" t="n"/>
      <c r="X40" s="12">
        <f>IF(OR(J40="СПЗ",,J40="Зачеты",),"Зачет","")</f>
        <v/>
      </c>
      <c r="Y40" s="12">
        <f>IF(OR(J40="СПЗ",,J40="Экзамены",),"Экзамены","")</f>
        <v/>
      </c>
      <c r="Z40" s="12" t="n"/>
      <c r="AA40" s="12" t="n"/>
      <c r="AB40" s="12" t="n"/>
      <c r="AC40" s="12" t="n"/>
      <c r="AD40" s="12" t="n"/>
      <c r="AE40" s="12" t="n"/>
      <c r="AF40" s="12" t="n"/>
      <c r="AG40" s="12" t="n"/>
      <c r="AH40" s="12" t="n"/>
      <c r="AI40" s="12" t="n"/>
      <c r="AJ40" s="12">
        <f>SUM(S40:AI40)</f>
        <v/>
      </c>
      <c r="AK40" s="34" t="n"/>
    </row>
    <row r="41" ht="94.5" customFormat="1" customHeight="1" s="42">
      <c r="A41" s="48" t="n"/>
      <c r="B41" s="49" t="n"/>
      <c r="C41" s="49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>
        <f>IF(OR(J41="СПЗ",,J41="Лекции",),N41,"")</f>
        <v/>
      </c>
      <c r="T41" s="12">
        <f>IF(OR(J41="СПЗ",,J41="Семинары ИПЗ",),N41,"")</f>
        <v/>
      </c>
      <c r="U41" s="12">
        <f>IF(OR(J41="СПЗ",,J41="Консультации",),N41,"")</f>
        <v/>
      </c>
      <c r="V41" s="12" t="n"/>
      <c r="W41" s="12" t="n"/>
      <c r="X41" s="12">
        <f>IF(OR(J41="СПЗ",,J41="Зачеты",),"Зачет","")</f>
        <v/>
      </c>
      <c r="Y41" s="12">
        <f>IF(OR(J41="СПЗ",,J41="Экзамены",),"Экзамены","")</f>
        <v/>
      </c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12" t="n"/>
      <c r="AJ41" s="12">
        <f>SUM(S41:AI41)</f>
        <v/>
      </c>
      <c r="AK41" s="34" t="n"/>
    </row>
    <row r="42" ht="63" customFormat="1" customHeight="1" s="42">
      <c r="A42" s="48" t="n"/>
      <c r="B42" s="49" t="n"/>
      <c r="C42" s="49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>
        <f>IF(OR(J42="СПЗ",,J42="Лекции",),N42,"")</f>
        <v/>
      </c>
      <c r="T42" s="12">
        <f>IF(OR(J42="СПЗ",,J42="Семинары ИПЗ",),N42,"")</f>
        <v/>
      </c>
      <c r="U42" s="12">
        <f>IF(OR(J42="СПЗ",,J42="Консультации",),N42,"")</f>
        <v/>
      </c>
      <c r="V42" s="12" t="n"/>
      <c r="W42" s="12" t="n"/>
      <c r="X42" s="12">
        <f>IF(OR(J42="СПЗ",,J42="Зачеты",),"Зачет","")</f>
        <v/>
      </c>
      <c r="Y42" s="12">
        <f>IF(OR(J42="СПЗ",,J42="Экзамены",),"Экзамены","")</f>
        <v/>
      </c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12" t="n"/>
      <c r="AJ42" s="12">
        <f>SUM(S42:AI42)</f>
        <v/>
      </c>
      <c r="AK42" s="34" t="n"/>
    </row>
    <row r="43" ht="31.5" customFormat="1" customHeight="1" s="42">
      <c r="A43" s="46" t="n"/>
      <c r="B43" s="47" t="n"/>
      <c r="C43" s="47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>
        <f>IF(OR(J43="СПЗ",,J43="Лекции",),N43,"")</f>
        <v/>
      </c>
      <c r="T43" s="12">
        <f>IF(OR(J43="СПЗ",,J43="Семинары ИПЗ",),N43,"")</f>
        <v/>
      </c>
      <c r="U43" s="12">
        <f>IF(OR(J43="СПЗ",,J43="Консультации",),N43,"")</f>
        <v/>
      </c>
      <c r="V43" s="12" t="n"/>
      <c r="W43" s="12" t="n"/>
      <c r="X43" s="12">
        <f>IF(OR(J43="СПЗ",,J43="Зачеты",),"Зачет","")</f>
        <v/>
      </c>
      <c r="Y43" s="12">
        <f>IF(OR(J43="СПЗ",,J43="Экзамены",),"Экзамены","")</f>
        <v/>
      </c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12" t="n"/>
      <c r="AJ43" s="12">
        <f>SUM(S43:AI43)</f>
        <v/>
      </c>
      <c r="AK43" s="34" t="n"/>
    </row>
    <row r="44" ht="31.5" customFormat="1" customHeight="1" s="42">
      <c r="A44" s="44" t="n"/>
      <c r="B44" s="45" t="n"/>
      <c r="C44" s="45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>
        <f>IF(OR(J44="СПЗ",,J44="Лекции",),N44,"")</f>
        <v/>
      </c>
      <c r="T44" s="12">
        <f>IF(OR(J44="СПЗ",,J44="Семинары ИПЗ",),N44,"")</f>
        <v/>
      </c>
      <c r="U44" s="12">
        <f>IF(OR(J44="СПЗ",,J44="Консультации",),N44,"")</f>
        <v/>
      </c>
      <c r="V44" s="12" t="n"/>
      <c r="W44" s="12" t="n"/>
      <c r="X44" s="12">
        <f>IF(OR(J44="СПЗ",,J44="Зачеты",),"Зачет","")</f>
        <v/>
      </c>
      <c r="Y44" s="12">
        <f>IF(OR(J44="СПЗ",,J44="Экзамены",),"Экзамены","")</f>
        <v/>
      </c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12" t="n"/>
      <c r="AJ44" s="12">
        <f>SUM(S44:AI44)</f>
        <v/>
      </c>
      <c r="AK44" s="34" t="n"/>
    </row>
    <row r="45" ht="78.75" customFormat="1" customHeight="1" s="42">
      <c r="A45" s="54" t="n"/>
      <c r="B45" s="55" t="n"/>
      <c r="C45" s="55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>
        <f>IF(OR(J45="СПЗ",,J45="Лекции",),N45,"")</f>
        <v/>
      </c>
      <c r="T45" s="12">
        <f>IF(OR(J45="СПЗ",,J45="Семинары ИПЗ",),N45,"")</f>
        <v/>
      </c>
      <c r="U45" s="12">
        <f>IF(OR(J45="СПЗ",,J45="Консультации",),N45,"")</f>
        <v/>
      </c>
      <c r="V45" s="12" t="n"/>
      <c r="W45" s="12" t="n"/>
      <c r="X45" s="12">
        <f>IF(OR(J45="СПЗ",,J45="Зачеты",),"Зачет","")</f>
        <v/>
      </c>
      <c r="Y45" s="12">
        <f>IF(OR(J45="СПЗ",,J45="Экзамены",),"Экзамены","")</f>
        <v/>
      </c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12" t="n"/>
      <c r="AJ45" s="12">
        <f>SUM(S45:AI45)</f>
        <v/>
      </c>
      <c r="AK45" s="34" t="n"/>
    </row>
    <row r="46" customFormat="1" s="42">
      <c r="A46" s="54" t="n"/>
      <c r="B46" s="55" t="n"/>
      <c r="C46" s="57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>
        <f>IF(OR(J46="СПЗ",,J46="Лекции",),N46,"")</f>
        <v/>
      </c>
      <c r="T46" s="12">
        <f>IF(OR(J46="СПЗ",,J46="Семинары ИПЗ",),N46,"")</f>
        <v/>
      </c>
      <c r="U46" s="12">
        <f>IF(OR(J46="СПЗ",,J46="Консультации",),N46,"")</f>
        <v/>
      </c>
      <c r="V46" s="12" t="n"/>
      <c r="W46" s="12" t="n"/>
      <c r="X46" s="12">
        <f>IF(OR(J46="СПЗ",,J46="Зачеты",),"Зачет","")</f>
        <v/>
      </c>
      <c r="Y46" s="12">
        <f>IF(OR(J46="СПЗ",,J46="Экзамены",),"Экзамены","")</f>
        <v/>
      </c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12" t="n"/>
      <c r="AJ46" s="12">
        <f>SUM(S46:AI46)</f>
        <v/>
      </c>
      <c r="AK46" s="34" t="n"/>
    </row>
    <row r="47" ht="78.75" customFormat="1" customHeight="1" s="42">
      <c r="A47" s="54" t="n"/>
      <c r="B47" s="55" t="n"/>
      <c r="C47" s="57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>
        <f>IF(OR(J47="СПЗ",,J47="Лекции",),N47,"")</f>
        <v/>
      </c>
      <c r="T47" s="12">
        <f>IF(OR(J47="СПЗ",,J47="Семинары ИПЗ",),N47,"")</f>
        <v/>
      </c>
      <c r="U47" s="12">
        <f>IF(OR(J47="СПЗ",,J47="Консультации",),N47,"")</f>
        <v/>
      </c>
      <c r="V47" s="12" t="n"/>
      <c r="W47" s="12" t="n"/>
      <c r="X47" s="12">
        <f>IF(OR(J47="СПЗ",,J47="Зачеты",),"Зачет","")</f>
        <v/>
      </c>
      <c r="Y47" s="12">
        <f>IF(OR(J47="СПЗ",,J47="Экзамены",),"Экзамены","")</f>
        <v/>
      </c>
      <c r="Z47" s="12" t="n"/>
      <c r="AA47" s="12" t="n"/>
      <c r="AB47" s="12" t="n"/>
      <c r="AC47" s="12" t="n"/>
      <c r="AD47" s="12" t="n"/>
      <c r="AE47" s="12" t="n"/>
      <c r="AF47" s="12" t="n"/>
      <c r="AG47" s="12" t="n"/>
      <c r="AH47" s="12" t="n"/>
      <c r="AI47" s="12" t="n"/>
      <c r="AJ47" s="12">
        <f>SUM(S47:AI47)</f>
        <v/>
      </c>
      <c r="AK47" s="34" t="n"/>
    </row>
    <row r="48" customFormat="1" s="42">
      <c r="A48" s="58" t="n"/>
      <c r="B48" s="58" t="n"/>
      <c r="C48" s="58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>
        <f>IF(OR(J48="СПЗ",,J48="Лекции",),N48,"")</f>
        <v/>
      </c>
      <c r="T48" s="12">
        <f>IF(OR(J48="СПЗ",,J48="Семинары ИПЗ",),N48,"")</f>
        <v/>
      </c>
      <c r="U48" s="12">
        <f>IF(OR(J48="СПЗ",,J48="Консультации",),N48,"")</f>
        <v/>
      </c>
      <c r="V48" s="12" t="n"/>
      <c r="W48" s="12" t="n"/>
      <c r="X48" s="12">
        <f>IF(OR(J48="СПЗ",,J48="Зачеты",),"Зачет","")</f>
        <v/>
      </c>
      <c r="Y48" s="12">
        <f>IF(OR(J48="СПЗ",,J48="Экзамены",),"Экзамены","")</f>
        <v/>
      </c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  <c r="AJ48" s="12">
        <f>SUM(S48:AI48)</f>
        <v/>
      </c>
      <c r="AK48" s="34" t="n"/>
    </row>
    <row r="49" ht="78.75" customFormat="1" customHeight="1" s="42">
      <c r="A49" s="58" t="n"/>
      <c r="B49" s="58" t="n"/>
      <c r="C49" s="58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>
        <f>IF(OR(J49="СПЗ",,J49="Лекции",),N49,"")</f>
        <v/>
      </c>
      <c r="T49" s="12">
        <f>IF(OR(J49="СПЗ",,J49="Семинары ИПЗ",),N49,"")</f>
        <v/>
      </c>
      <c r="U49" s="12">
        <f>IF(OR(J49="СПЗ",,J49="Консультации",),N49,"")</f>
        <v/>
      </c>
      <c r="V49" s="12" t="n"/>
      <c r="W49" s="12" t="n"/>
      <c r="X49" s="12">
        <f>IF(OR(J49="СПЗ",,J49="Зачеты",),"Зачет","")</f>
        <v/>
      </c>
      <c r="Y49" s="12">
        <f>IF(OR(J49="СПЗ",,J49="Экзамены",),"Экзамены","")</f>
        <v/>
      </c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12" t="n"/>
      <c r="AJ49" s="12">
        <f>SUM(S49:AI49)</f>
        <v/>
      </c>
      <c r="AK49" s="34" t="n"/>
    </row>
    <row r="50" customFormat="1" s="42">
      <c r="A50" s="58" t="n"/>
      <c r="B50" s="58" t="n"/>
      <c r="C50" s="58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>
        <f>IF(OR(J50="СПЗ",,J50="Лекции",),N50,"")</f>
        <v/>
      </c>
      <c r="T50" s="12">
        <f>IF(OR(J50="СПЗ",,J50="Семинары ИПЗ",),N50,"")</f>
        <v/>
      </c>
      <c r="U50" s="12">
        <f>IF(OR(J50="СПЗ",,J50="Консультации",),N50,"")</f>
        <v/>
      </c>
      <c r="V50" s="12" t="n"/>
      <c r="W50" s="12" t="n"/>
      <c r="X50" s="12">
        <f>IF(OR(J50="СПЗ",,J50="Зачеты",),"Зачет","")</f>
        <v/>
      </c>
      <c r="Y50" s="12">
        <f>IF(OR(J50="СПЗ",,J50="Экзамены",),"Экзамены","")</f>
        <v/>
      </c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>
        <f>SUM(S50:AI50)</f>
        <v/>
      </c>
      <c r="AK50" s="34" t="n"/>
    </row>
    <row r="51" ht="78.75" customFormat="1" customHeight="1" s="42">
      <c r="A51" s="58" t="n"/>
      <c r="B51" s="58" t="n"/>
      <c r="C51" s="58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>
        <f>IF(OR(J51="СПЗ",,J51="Лекции",),N51,"")</f>
        <v/>
      </c>
      <c r="T51" s="12">
        <f>IF(OR(J51="СПЗ",,J51="Семинары ИПЗ",),N51,"")</f>
        <v/>
      </c>
      <c r="U51" s="12">
        <f>IF(OR(J51="СПЗ",,J51="Консультации",),N51,"")</f>
        <v/>
      </c>
      <c r="V51" s="12" t="n"/>
      <c r="W51" s="12" t="n"/>
      <c r="X51" s="12">
        <f>IF(OR(J51="СПЗ",,J51="Зачеты",),"Зачет","")</f>
        <v/>
      </c>
      <c r="Y51" s="12">
        <f>IF(OR(J51="СПЗ",,J51="Экзамены",),"Экзамены","")</f>
        <v/>
      </c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>
        <f>SUM(S51:AI51)</f>
        <v/>
      </c>
      <c r="AK51" s="34" t="n"/>
    </row>
    <row r="52" customFormat="1" s="42">
      <c r="A52" s="58" t="n"/>
      <c r="B52" s="58" t="n"/>
      <c r="C52" s="58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>
        <f>IF(OR(J52="СПЗ",,J52="Лекции",),N52,"")</f>
        <v/>
      </c>
      <c r="T52" s="12">
        <f>IF(OR(J52="СПЗ",,J52="Семинары ИПЗ",),N52,"")</f>
        <v/>
      </c>
      <c r="U52" s="12">
        <f>IF(OR(J52="СПЗ",,J52="Консультации",),N52,"")</f>
        <v/>
      </c>
      <c r="V52" s="12" t="n"/>
      <c r="W52" s="12" t="n"/>
      <c r="X52" s="12">
        <f>IF(OR(J52="СПЗ",,J52="Зачеты",),"Зачет","")</f>
        <v/>
      </c>
      <c r="Y52" s="12">
        <f>IF(OR(J52="СПЗ",,J52="Экзамены",),"Экзамены","")</f>
        <v/>
      </c>
      <c r="Z52" s="12" t="n"/>
      <c r="AA52" s="12" t="n"/>
      <c r="AB52" s="12" t="n"/>
      <c r="AC52" s="12" t="n"/>
      <c r="AD52" s="12" t="n"/>
      <c r="AE52" s="12" t="n"/>
      <c r="AF52" s="12" t="n"/>
      <c r="AG52" s="12" t="n"/>
      <c r="AH52" s="12" t="n"/>
      <c r="AI52" s="12" t="n"/>
      <c r="AJ52" s="12">
        <f>SUM(S52:AI52)</f>
        <v/>
      </c>
      <c r="AK52" s="34" t="n"/>
    </row>
    <row r="53" ht="78.75" customFormat="1" customHeight="1" s="42">
      <c r="A53" s="58" t="n"/>
      <c r="B53" s="58" t="n"/>
      <c r="C53" s="58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>
        <f>IF(OR(J53="СПЗ",,J53="Лекции",),N53,"")</f>
        <v/>
      </c>
      <c r="T53" s="12">
        <f>IF(OR(J53="СПЗ",,J53="Семинары ИПЗ",),N53,"")</f>
        <v/>
      </c>
      <c r="U53" s="12">
        <f>IF(OR(J53="СПЗ",,J53="Консультации",),N53,"")</f>
        <v/>
      </c>
      <c r="V53" s="12" t="n"/>
      <c r="W53" s="12" t="n"/>
      <c r="X53" s="12">
        <f>IF(OR(J53="СПЗ",,J53="Зачеты",),"Зачет","")</f>
        <v/>
      </c>
      <c r="Y53" s="12">
        <f>IF(OR(J53="СПЗ",,J53="Экзамены",),"Экзамены","")</f>
        <v/>
      </c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>
        <f>SUM(S53:AI53)</f>
        <v/>
      </c>
      <c r="AK53" s="34" t="n"/>
    </row>
    <row r="54" customFormat="1" s="42">
      <c r="A54" s="58" t="n"/>
      <c r="B54" s="58" t="n"/>
      <c r="C54" s="58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>
        <f>IF(OR(J54="СПЗ",,J54="Лекции",),N54,"")</f>
        <v/>
      </c>
      <c r="T54" s="12">
        <f>IF(OR(J54="СПЗ",,J54="Семинары ИПЗ",),N54,"")</f>
        <v/>
      </c>
      <c r="U54" s="12">
        <f>IF(OR(J54="СПЗ",,J54="Консультации",),N54,"")</f>
        <v/>
      </c>
      <c r="V54" s="12" t="n"/>
      <c r="W54" s="12" t="n"/>
      <c r="X54" s="12">
        <f>IF(OR(J54="СПЗ",,J54="Зачеты",),"Зачет","")</f>
        <v/>
      </c>
      <c r="Y54" s="12">
        <f>IF(OR(J54="СПЗ",,J54="Экзамены",),"Экзамены","")</f>
        <v/>
      </c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>
        <f>SUM(S54:AI54)</f>
        <v/>
      </c>
      <c r="AK54" s="34" t="n"/>
    </row>
    <row r="55" ht="78.75" customFormat="1" customHeight="1" s="42">
      <c r="A55" s="58" t="n"/>
      <c r="B55" s="58" t="n"/>
      <c r="C55" s="58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>
        <f>IF(OR(J55="СПЗ",,J55="Лекции",),N55,"")</f>
        <v/>
      </c>
      <c r="T55" s="12">
        <f>IF(OR(J55="СПЗ",,J55="Семинары ИПЗ",),N55,"")</f>
        <v/>
      </c>
      <c r="U55" s="12">
        <f>IF(OR(J55="СПЗ",,J55="Консультации",),N55,"")</f>
        <v/>
      </c>
      <c r="V55" s="12" t="n"/>
      <c r="W55" s="12" t="n"/>
      <c r="X55" s="12">
        <f>IF(OR(J55="СПЗ",,J55="Зачеты",),"Зачет","")</f>
        <v/>
      </c>
      <c r="Y55" s="12">
        <f>IF(OR(J55="СПЗ",,J55="Экзамены",),"Экзамены","")</f>
        <v/>
      </c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>
        <f>SUM(S55:AI55)</f>
        <v/>
      </c>
      <c r="AK55" s="34" t="n"/>
    </row>
    <row r="56" customFormat="1" s="42">
      <c r="A56" s="58" t="n"/>
      <c r="B56" s="58" t="n"/>
      <c r="C56" s="58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>
        <f>IF(OR(J56="СПЗ",,J56="Лекции",),N56,"")</f>
        <v/>
      </c>
      <c r="T56" s="12">
        <f>IF(OR(J56="СПЗ",,J56="Семинары ИПЗ",),N56,"")</f>
        <v/>
      </c>
      <c r="U56" s="12">
        <f>IF(OR(J56="СПЗ",,J56="Консультации",),N56,"")</f>
        <v/>
      </c>
      <c r="V56" s="12" t="n"/>
      <c r="W56" s="12" t="n"/>
      <c r="X56" s="12">
        <f>IF(OR(J56="СПЗ",,J56="Зачеты",),"Зачет","")</f>
        <v/>
      </c>
      <c r="Y56" s="12">
        <f>IF(OR(J56="СПЗ",,J56="Экзамены",),"Экзамены","")</f>
        <v/>
      </c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>
        <f>SUM(S56:AI56)</f>
        <v/>
      </c>
      <c r="AK56" s="34" t="n"/>
    </row>
    <row r="57" ht="78.75" customFormat="1" customHeight="1" s="42">
      <c r="A57" s="58" t="n"/>
      <c r="B57" s="58" t="n"/>
      <c r="C57" s="58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>
        <f>IF(OR(J57="СПЗ",,J57="Лекции",),N57,"")</f>
        <v/>
      </c>
      <c r="T57" s="12">
        <f>IF(OR(J57="СПЗ",,J57="Семинары ИПЗ",),N57,"")</f>
        <v/>
      </c>
      <c r="U57" s="12">
        <f>IF(OR(J57="СПЗ",,J57="Консультации",),N57,"")</f>
        <v/>
      </c>
      <c r="V57" s="12" t="n"/>
      <c r="W57" s="12" t="n"/>
      <c r="X57" s="12">
        <f>IF(OR(J57="СПЗ",,J57="Зачеты",),"Зачет","")</f>
        <v/>
      </c>
      <c r="Y57" s="12">
        <f>IF(OR(J57="СПЗ",,J57="Экзамены",),"Экзамены","")</f>
        <v/>
      </c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>
        <f>SUM(S57:AI57)</f>
        <v/>
      </c>
      <c r="AK57" s="34" t="n"/>
    </row>
    <row r="58" customFormat="1" s="42">
      <c r="A58" s="58" t="n"/>
      <c r="B58" s="58" t="n"/>
      <c r="C58" s="58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>
        <f>IF(OR(J58="СПЗ",,J58="Лекции",),N58,"")</f>
        <v/>
      </c>
      <c r="T58" s="12">
        <f>IF(OR(J58="СПЗ",,J58="Семинары ИПЗ",),N58,"")</f>
        <v/>
      </c>
      <c r="U58" s="12">
        <f>IF(OR(J58="СПЗ",,J58="Консультации",),N58,"")</f>
        <v/>
      </c>
      <c r="V58" s="12" t="n"/>
      <c r="W58" s="12" t="n"/>
      <c r="X58" s="12">
        <f>IF(OR(J58="СПЗ",,J58="Зачеты",),"Зачет","")</f>
        <v/>
      </c>
      <c r="Y58" s="12">
        <f>IF(OR(J58="СПЗ",,J58="Экзамены",),"Экзамены","")</f>
        <v/>
      </c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>
        <f>SUM(S58:AI58)</f>
        <v/>
      </c>
      <c r="AK58" s="34" t="n"/>
    </row>
    <row r="59" customFormat="1" s="42">
      <c r="A59" s="58" t="n"/>
      <c r="B59" s="58" t="n"/>
      <c r="C59" s="58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>
        <f>IF(OR(J59="СПЗ",,J59="Лекции",),N59,"")</f>
        <v/>
      </c>
      <c r="T59" s="12">
        <f>IF(OR(J59="СПЗ",,J59="Семинары ИПЗ",),N59,"")</f>
        <v/>
      </c>
      <c r="U59" s="12">
        <f>IF(OR(J59="СПЗ",,J59="Консультации",),N59,"")</f>
        <v/>
      </c>
      <c r="V59" s="12" t="n"/>
      <c r="W59" s="12" t="n"/>
      <c r="X59" s="12">
        <f>IF(OR(J59="СПЗ",,J59="Зачеты",),"Зачет","")</f>
        <v/>
      </c>
      <c r="Y59" s="12">
        <f>IF(OR(J59="СПЗ",,J59="Экзамены",),"Экзамены","")</f>
        <v/>
      </c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>
        <f>SUM(S59:AI59)</f>
        <v/>
      </c>
      <c r="AK59" s="34" t="n"/>
    </row>
    <row r="60" customFormat="1" s="42">
      <c r="A60" s="58" t="n"/>
      <c r="B60" s="58" t="n"/>
      <c r="C60" s="58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>
        <f>IF(OR(J60="СПЗ",,J60="Лекции",),N60,"")</f>
        <v/>
      </c>
      <c r="T60" s="12">
        <f>IF(OR(J60="СПЗ",,J60="Семинары ИПЗ",),N60,"")</f>
        <v/>
      </c>
      <c r="U60" s="12">
        <f>IF(OR(J60="СПЗ",,J60="Консультации",),N60,"")</f>
        <v/>
      </c>
      <c r="V60" s="12" t="n"/>
      <c r="W60" s="12" t="n"/>
      <c r="X60" s="12">
        <f>IF(OR(J60="СПЗ",,J60="Зачеты",),"Зачет","")</f>
        <v/>
      </c>
      <c r="Y60" s="12">
        <f>IF(OR(J60="СПЗ",,J60="Экзамены",),"Экзамены","")</f>
        <v/>
      </c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>
        <f>SUM(S60:AI60)</f>
        <v/>
      </c>
      <c r="AK60" s="34" t="n"/>
    </row>
    <row r="61" customFormat="1" s="42">
      <c r="A61" s="58" t="n"/>
      <c r="B61" s="58" t="n"/>
      <c r="C61" s="58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>
        <f>IF(OR(J61="СПЗ",,J61="Лекции",),N61,"")</f>
        <v/>
      </c>
      <c r="T61" s="12">
        <f>IF(OR(J61="СПЗ",,J61="Семинары ИПЗ",),N61,"")</f>
        <v/>
      </c>
      <c r="U61" s="12">
        <f>IF(OR(J61="СПЗ",,J61="Консультации",),N61,"")</f>
        <v/>
      </c>
      <c r="V61" s="12" t="n"/>
      <c r="W61" s="12" t="n"/>
      <c r="X61" s="12">
        <f>IF(OR(J61="СПЗ",,J61="Зачеты",),"Зачет","")</f>
        <v/>
      </c>
      <c r="Y61" s="12">
        <f>IF(OR(J61="СПЗ",,J61="Экзамены",),"Экзамены","")</f>
        <v/>
      </c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>
        <f>SUM(S61:AI61)</f>
        <v/>
      </c>
      <c r="AK61" s="34" t="n"/>
    </row>
    <row r="62" customFormat="1" s="42">
      <c r="A62" s="58" t="n"/>
      <c r="B62" s="58" t="n"/>
      <c r="C62" s="58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>
        <f>IF(OR(J62="СПЗ",,J62="Лекции",),N62,"")</f>
        <v/>
      </c>
      <c r="T62" s="12">
        <f>IF(OR(J62="СПЗ",,J62="Семинары ИПЗ",),N62,"")</f>
        <v/>
      </c>
      <c r="U62" s="12">
        <f>IF(OR(J62="СПЗ",,J62="Консультации",),N62,"")</f>
        <v/>
      </c>
      <c r="V62" s="12" t="n"/>
      <c r="W62" s="12" t="n"/>
      <c r="X62" s="12">
        <f>IF(OR(J62="СПЗ",,J62="Зачеты",),"Зачет","")</f>
        <v/>
      </c>
      <c r="Y62" s="12">
        <f>IF(OR(J62="СПЗ",,J62="Экзамены",),"Экзамены","")</f>
        <v/>
      </c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>
        <f>SUM(S62:AI62)</f>
        <v/>
      </c>
      <c r="AK62" s="34" t="n"/>
    </row>
    <row r="63" customFormat="1" s="42">
      <c r="A63" s="58" t="n"/>
      <c r="B63" s="58" t="n"/>
      <c r="C63" s="58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>
        <f>IF(OR(J63="СПЗ",,J63="Лекции",),N63,"")</f>
        <v/>
      </c>
      <c r="T63" s="12">
        <f>IF(OR(J63="СПЗ",,J63="Семинары ИПЗ",),N63,"")</f>
        <v/>
      </c>
      <c r="U63" s="12">
        <f>IF(OR(J63="СПЗ",,J63="Консультации",),N63,"")</f>
        <v/>
      </c>
      <c r="V63" s="12" t="n"/>
      <c r="W63" s="12" t="n"/>
      <c r="X63" s="12">
        <f>IF(OR(J63="СПЗ",,J63="Зачеты",),"Зачет","")</f>
        <v/>
      </c>
      <c r="Y63" s="12">
        <f>IF(OR(J63="СПЗ",,J63="Экзамены",),"Экзамены","")</f>
        <v/>
      </c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>
        <f>SUM(S63:AI63)</f>
        <v/>
      </c>
      <c r="AK63" s="34" t="n"/>
    </row>
    <row r="64" customFormat="1" s="42">
      <c r="A64" s="58" t="n"/>
      <c r="B64" s="58" t="n"/>
      <c r="C64" s="58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>
        <f>IF(OR(J64="СПЗ",,J64="Лекции",),N64,"")</f>
        <v/>
      </c>
      <c r="T64" s="12">
        <f>IF(OR(J64="СПЗ",,J64="Семинары ИПЗ",),N64,"")</f>
        <v/>
      </c>
      <c r="U64" s="12">
        <f>IF(OR(J64="СПЗ",,J64="Консультации",),N64,"")</f>
        <v/>
      </c>
      <c r="V64" s="12" t="n"/>
      <c r="W64" s="12" t="n"/>
      <c r="X64" s="12">
        <f>IF(OR(J64="СПЗ",,J64="Зачеты",),"Зачет","")</f>
        <v/>
      </c>
      <c r="Y64" s="12">
        <f>IF(OR(J64="СПЗ",,J64="Экзамены",),"Экзамены","")</f>
        <v/>
      </c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>
        <f>SUM(S64:AI64)</f>
        <v/>
      </c>
      <c r="AK64" s="34" t="n"/>
    </row>
    <row r="65" customFormat="1" s="42">
      <c r="A65" s="58" t="n"/>
      <c r="B65" s="58" t="n"/>
      <c r="C65" s="58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>
        <f>IF(OR(J65="СПЗ",,J65="Лекции",),N65,"")</f>
        <v/>
      </c>
      <c r="T65" s="12">
        <f>IF(OR(J65="СПЗ",,J65="Семинары ИПЗ",),N65,"")</f>
        <v/>
      </c>
      <c r="U65" s="12">
        <f>IF(OR(J65="СПЗ",,J65="Консультации",),N65,"")</f>
        <v/>
      </c>
      <c r="V65" s="12" t="n"/>
      <c r="W65" s="12" t="n"/>
      <c r="X65" s="12">
        <f>IF(OR(J65="СПЗ",,J65="Зачеты",),"Зачет","")</f>
        <v/>
      </c>
      <c r="Y65" s="12">
        <f>IF(OR(J65="СПЗ",,J65="Экзамены",),"Экзамены","")</f>
        <v/>
      </c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>
        <f>SUM(S65:AI65)</f>
        <v/>
      </c>
      <c r="AK65" s="34" t="n"/>
    </row>
    <row r="66" customFormat="1" s="42">
      <c r="A66" s="58" t="n"/>
      <c r="B66" s="58" t="n"/>
      <c r="C66" s="58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>
        <f>IF(OR(J66="СПЗ",,J66="Лекции",),N66,"")</f>
        <v/>
      </c>
      <c r="T66" s="12">
        <f>IF(OR(J66="СПЗ",,J66="Семинары ИПЗ",),N66,"")</f>
        <v/>
      </c>
      <c r="U66" s="12">
        <f>IF(OR(J66="СПЗ",,J66="Консультации",),N66,"")</f>
        <v/>
      </c>
      <c r="V66" s="12" t="n"/>
      <c r="W66" s="12" t="n"/>
      <c r="X66" s="12">
        <f>IF(OR(J66="СПЗ",,J66="Зачеты",),"Зачет","")</f>
        <v/>
      </c>
      <c r="Y66" s="12">
        <f>IF(OR(J66="СПЗ",,J66="Экзамены",),"Экзамены","")</f>
        <v/>
      </c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>
        <f>SUM(S66:AI66)</f>
        <v/>
      </c>
      <c r="AK66" s="34" t="n"/>
    </row>
    <row r="67" customFormat="1" s="42">
      <c r="A67" s="58" t="n"/>
      <c r="B67" s="58" t="n"/>
      <c r="C67" s="58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>
        <f>IF(OR(J67="СПЗ",,J67="Лекции",),N67,"")</f>
        <v/>
      </c>
      <c r="T67" s="12">
        <f>IF(OR(J67="СПЗ",,J67="Семинары ИПЗ",),N67,"")</f>
        <v/>
      </c>
      <c r="U67" s="12">
        <f>IF(OR(J67="СПЗ",,J67="Консультации",),N67,"")</f>
        <v/>
      </c>
      <c r="V67" s="12" t="n"/>
      <c r="W67" s="12" t="n"/>
      <c r="X67" s="12">
        <f>IF(OR(J67="СПЗ",,J67="Зачеты",),"Зачет","")</f>
        <v/>
      </c>
      <c r="Y67" s="12">
        <f>IF(OR(J67="СПЗ",,J67="Экзамены",),"Экзамены","")</f>
        <v/>
      </c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>
        <f>SUM(S67:AI67)</f>
        <v/>
      </c>
      <c r="AK67" s="34" t="n"/>
    </row>
    <row r="68" customFormat="1" s="42">
      <c r="A68" s="58" t="n"/>
      <c r="B68" s="58" t="n"/>
      <c r="C68" s="58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>
        <f>IF(OR(J68="СПЗ",,J68="Лекции",),N68,"")</f>
        <v/>
      </c>
      <c r="T68" s="12">
        <f>IF(OR(J68="СПЗ",,J68="Семинары ИПЗ",),N68,"")</f>
        <v/>
      </c>
      <c r="U68" s="12">
        <f>IF(OR(J68="СПЗ",,J68="Консультации",),N68,"")</f>
        <v/>
      </c>
      <c r="V68" s="12" t="n"/>
      <c r="W68" s="12" t="n"/>
      <c r="X68" s="12">
        <f>IF(OR(J68="СПЗ",,J68="Зачеты",),"Зачет","")</f>
        <v/>
      </c>
      <c r="Y68" s="12">
        <f>IF(OR(J68="СПЗ",,J68="Экзамены",),"Экзамены","")</f>
        <v/>
      </c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>
        <f>SUM(S68:AI68)</f>
        <v/>
      </c>
      <c r="AK68" s="34" t="n"/>
    </row>
    <row r="69" customFormat="1" s="42">
      <c r="A69" s="58" t="n"/>
      <c r="B69" s="58" t="n"/>
      <c r="C69" s="58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>
        <f>IF(OR(J69="СПЗ",,J69="Лекции",),N69,"")</f>
        <v/>
      </c>
      <c r="T69" s="12">
        <f>IF(OR(J69="СПЗ",,J69="Семинары ИПЗ",),N69,"")</f>
        <v/>
      </c>
      <c r="U69" s="12">
        <f>IF(OR(J69="СПЗ",,J69="Консультации",),N69,"")</f>
        <v/>
      </c>
      <c r="V69" s="12" t="n"/>
      <c r="W69" s="12" t="n"/>
      <c r="X69" s="12">
        <f>IF(OR(J69="СПЗ",,J69="Зачеты",),"Зачет","")</f>
        <v/>
      </c>
      <c r="Y69" s="12">
        <f>IF(OR(J69="СПЗ",,J69="Экзамены",),"Экзамены","")</f>
        <v/>
      </c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>
        <f>SUM(S69:AI69)</f>
        <v/>
      </c>
      <c r="AK69" s="34" t="n"/>
    </row>
    <row r="70" customFormat="1" s="42">
      <c r="A70" s="58" t="n"/>
      <c r="B70" s="58" t="n"/>
      <c r="C70" s="58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>
        <f>IF(OR(J70="СПЗ",,J70="Лекции",),N70,"")</f>
        <v/>
      </c>
      <c r="T70" s="12">
        <f>IF(OR(J70="СПЗ",,J70="Семинары ИПЗ",),N70,"")</f>
        <v/>
      </c>
      <c r="U70" s="12">
        <f>IF(OR(J70="СПЗ",,J70="Консультации",),N70,"")</f>
        <v/>
      </c>
      <c r="V70" s="12" t="n"/>
      <c r="W70" s="12" t="n"/>
      <c r="X70" s="12">
        <f>IF(OR(J70="СПЗ",,J70="Зачеты",),"Зачет","")</f>
        <v/>
      </c>
      <c r="Y70" s="12">
        <f>IF(OR(J70="СПЗ",,J70="Экзамены",),"Экзамены","")</f>
        <v/>
      </c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>
        <f>SUM(S70:AI70)</f>
        <v/>
      </c>
      <c r="AK70" s="34" t="n"/>
    </row>
    <row r="71" customFormat="1" s="42">
      <c r="A71" s="58" t="n"/>
      <c r="B71" s="58" t="n"/>
      <c r="C71" s="58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>
        <f>IF(OR(J71="СПЗ",,J71="Лекции",),N71,"")</f>
        <v/>
      </c>
      <c r="T71" s="12">
        <f>IF(OR(J71="СПЗ",,J71="Семинары ИПЗ",),N71,"")</f>
        <v/>
      </c>
      <c r="U71" s="12">
        <f>IF(OR(J71="СПЗ",,J71="Консультации",),N71,"")</f>
        <v/>
      </c>
      <c r="V71" s="12" t="n"/>
      <c r="W71" s="12" t="n"/>
      <c r="X71" s="12">
        <f>IF(OR(J71="СПЗ",,J71="Зачеты",),"Зачет","")</f>
        <v/>
      </c>
      <c r="Y71" s="12">
        <f>IF(OR(J71="СПЗ",,J71="Экзамены",),"Экзамены","")</f>
        <v/>
      </c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>
        <f>SUM(S71:AI71)</f>
        <v/>
      </c>
      <c r="AK71" s="34" t="n"/>
    </row>
    <row r="72" customFormat="1" s="42">
      <c r="A72" s="58" t="n"/>
      <c r="B72" s="58" t="n"/>
      <c r="C72" s="58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>
        <f>IF(OR(J72="СПЗ",,J72="Лекции",),N72,"")</f>
        <v/>
      </c>
      <c r="T72" s="12">
        <f>IF(OR(J72="СПЗ",,J72="Семинары ИПЗ",),N72,"")</f>
        <v/>
      </c>
      <c r="U72" s="12">
        <f>IF(OR(J72="СПЗ",,J72="Консультации",),N72,"")</f>
        <v/>
      </c>
      <c r="V72" s="12" t="n"/>
      <c r="W72" s="12" t="n"/>
      <c r="X72" s="12">
        <f>IF(OR(J72="СПЗ",,J72="Зачеты",),"Зачет","")</f>
        <v/>
      </c>
      <c r="Y72" s="12">
        <f>IF(OR(J72="СПЗ",,J72="Экзамены",),"Экзамены","")</f>
        <v/>
      </c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>
        <f>SUM(S72:AI72)</f>
        <v/>
      </c>
      <c r="AK72" s="34" t="n"/>
    </row>
    <row r="73" customFormat="1" s="42">
      <c r="A73" s="60" t="n"/>
      <c r="B73" s="60" t="n"/>
      <c r="C73" s="60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>
        <f>IF(OR(J73="СПЗ",,J73="Лекции",),N73,"")</f>
        <v/>
      </c>
      <c r="T73" s="12">
        <f>IF(OR(J73="СПЗ",,J73="Семинары ИПЗ",),N73,"")</f>
        <v/>
      </c>
      <c r="U73" s="12">
        <f>IF(OR(J73="СПЗ",,J73="Консультации",),N73,"")</f>
        <v/>
      </c>
      <c r="V73" s="12" t="n"/>
      <c r="W73" s="12" t="n"/>
      <c r="X73" s="12">
        <f>IF(OR(J73="СПЗ",,J73="Зачеты",),"Зачет","")</f>
        <v/>
      </c>
      <c r="Y73" s="12">
        <f>IF(OR(J73="СПЗ",,J73="Экзамены",),"Экзамены","")</f>
        <v/>
      </c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>
        <f>SUM(S73:AI73)</f>
        <v/>
      </c>
      <c r="AK73" s="34" t="n"/>
    </row>
    <row r="74" customFormat="1" s="42">
      <c r="A74" s="58" t="n"/>
      <c r="B74" s="58" t="n"/>
      <c r="C74" s="58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12">
        <f>IF(OR(J74="СПЗ",,J74="Лекции",),N74,"")</f>
        <v/>
      </c>
      <c r="T74" s="12">
        <f>IF(OR(J74="СПЗ",,J74="Семинары ИПЗ",),N74,"")</f>
        <v/>
      </c>
      <c r="U74" s="12">
        <f>IF(OR(J74="СПЗ",,J74="Консультации",),N74,"")</f>
        <v/>
      </c>
      <c r="V74" s="12" t="n"/>
      <c r="W74" s="12" t="n"/>
      <c r="X74" s="12">
        <f>IF(OR(J74="СПЗ",,J74="Зачеты",),"Зачет","")</f>
        <v/>
      </c>
      <c r="Y74" s="12">
        <f>IF(OR(J74="СПЗ",,J74="Экзамены",),"Экзамены","")</f>
        <v/>
      </c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>
        <f>SUM(S74:AI74)</f>
        <v/>
      </c>
      <c r="AK74" s="34" t="n"/>
    </row>
    <row r="75" customFormat="1" s="42">
      <c r="A75" s="58" t="n"/>
      <c r="B75" s="58" t="n"/>
      <c r="C75" s="58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12">
        <f>IF(OR(J75="СПЗ",,J75="Лекции",),N75,"")</f>
        <v/>
      </c>
      <c r="T75" s="12">
        <f>IF(OR(J75="СПЗ",,J75="Семинары ИПЗ",),N75,"")</f>
        <v/>
      </c>
      <c r="U75" s="12">
        <f>IF(OR(J75="СПЗ",,J75="Консультации",),N75,"")</f>
        <v/>
      </c>
      <c r="V75" s="12" t="n"/>
      <c r="W75" s="12" t="n"/>
      <c r="X75" s="12">
        <f>IF(OR(J75="СПЗ",,J75="Зачеты",),"Зачет","")</f>
        <v/>
      </c>
      <c r="Y75" s="12">
        <f>IF(OR(J75="СПЗ",,J75="Экзамены",),"Экзамены","")</f>
        <v/>
      </c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>
        <f>SUM(S75:AI75)</f>
        <v/>
      </c>
      <c r="AK75" s="34" t="n"/>
    </row>
    <row r="76" customFormat="1" s="42">
      <c r="A76" s="58" t="n"/>
      <c r="B76" s="58" t="n"/>
      <c r="C76" s="58" t="n"/>
      <c r="D76" s="59" t="n"/>
      <c r="E76" s="59" t="n"/>
      <c r="F76" s="59" t="n"/>
      <c r="G76" s="59" t="n"/>
      <c r="H76" s="59" t="n"/>
      <c r="I76" s="59" t="n"/>
      <c r="J76" s="59" t="n"/>
      <c r="K76" s="59" t="n"/>
      <c r="L76" s="59" t="n"/>
      <c r="M76" s="59" t="n"/>
      <c r="N76" s="59" t="n"/>
      <c r="O76" s="59" t="n"/>
      <c r="P76" s="59" t="n"/>
      <c r="Q76" s="59" t="n"/>
      <c r="R76" s="59" t="n"/>
      <c r="S76" s="12">
        <f>IF(OR(J76="СПЗ",,J76="Лекции",),N76,"")</f>
        <v/>
      </c>
      <c r="T76" s="12">
        <f>IF(OR(J76="СПЗ",,J76="Семинары ИПЗ",),N76,"")</f>
        <v/>
      </c>
      <c r="U76" s="12">
        <f>IF(OR(J76="СПЗ",,J76="Консультации",),N76,"")</f>
        <v/>
      </c>
      <c r="V76" s="12" t="n"/>
      <c r="W76" s="12" t="n"/>
      <c r="X76" s="12">
        <f>IF(OR(J76="СПЗ",,J76="Зачеты",),"Зачет","")</f>
        <v/>
      </c>
      <c r="Y76" s="12">
        <f>IF(OR(J76="СПЗ",,J76="Экзамены",),"Экзамены","")</f>
        <v/>
      </c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>
        <f>SUM(S76:AI76)</f>
        <v/>
      </c>
      <c r="AK76" s="34" t="n"/>
    </row>
    <row r="77" customFormat="1" s="42">
      <c r="A77" s="58" t="n"/>
      <c r="B77" s="58" t="n"/>
      <c r="C77" s="58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59" t="n"/>
      <c r="Q77" s="59" t="n"/>
      <c r="R77" s="59" t="n"/>
      <c r="S77" s="12">
        <f>IF(OR(J77="СПЗ",,J77="Лекции",),N77,"")</f>
        <v/>
      </c>
      <c r="T77" s="12">
        <f>IF(OR(J77="СПЗ",,J77="Семинары ИПЗ",),N77,"")</f>
        <v/>
      </c>
      <c r="U77" s="12">
        <f>IF(OR(J77="СПЗ",,J77="Консультации",),N77,"")</f>
        <v/>
      </c>
      <c r="V77" s="12" t="n"/>
      <c r="W77" s="12" t="n"/>
      <c r="X77" s="12">
        <f>IF(OR(J77="СПЗ",,J77="Зачеты",),"Зачет","")</f>
        <v/>
      </c>
      <c r="Y77" s="12">
        <f>IF(OR(J77="СПЗ",,J77="Экзамены",),"Экзамены","")</f>
        <v/>
      </c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>
        <f>SUM(S77:AI77)</f>
        <v/>
      </c>
      <c r="AK77" s="34" t="n"/>
    </row>
    <row r="78" customFormat="1" s="42">
      <c r="A78" s="58" t="n"/>
      <c r="B78" s="58" t="n"/>
      <c r="C78" s="58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59" t="n"/>
      <c r="Q78" s="59" t="n"/>
      <c r="R78" s="59" t="n"/>
      <c r="S78" s="12">
        <f>IF(OR(J78="СПЗ",,J78="Лекции",),N78,"")</f>
        <v/>
      </c>
      <c r="T78" s="12">
        <f>IF(OR(J78="СПЗ",,J78="Семинары ИПЗ",),N78,"")</f>
        <v/>
      </c>
      <c r="U78" s="12">
        <f>IF(OR(J78="СПЗ",,J78="Консультации",),N78,"")</f>
        <v/>
      </c>
      <c r="V78" s="12" t="n"/>
      <c r="W78" s="12" t="n"/>
      <c r="X78" s="12">
        <f>IF(OR(J78="СПЗ",,J78="Зачеты",),"Зачет","")</f>
        <v/>
      </c>
      <c r="Y78" s="12">
        <f>IF(OR(J78="СПЗ",,J78="Экзамены",),"Экзамены","")</f>
        <v/>
      </c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>
        <f>SUM(S78:AI78)</f>
        <v/>
      </c>
      <c r="AK78" s="34" t="n"/>
    </row>
    <row r="79" customFormat="1" s="42">
      <c r="A79" s="58" t="n"/>
      <c r="B79" s="58" t="n"/>
      <c r="C79" s="58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12">
        <f>IF(OR(J79="СПЗ",,J79="Лекции",),N79,"")</f>
        <v/>
      </c>
      <c r="T79" s="12">
        <f>IF(OR(J79="СПЗ",,J79="Семинары ИПЗ",),N79,"")</f>
        <v/>
      </c>
      <c r="U79" s="12">
        <f>IF(OR(J79="СПЗ",,J79="Консультации",),N79,"")</f>
        <v/>
      </c>
      <c r="V79" s="12" t="n"/>
      <c r="W79" s="12" t="n"/>
      <c r="X79" s="12">
        <f>IF(OR(J79="СПЗ",,J79="Зачеты",),"Зачет","")</f>
        <v/>
      </c>
      <c r="Y79" s="12">
        <f>IF(OR(J79="СПЗ",,J79="Экзамены",),"Экзамены","")</f>
        <v/>
      </c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>
        <f>SUM(S79:AI79)</f>
        <v/>
      </c>
      <c r="AK79" s="34" t="n"/>
    </row>
    <row r="80" customFormat="1" s="42">
      <c r="A80" s="58" t="n"/>
      <c r="B80" s="58" t="n"/>
      <c r="C80" s="58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12">
        <f>IF(OR(J80="СПЗ",,J80="Лекции",),N80,"")</f>
        <v/>
      </c>
      <c r="T80" s="12">
        <f>IF(OR(J80="СПЗ",,J80="Семинары ИПЗ",),N80,"")</f>
        <v/>
      </c>
      <c r="U80" s="12">
        <f>IF(OR(J80="СПЗ",,J80="Консультации",),N80,"")</f>
        <v/>
      </c>
      <c r="V80" s="12" t="n"/>
      <c r="W80" s="12" t="n"/>
      <c r="X80" s="12">
        <f>IF(OR(J80="СПЗ",,J80="Зачеты",),"Зачет","")</f>
        <v/>
      </c>
      <c r="Y80" s="12">
        <f>IF(OR(J80="СПЗ",,J80="Экзамены",),"Экзамены","")</f>
        <v/>
      </c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>
        <f>SUM(S80:AI80)</f>
        <v/>
      </c>
      <c r="AK80" s="34" t="n"/>
    </row>
    <row r="81" customFormat="1" s="42">
      <c r="A81" s="58" t="n"/>
      <c r="B81" s="58" t="n"/>
      <c r="C81" s="58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12">
        <f>IF(OR(J81="СПЗ",,J81="Лекции",),N81,"")</f>
        <v/>
      </c>
      <c r="T81" s="12">
        <f>IF(OR(J81="СПЗ",,J81="Семинары ИПЗ",),N81,"")</f>
        <v/>
      </c>
      <c r="U81" s="12">
        <f>IF(OR(J81="СПЗ",,J81="Консультации",),N81,"")</f>
        <v/>
      </c>
      <c r="V81" s="12" t="n"/>
      <c r="W81" s="12" t="n"/>
      <c r="X81" s="12">
        <f>IF(OR(J81="СПЗ",,J81="Зачеты",),"Зачет","")</f>
        <v/>
      </c>
      <c r="Y81" s="12">
        <f>IF(OR(J81="СПЗ",,J81="Экзамены",),"Экзамены","")</f>
        <v/>
      </c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>
        <f>SUM(S81:AI81)</f>
        <v/>
      </c>
      <c r="AK81" s="34" t="n"/>
    </row>
    <row r="82" customFormat="1" s="42">
      <c r="A82" s="58" t="n"/>
      <c r="B82" s="58" t="n"/>
      <c r="C82" s="58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12">
        <f>IF(OR(J82="СПЗ",,J82="Лекции",),N82,"")</f>
        <v/>
      </c>
      <c r="T82" s="12">
        <f>IF(OR(J82="СПЗ",,J82="Семинары ИПЗ",),N82,"")</f>
        <v/>
      </c>
      <c r="U82" s="12">
        <f>IF(OR(J82="СПЗ",,J82="Консультации",),N82,"")</f>
        <v/>
      </c>
      <c r="V82" s="12" t="n"/>
      <c r="W82" s="12" t="n"/>
      <c r="X82" s="12">
        <f>IF(OR(J82="СПЗ",,J82="Зачеты",),"Зачет","")</f>
        <v/>
      </c>
      <c r="Y82" s="12">
        <f>IF(OR(J82="СПЗ",,J82="Экзамены",),"Экзамены","")</f>
        <v/>
      </c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>
        <f>SUM(S82:AI82)</f>
        <v/>
      </c>
      <c r="AK82" s="34" t="n"/>
    </row>
    <row r="83" customFormat="1" s="42">
      <c r="A83" s="58" t="n"/>
      <c r="B83" s="58" t="n"/>
      <c r="C83" s="58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12">
        <f>IF(OR(J83="СПЗ",,J83="Лекции",),N83,"")</f>
        <v/>
      </c>
      <c r="T83" s="12">
        <f>IF(OR(J83="СПЗ",,J83="Семинары ИПЗ",),N83,"")</f>
        <v/>
      </c>
      <c r="U83" s="12">
        <f>IF(OR(J83="СПЗ",,J83="Консультации",),N83,"")</f>
        <v/>
      </c>
      <c r="V83" s="12" t="n"/>
      <c r="W83" s="12" t="n"/>
      <c r="X83" s="12">
        <f>IF(OR(J83="СПЗ",,J83="Зачеты",),"Зачет","")</f>
        <v/>
      </c>
      <c r="Y83" s="12">
        <f>IF(OR(J83="СПЗ",,J83="Экзамены",),"Экзамены","")</f>
        <v/>
      </c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>
        <f>SUM(S83:AI83)</f>
        <v/>
      </c>
      <c r="AK83" s="34" t="n"/>
    </row>
    <row r="84" customFormat="1" s="42">
      <c r="A84" s="58" t="n"/>
      <c r="B84" s="58" t="n"/>
      <c r="C84" s="58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12">
        <f>IF(OR(J84="СПЗ",,J84="Лекции",),N84,"")</f>
        <v/>
      </c>
      <c r="T84" s="12">
        <f>IF(OR(J84="СПЗ",,J84="Семинары ИПЗ",),N84,"")</f>
        <v/>
      </c>
      <c r="U84" s="12">
        <f>IF(OR(J84="СПЗ",,J84="Консультации",),N84,"")</f>
        <v/>
      </c>
      <c r="V84" s="12" t="n"/>
      <c r="W84" s="12" t="n"/>
      <c r="X84" s="12">
        <f>IF(OR(J84="СПЗ",,J84="Зачеты",),"Зачет","")</f>
        <v/>
      </c>
      <c r="Y84" s="12">
        <f>IF(OR(J84="СПЗ",,J84="Экзамены",),"Экзамены","")</f>
        <v/>
      </c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>
        <f>SUM(S84:AI84)</f>
        <v/>
      </c>
      <c r="AK84" s="34" t="n"/>
    </row>
    <row r="85" customFormat="1" s="42">
      <c r="A85" s="58" t="n"/>
      <c r="B85" s="58" t="n"/>
      <c r="C85" s="58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12">
        <f>IF(OR(J85="СПЗ",,J85="Лекции",),N85,"")</f>
        <v/>
      </c>
      <c r="T85" s="12">
        <f>IF(OR(J85="СПЗ",,J85="Семинары ИПЗ",),N85,"")</f>
        <v/>
      </c>
      <c r="U85" s="12">
        <f>IF(OR(J85="СПЗ",,J85="Консультации",),N85,"")</f>
        <v/>
      </c>
      <c r="V85" s="12" t="n"/>
      <c r="W85" s="12" t="n"/>
      <c r="X85" s="12">
        <f>IF(OR(J85="СПЗ",,J85="Зачеты",),"Зачет","")</f>
        <v/>
      </c>
      <c r="Y85" s="12">
        <f>IF(OR(J85="СПЗ",,J85="Экзамены",),"Экзамены","")</f>
        <v/>
      </c>
      <c r="Z85" s="12" t="n"/>
      <c r="AA85" s="12" t="n"/>
      <c r="AB85" s="12" t="n"/>
      <c r="AC85" s="12" t="n"/>
      <c r="AD85" s="12" t="n"/>
      <c r="AE85" s="12" t="n"/>
      <c r="AF85" s="12" t="n"/>
      <c r="AG85" s="12" t="n"/>
      <c r="AH85" s="12" t="n"/>
      <c r="AI85" s="12" t="n"/>
      <c r="AJ85" s="12">
        <f>SUM(S85:AI85)</f>
        <v/>
      </c>
      <c r="AK85" s="34" t="n"/>
    </row>
    <row r="86" customFormat="1" s="42">
      <c r="A86" s="58" t="n"/>
      <c r="B86" s="58" t="n"/>
      <c r="C86" s="58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12">
        <f>IF(OR(J86="СПЗ",,J86="Лекции",),N86,"")</f>
        <v/>
      </c>
      <c r="T86" s="12">
        <f>IF(OR(J86="СПЗ",,J86="Семинары ИПЗ",),N86,"")</f>
        <v/>
      </c>
      <c r="U86" s="12">
        <f>IF(OR(J86="СПЗ",,J86="Консультации",),N86,"")</f>
        <v/>
      </c>
      <c r="V86" s="12" t="n"/>
      <c r="W86" s="12" t="n"/>
      <c r="X86" s="12">
        <f>IF(OR(J86="СПЗ",,J86="Зачеты",),"Зачет","")</f>
        <v/>
      </c>
      <c r="Y86" s="12">
        <f>IF(OR(J86="СПЗ",,J86="Экзамены",),"Экзамены","")</f>
        <v/>
      </c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>
        <f>SUM(S86:AI86)</f>
        <v/>
      </c>
      <c r="AK86" s="34" t="n"/>
    </row>
    <row r="87" customFormat="1" s="42">
      <c r="A87" s="58" t="n"/>
      <c r="B87" s="58" t="n"/>
      <c r="C87" s="58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12">
        <f>IF(OR(J87="СПЗ",,J87="Лекции",),N87,"")</f>
        <v/>
      </c>
      <c r="T87" s="12">
        <f>IF(OR(J87="СПЗ",,J87="Семинары ИПЗ",),N87,"")</f>
        <v/>
      </c>
      <c r="U87" s="12">
        <f>IF(OR(J87="СПЗ",,J87="Консультации",),N87,"")</f>
        <v/>
      </c>
      <c r="V87" s="12" t="n"/>
      <c r="W87" s="12" t="n"/>
      <c r="X87" s="12">
        <f>IF(OR(J87="СПЗ",,J87="Зачеты",),"Зачет","")</f>
        <v/>
      </c>
      <c r="Y87" s="12">
        <f>IF(OR(J87="СПЗ",,J87="Экзамены",),"Экзамены","")</f>
        <v/>
      </c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>
        <f>SUM(S87:AI87)</f>
        <v/>
      </c>
      <c r="AK87" s="34" t="n"/>
    </row>
    <row r="88" customFormat="1" s="42">
      <c r="A88" s="58" t="n"/>
      <c r="B88" s="58" t="n"/>
      <c r="C88" s="58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12">
        <f>IF(OR(J88="СПЗ",,J88="Лекции",),N88,"")</f>
        <v/>
      </c>
      <c r="T88" s="12">
        <f>IF(OR(J88="СПЗ",,J88="Семинары ИПЗ",),N88,"")</f>
        <v/>
      </c>
      <c r="U88" s="12">
        <f>IF(OR(J88="СПЗ",,J88="Консультации",),N88,"")</f>
        <v/>
      </c>
      <c r="V88" s="12" t="n"/>
      <c r="W88" s="12" t="n"/>
      <c r="X88" s="12">
        <f>IF(OR(J88="СПЗ",,J88="Зачеты",),"Зачет","")</f>
        <v/>
      </c>
      <c r="Y88" s="12">
        <f>IF(OR(J88="СПЗ",,J88="Экзамены",),"Экзамены","")</f>
        <v/>
      </c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>
        <f>SUM(S88:AI88)</f>
        <v/>
      </c>
      <c r="AK88" s="34" t="n"/>
    </row>
    <row r="89" customFormat="1" s="42">
      <c r="A89" s="58" t="n"/>
      <c r="B89" s="58" t="n"/>
      <c r="C89" s="58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12">
        <f>IF(OR(J89="СПЗ",,J89="Лекции",),N89,"")</f>
        <v/>
      </c>
      <c r="T89" s="12">
        <f>IF(OR(J89="СПЗ",,J89="Семинары ИПЗ",),N89,"")</f>
        <v/>
      </c>
      <c r="U89" s="12">
        <f>IF(OR(J89="СПЗ",,J89="Консультации",),N89,"")</f>
        <v/>
      </c>
      <c r="V89" s="12" t="n"/>
      <c r="W89" s="12" t="n"/>
      <c r="X89" s="12">
        <f>IF(OR(J89="СПЗ",,J89="Зачеты",),"Зачет","")</f>
        <v/>
      </c>
      <c r="Y89" s="12">
        <f>IF(OR(J89="СПЗ",,J89="Экзамены",),"Экзамены","")</f>
        <v/>
      </c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>
        <f>SUM(S89:AI89)</f>
        <v/>
      </c>
      <c r="AK89" s="34" t="n"/>
    </row>
    <row r="90" customFormat="1" s="42">
      <c r="A90" s="58" t="n"/>
      <c r="B90" s="58" t="n"/>
      <c r="C90" s="58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12">
        <f>IF(OR(J90="СПЗ",,J90="Лекции",),N90,"")</f>
        <v/>
      </c>
      <c r="T90" s="12">
        <f>IF(OR(J90="СПЗ",,J90="Семинары ИПЗ",),N90,"")</f>
        <v/>
      </c>
      <c r="U90" s="12">
        <f>IF(OR(J90="СПЗ",,J90="Консультации",),N90,"")</f>
        <v/>
      </c>
      <c r="V90" s="12" t="n"/>
      <c r="W90" s="12" t="n"/>
      <c r="X90" s="12">
        <f>IF(OR(J90="СПЗ",,J90="Зачеты",),"Зачет","")</f>
        <v/>
      </c>
      <c r="Y90" s="12">
        <f>IF(OR(J90="СПЗ",,J90="Экзамены",),"Экзамены","")</f>
        <v/>
      </c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>
        <f>SUM(S90:AI90)</f>
        <v/>
      </c>
      <c r="AK90" s="34" t="n"/>
    </row>
    <row r="91" customFormat="1" s="42">
      <c r="A91" s="58" t="n"/>
      <c r="B91" s="58" t="n"/>
      <c r="C91" s="58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12">
        <f>IF(OR(J91="СПЗ",,J91="Лекции",),N91,"")</f>
        <v/>
      </c>
      <c r="T91" s="12">
        <f>IF(OR(J91="СПЗ",,J91="Семинары ИПЗ",),N91,"")</f>
        <v/>
      </c>
      <c r="U91" s="12">
        <f>IF(OR(J91="СПЗ",,J91="Консультации",),N91,"")</f>
        <v/>
      </c>
      <c r="V91" s="12" t="n"/>
      <c r="W91" s="12" t="n"/>
      <c r="X91" s="12">
        <f>IF(OR(J91="СПЗ",,J91="Зачеты",),"Зачет","")</f>
        <v/>
      </c>
      <c r="Y91" s="12">
        <f>IF(OR(J91="СПЗ",,J91="Экзамены",),"Экзамены","")</f>
        <v/>
      </c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>
        <f>SUM(S91:AI91)</f>
        <v/>
      </c>
      <c r="AK91" s="34" t="n"/>
    </row>
    <row r="92" customFormat="1" s="42">
      <c r="A92" s="58" t="n"/>
      <c r="B92" s="58" t="n"/>
      <c r="C92" s="58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12">
        <f>IF(OR(J92="СПЗ",,J92="Лекции",),N92,"")</f>
        <v/>
      </c>
      <c r="T92" s="12">
        <f>IF(OR(J92="СПЗ",,J92="Семинары ИПЗ",),N92,"")</f>
        <v/>
      </c>
      <c r="U92" s="12">
        <f>IF(OR(J92="СПЗ",,J92="Консультации",),N92,"")</f>
        <v/>
      </c>
      <c r="V92" s="12" t="n"/>
      <c r="W92" s="12" t="n"/>
      <c r="X92" s="12">
        <f>IF(OR(J92="СПЗ",,J92="Зачеты",),"Зачет","")</f>
        <v/>
      </c>
      <c r="Y92" s="12">
        <f>IF(OR(J92="СПЗ",,J92="Экзамены",),"Экзамены","")</f>
        <v/>
      </c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>
        <f>SUM(S92:AI92)</f>
        <v/>
      </c>
      <c r="AK92" s="34" t="n"/>
    </row>
    <row r="93" customFormat="1" s="42">
      <c r="A93" s="58" t="n"/>
      <c r="B93" s="58" t="n"/>
      <c r="C93" s="58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12">
        <f>IF(OR(J93="СПЗ",,J93="Лекции",),N93,"")</f>
        <v/>
      </c>
      <c r="T93" s="12">
        <f>IF(OR(J93="СПЗ",,J93="Семинары ИПЗ",),N93,"")</f>
        <v/>
      </c>
      <c r="U93" s="12">
        <f>IF(OR(J93="СПЗ",,J93="Консультации",),N93,"")</f>
        <v/>
      </c>
      <c r="V93" s="12" t="n"/>
      <c r="W93" s="12" t="n"/>
      <c r="X93" s="12">
        <f>IF(OR(J93="СПЗ",,J93="Зачеты",),"Зачет","")</f>
        <v/>
      </c>
      <c r="Y93" s="12">
        <f>IF(OR(J93="СПЗ",,J93="Экзамены",),"Экзамены","")</f>
        <v/>
      </c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>
        <f>SUM(S93:AI93)</f>
        <v/>
      </c>
      <c r="AK93" s="34" t="n"/>
    </row>
    <row r="94" customFormat="1" s="42">
      <c r="A94" s="58" t="n"/>
      <c r="B94" s="58" t="n"/>
      <c r="C94" s="58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12">
        <f>IF(OR(J94="СПЗ",,J94="Лекции",),N94,"")</f>
        <v/>
      </c>
      <c r="T94" s="12">
        <f>IF(OR(J94="СПЗ",,J94="Семинары ИПЗ",),N94,"")</f>
        <v/>
      </c>
      <c r="U94" s="12">
        <f>IF(OR(J94="СПЗ",,J94="Консультации",),N94,"")</f>
        <v/>
      </c>
      <c r="V94" s="12" t="n"/>
      <c r="W94" s="12" t="n"/>
      <c r="X94" s="12">
        <f>IF(OR(J94="СПЗ",,J94="Зачеты",),"Зачет","")</f>
        <v/>
      </c>
      <c r="Y94" s="12">
        <f>IF(OR(J94="СПЗ",,J94="Экзамены",),"Экзамены","")</f>
        <v/>
      </c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>
        <f>SUM(S94:AI94)</f>
        <v/>
      </c>
      <c r="AK94" s="34" t="n"/>
    </row>
    <row r="95" customFormat="1" s="42">
      <c r="A95" s="58" t="n"/>
      <c r="B95" s="58" t="n"/>
      <c r="C95" s="58" t="n"/>
      <c r="D95" s="59" t="n"/>
      <c r="E95" s="59" t="n"/>
      <c r="F95" s="59" t="n"/>
      <c r="G95" s="59" t="n"/>
      <c r="H95" s="59" t="n"/>
      <c r="I95" s="59" t="n"/>
      <c r="J95" s="59" t="n"/>
      <c r="K95" s="59" t="n"/>
      <c r="L95" s="59" t="n"/>
      <c r="M95" s="59" t="n"/>
      <c r="N95" s="59" t="n"/>
      <c r="O95" s="59" t="n"/>
      <c r="P95" s="59" t="n"/>
      <c r="Q95" s="59" t="n"/>
      <c r="R95" s="59" t="n"/>
      <c r="S95" s="12">
        <f>IF(OR(J95="СПЗ",,J95="Лекции",),N95,"")</f>
        <v/>
      </c>
      <c r="T95" s="12">
        <f>IF(OR(J95="СПЗ",,J95="Семинары ИПЗ",),N95,"")</f>
        <v/>
      </c>
      <c r="U95" s="12">
        <f>IF(OR(J95="СПЗ",,J95="Консультации",),N95,"")</f>
        <v/>
      </c>
      <c r="V95" s="12" t="n"/>
      <c r="W95" s="12" t="n"/>
      <c r="X95" s="12">
        <f>IF(OR(J95="СПЗ",,J95="Зачеты",),"Зачет","")</f>
        <v/>
      </c>
      <c r="Y95" s="12">
        <f>IF(OR(J95="СПЗ",,J95="Экзамены",),"Экзамены","")</f>
        <v/>
      </c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>
        <f>SUM(S95:AI95)</f>
        <v/>
      </c>
      <c r="AK95" s="34" t="n"/>
    </row>
    <row r="96" customFormat="1" s="42">
      <c r="A96" s="58" t="n"/>
      <c r="B96" s="58" t="n"/>
      <c r="C96" s="58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12">
        <f>IF(OR(J96="СПЗ",,J96="Лекции",),N96,"")</f>
        <v/>
      </c>
      <c r="T96" s="12">
        <f>IF(OR(J96="СПЗ",,J96="Семинары ИПЗ",),N96,"")</f>
        <v/>
      </c>
      <c r="U96" s="12">
        <f>IF(OR(J96="СПЗ",,J96="Консультации",),N96,"")</f>
        <v/>
      </c>
      <c r="V96" s="12" t="n"/>
      <c r="W96" s="12" t="n"/>
      <c r="X96" s="12">
        <f>IF(OR(J96="СПЗ",,J96="Зачеты",),"Зачет","")</f>
        <v/>
      </c>
      <c r="Y96" s="12">
        <f>IF(OR(J96="СПЗ",,J96="Экзамены",),"Экзамены","")</f>
        <v/>
      </c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>
        <f>SUM(S96:AI96)</f>
        <v/>
      </c>
      <c r="AK96" s="34" t="n"/>
    </row>
    <row r="97" customFormat="1" s="42">
      <c r="A97" s="58" t="n"/>
      <c r="B97" s="58" t="n"/>
      <c r="C97" s="58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12">
        <f>IF(OR(J97="СПЗ",,J97="Лекции",),N97,"")</f>
        <v/>
      </c>
      <c r="T97" s="12">
        <f>IF(OR(J97="СПЗ",,J97="Семинары ИПЗ",),N97,"")</f>
        <v/>
      </c>
      <c r="U97" s="12">
        <f>IF(OR(J97="СПЗ",,J97="Консультации",),N97,"")</f>
        <v/>
      </c>
      <c r="V97" s="12" t="n"/>
      <c r="W97" s="12" t="n"/>
      <c r="X97" s="12">
        <f>IF(OR(J97="СПЗ",,J97="Зачеты",),"Зачет","")</f>
        <v/>
      </c>
      <c r="Y97" s="12">
        <f>IF(OR(J97="СПЗ",,J97="Экзамены",),"Экзамены","")</f>
        <v/>
      </c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>
        <f>SUM(S97:AI97)</f>
        <v/>
      </c>
      <c r="AK97" s="34" t="n"/>
    </row>
    <row r="98" customFormat="1" s="42">
      <c r="A98" s="58" t="n"/>
      <c r="B98" s="58" t="n"/>
      <c r="C98" s="58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12">
        <f>IF(OR(J98="СПЗ",,J98="Лекции",),N98,"")</f>
        <v/>
      </c>
      <c r="T98" s="12">
        <f>IF(OR(J98="СПЗ",,J98="Семинары ИПЗ",),N98,"")</f>
        <v/>
      </c>
      <c r="U98" s="12">
        <f>IF(OR(J98="СПЗ",,J98="Консультации",),N98,"")</f>
        <v/>
      </c>
      <c r="V98" s="12" t="n"/>
      <c r="W98" s="12" t="n"/>
      <c r="X98" s="12">
        <f>IF(OR(J98="СПЗ",,J98="Зачеты",),"Зачет","")</f>
        <v/>
      </c>
      <c r="Y98" s="12">
        <f>IF(OR(J98="СПЗ",,J98="Экзамены",),"Экзамены","")</f>
        <v/>
      </c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>
        <f>SUM(S98:AI98)</f>
        <v/>
      </c>
      <c r="AK98" s="34" t="n"/>
    </row>
    <row r="99" customFormat="1" s="42">
      <c r="A99" s="58" t="n"/>
      <c r="B99" s="58" t="n"/>
      <c r="C99" s="58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12">
        <f>IF(OR(J99="СПЗ",,J99="Лекции",),N99,"")</f>
        <v/>
      </c>
      <c r="T99" s="12">
        <f>IF(OR(J99="СПЗ",,J99="Семинары ИПЗ",),N99,"")</f>
        <v/>
      </c>
      <c r="U99" s="12">
        <f>IF(OR(J99="СПЗ",,J99="Консультации",),N99,"")</f>
        <v/>
      </c>
      <c r="V99" s="12" t="n"/>
      <c r="W99" s="12" t="n"/>
      <c r="X99" s="12">
        <f>IF(OR(J99="СПЗ",,J99="Зачеты",),"Зачет","")</f>
        <v/>
      </c>
      <c r="Y99" s="12">
        <f>IF(OR(J99="СПЗ",,J99="Экзамены",),"Экзамены","")</f>
        <v/>
      </c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>
        <f>SUM(S99:AI99)</f>
        <v/>
      </c>
      <c r="AK99" s="34" t="n"/>
    </row>
    <row r="100" customFormat="1" s="42">
      <c r="A100" s="58" t="n"/>
      <c r="B100" s="58" t="n"/>
      <c r="C100" s="58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12">
        <f>IF(OR(J100="СПЗ",,J100="Лекции",),N100,"")</f>
        <v/>
      </c>
      <c r="T100" s="12">
        <f>IF(OR(J100="СПЗ",,J100="Семинары ИПЗ",),N100,"")</f>
        <v/>
      </c>
      <c r="U100" s="12">
        <f>IF(OR(J100="СПЗ",,J100="Консультации",),N100,"")</f>
        <v/>
      </c>
      <c r="V100" s="12" t="n"/>
      <c r="W100" s="12" t="n"/>
      <c r="X100" s="12">
        <f>IF(OR(J100="СПЗ",,J100="Зачеты",),"Зачет","")</f>
        <v/>
      </c>
      <c r="Y100" s="12">
        <f>IF(OR(J100="СПЗ",,J100="Экзамены",),"Экзамены","")</f>
        <v/>
      </c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>
        <f>SUM(S100:AI100)</f>
        <v/>
      </c>
      <c r="AK100" s="34" t="n"/>
    </row>
    <row r="101" customFormat="1" s="42">
      <c r="A101" s="58" t="n"/>
      <c r="B101" s="58" t="n"/>
      <c r="C101" s="58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12">
        <f>IF(OR(J101="СПЗ",,J101="Лекции",),N101,"")</f>
        <v/>
      </c>
      <c r="T101" s="12">
        <f>IF(OR(J101="СПЗ",,J101="Семинары ИПЗ",),N101,"")</f>
        <v/>
      </c>
      <c r="U101" s="12">
        <f>IF(OR(J101="СПЗ",,J101="Консультации",),N101,"")</f>
        <v/>
      </c>
      <c r="V101" s="12" t="n"/>
      <c r="W101" s="12" t="n"/>
      <c r="X101" s="12">
        <f>IF(OR(J101="СПЗ",,J101="Зачеты",),"Зачет","")</f>
        <v/>
      </c>
      <c r="Y101" s="12">
        <f>IF(OR(J101="СПЗ",,J101="Экзамены",),"Экзамены","")</f>
        <v/>
      </c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>
        <f>SUM(S101:AI101)</f>
        <v/>
      </c>
      <c r="AK101" s="34" t="n"/>
    </row>
    <row r="102" customFormat="1" s="42">
      <c r="A102" s="58" t="n"/>
      <c r="B102" s="58" t="n"/>
      <c r="C102" s="58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12">
        <f>IF(OR(J102="СПЗ",,J102="Лекции",),N102,"")</f>
        <v/>
      </c>
      <c r="T102" s="12">
        <f>IF(OR(J102="СПЗ",,J102="Семинары ИПЗ",),N102,"")</f>
        <v/>
      </c>
      <c r="U102" s="12">
        <f>IF(OR(J102="СПЗ",,J102="Консультации",),N102,"")</f>
        <v/>
      </c>
      <c r="V102" s="12" t="n"/>
      <c r="W102" s="12" t="n"/>
      <c r="X102" s="12">
        <f>IF(OR(J102="СПЗ",,J102="Зачеты",),"Зачет","")</f>
        <v/>
      </c>
      <c r="Y102" s="12">
        <f>IF(OR(J102="СПЗ",,J102="Экзамены",),"Экзамены","")</f>
        <v/>
      </c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>
        <f>SUM(S102:AI102)</f>
        <v/>
      </c>
      <c r="AK102" s="34" t="n"/>
    </row>
    <row r="103" customFormat="1" s="42">
      <c r="A103" s="58" t="n"/>
      <c r="B103" s="58" t="n"/>
      <c r="C103" s="58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12">
        <f>IF(OR(J103="СПЗ",,J103="Лекции",),N103,"")</f>
        <v/>
      </c>
      <c r="T103" s="12">
        <f>IF(OR(J103="СПЗ",,J103="Семинары ИПЗ",),N103,"")</f>
        <v/>
      </c>
      <c r="U103" s="12">
        <f>IF(OR(J103="СПЗ",,J103="Консультации",),N103,"")</f>
        <v/>
      </c>
      <c r="V103" s="12" t="n"/>
      <c r="W103" s="12" t="n"/>
      <c r="X103" s="12">
        <f>IF(OR(J103="СПЗ",,J103="Зачеты",),"Зачет","")</f>
        <v/>
      </c>
      <c r="Y103" s="12">
        <f>IF(OR(J103="СПЗ",,J103="Экзамены",),"Экзамены","")</f>
        <v/>
      </c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>
        <f>SUM(S103:AI103)</f>
        <v/>
      </c>
      <c r="AK103" s="34" t="n"/>
    </row>
    <row r="104" customFormat="1" s="42">
      <c r="A104" s="58" t="n"/>
      <c r="B104" s="58" t="n"/>
      <c r="C104" s="58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12">
        <f>IF(OR(J104="СПЗ",,J104="Лекции",),N104,"")</f>
        <v/>
      </c>
      <c r="T104" s="12">
        <f>IF(OR(J104="СПЗ",,J104="Семинары ИПЗ",),N104,"")</f>
        <v/>
      </c>
      <c r="U104" s="12">
        <f>IF(OR(J104="СПЗ",,J104="Консультации",),N104,"")</f>
        <v/>
      </c>
      <c r="V104" s="12" t="n"/>
      <c r="W104" s="12" t="n"/>
      <c r="X104" s="12">
        <f>IF(OR(J104="СПЗ",,J104="Зачеты",),"Зачет","")</f>
        <v/>
      </c>
      <c r="Y104" s="12">
        <f>IF(OR(J104="СПЗ",,J104="Экзамены",),"Экзамены","")</f>
        <v/>
      </c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>
        <f>SUM(S104:AI104)</f>
        <v/>
      </c>
      <c r="AK104" s="34" t="n"/>
    </row>
    <row r="105" customFormat="1" s="42">
      <c r="A105" s="58" t="n"/>
      <c r="B105" s="58" t="n"/>
      <c r="C105" s="58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12">
        <f>IF(OR(J105="СПЗ",,J105="Лекции",),N105,"")</f>
        <v/>
      </c>
      <c r="T105" s="12">
        <f>IF(OR(J105="СПЗ",,J105="Семинары ИПЗ",),N105,"")</f>
        <v/>
      </c>
      <c r="U105" s="12">
        <f>IF(OR(J105="СПЗ",,J105="Консультации",),N105,"")</f>
        <v/>
      </c>
      <c r="V105" s="12" t="n"/>
      <c r="W105" s="12" t="n"/>
      <c r="X105" s="12">
        <f>IF(OR(J105="СПЗ",,J105="Зачеты",),"Зачет","")</f>
        <v/>
      </c>
      <c r="Y105" s="12">
        <f>IF(OR(J105="СПЗ",,J105="Экзамены",),"Экзамены","")</f>
        <v/>
      </c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>
        <f>SUM(S105:AI105)</f>
        <v/>
      </c>
      <c r="AK105" s="34" t="n"/>
    </row>
    <row r="106" customFormat="1" s="42">
      <c r="A106" s="58" t="n"/>
      <c r="B106" s="58" t="n"/>
      <c r="C106" s="58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12">
        <f>IF(OR(J106="СПЗ",,J106="Лекции",),N106,"")</f>
        <v/>
      </c>
      <c r="T106" s="12">
        <f>IF(OR(J106="СПЗ",,J106="Семинары ИПЗ",),N106,"")</f>
        <v/>
      </c>
      <c r="U106" s="12">
        <f>IF(OR(J106="СПЗ",,J106="Консультации",),N106,"")</f>
        <v/>
      </c>
      <c r="V106" s="12" t="n"/>
      <c r="W106" s="12" t="n"/>
      <c r="X106" s="12">
        <f>IF(OR(J106="СПЗ",,J106="Зачеты",),"Зачет","")</f>
        <v/>
      </c>
      <c r="Y106" s="12">
        <f>IF(OR(J106="СПЗ",,J106="Экзамены",),"Экзамены","")</f>
        <v/>
      </c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>
        <f>SUM(S106:AI106)</f>
        <v/>
      </c>
      <c r="AK106" s="34" t="n"/>
    </row>
    <row r="107" customFormat="1" s="42">
      <c r="A107" s="58" t="n"/>
      <c r="B107" s="58" t="n"/>
      <c r="C107" s="58" t="n"/>
      <c r="D107" s="59" t="n"/>
      <c r="E107" s="59" t="n"/>
      <c r="F107" s="59" t="n"/>
      <c r="G107" s="59" t="n"/>
      <c r="H107" s="59" t="n"/>
      <c r="I107" s="59" t="n"/>
      <c r="J107" s="59" t="n"/>
      <c r="K107" s="59" t="n"/>
      <c r="L107" s="59" t="n"/>
      <c r="M107" s="59" t="n"/>
      <c r="N107" s="59" t="n"/>
      <c r="O107" s="59" t="n"/>
      <c r="P107" s="59" t="n"/>
      <c r="Q107" s="59" t="n"/>
      <c r="R107" s="59" t="n"/>
      <c r="S107" s="12">
        <f>IF(OR(J107="СПЗ",,J107="Лекции",),N107,"")</f>
        <v/>
      </c>
      <c r="T107" s="12">
        <f>IF(OR(J107="СПЗ",,J107="Семинары ИПЗ",),N107,"")</f>
        <v/>
      </c>
      <c r="U107" s="12">
        <f>IF(OR(J107="СПЗ",,J107="Консультации",),N107,"")</f>
        <v/>
      </c>
      <c r="V107" s="12" t="n"/>
      <c r="W107" s="12" t="n"/>
      <c r="X107" s="12">
        <f>IF(OR(J107="СПЗ",,J107="Зачеты",),"Зачет","")</f>
        <v/>
      </c>
      <c r="Y107" s="12">
        <f>IF(OR(J107="СПЗ",,J107="Экзамены",),"Экзамены","")</f>
        <v/>
      </c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>
        <f>SUM(S107:AI107)</f>
        <v/>
      </c>
      <c r="AK107" s="34" t="n"/>
    </row>
    <row r="108" customFormat="1" s="42">
      <c r="A108" s="58" t="n"/>
      <c r="B108" s="58" t="n"/>
      <c r="C108" s="58" t="n"/>
      <c r="D108" s="59" t="n"/>
      <c r="E108" s="59" t="n"/>
      <c r="F108" s="59" t="n"/>
      <c r="G108" s="59" t="n"/>
      <c r="H108" s="59" t="n"/>
      <c r="I108" s="59" t="n"/>
      <c r="J108" s="59" t="n"/>
      <c r="K108" s="59" t="n"/>
      <c r="L108" s="59" t="n"/>
      <c r="M108" s="59" t="n"/>
      <c r="N108" s="59" t="n"/>
      <c r="O108" s="59" t="n"/>
      <c r="P108" s="59" t="n"/>
      <c r="Q108" s="59" t="n"/>
      <c r="R108" s="59" t="n"/>
      <c r="S108" s="12">
        <f>IF(OR(J108="СПЗ",,J108="Лекции",),N108,"")</f>
        <v/>
      </c>
      <c r="T108" s="12">
        <f>IF(OR(J108="СПЗ",,J108="Семинары ИПЗ",),N108,"")</f>
        <v/>
      </c>
      <c r="U108" s="12">
        <f>IF(OR(J108="СПЗ",,J108="Консультации",),N108,"")</f>
        <v/>
      </c>
      <c r="V108" s="12" t="n"/>
      <c r="W108" s="12" t="n"/>
      <c r="X108" s="12">
        <f>IF(OR(J108="СПЗ",,J108="Зачеты",),"Зачет","")</f>
        <v/>
      </c>
      <c r="Y108" s="12">
        <f>IF(OR(J108="СПЗ",,J108="Экзамены",),"Экзамены","")</f>
        <v/>
      </c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>
        <f>SUM(S108:AI108)</f>
        <v/>
      </c>
      <c r="AK108" s="34" t="n"/>
    </row>
    <row r="109" customFormat="1" s="42">
      <c r="A109" s="58" t="n"/>
      <c r="B109" s="58" t="n"/>
      <c r="C109" s="58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59" t="n"/>
      <c r="Q109" s="59" t="n"/>
      <c r="R109" s="59" t="n"/>
      <c r="S109" s="12">
        <f>IF(OR(J109="СПЗ",,J109="Лекции",),N109,"")</f>
        <v/>
      </c>
      <c r="T109" s="12">
        <f>IF(OR(J109="СПЗ",,J109="Семинары ИПЗ",),N109,"")</f>
        <v/>
      </c>
      <c r="U109" s="12">
        <f>IF(OR(J109="СПЗ",,J109="Консультации",),N109,"")</f>
        <v/>
      </c>
      <c r="V109" s="12" t="n"/>
      <c r="W109" s="12" t="n"/>
      <c r="X109" s="12">
        <f>IF(OR(J109="СПЗ",,J109="Зачеты",),"Зачет","")</f>
        <v/>
      </c>
      <c r="Y109" s="12">
        <f>IF(OR(J109="СПЗ",,J109="Экзамены",),"Экзамены","")</f>
        <v/>
      </c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>
        <f>SUM(S109:AI109)</f>
        <v/>
      </c>
      <c r="AK109" s="34" t="n"/>
    </row>
    <row r="110" customFormat="1" s="42">
      <c r="A110" s="58" t="n"/>
      <c r="B110" s="58" t="n"/>
      <c r="C110" s="58" t="n"/>
      <c r="D110" s="59" t="n"/>
      <c r="E110" s="59" t="n"/>
      <c r="F110" s="59" t="n"/>
      <c r="G110" s="59" t="n"/>
      <c r="H110" s="59" t="n"/>
      <c r="I110" s="59" t="n"/>
      <c r="J110" s="59" t="n"/>
      <c r="K110" s="59" t="n"/>
      <c r="L110" s="59" t="n"/>
      <c r="M110" s="59" t="n"/>
      <c r="N110" s="59" t="n"/>
      <c r="O110" s="59" t="n"/>
      <c r="P110" s="59" t="n"/>
      <c r="Q110" s="59" t="n"/>
      <c r="R110" s="59" t="n"/>
      <c r="S110" s="12">
        <f>IF(OR(J110="СПЗ",,J110="Лекции",),N110,"")</f>
        <v/>
      </c>
      <c r="T110" s="12">
        <f>IF(OR(J110="СПЗ",,J110="Семинары ИПЗ",),N110,"")</f>
        <v/>
      </c>
      <c r="U110" s="12">
        <f>IF(OR(J110="СПЗ",,J110="Консультации",),N110,"")</f>
        <v/>
      </c>
      <c r="V110" s="12" t="n"/>
      <c r="W110" s="12" t="n"/>
      <c r="X110" s="12">
        <f>IF(OR(J110="СПЗ",,J110="Зачеты",),"Зачет","")</f>
        <v/>
      </c>
      <c r="Y110" s="12">
        <f>IF(OR(J110="СПЗ",,J110="Экзамены",),"Экзамены","")</f>
        <v/>
      </c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>
        <f>SUM(S110:AI110)</f>
        <v/>
      </c>
      <c r="AK110" s="34" t="n"/>
    </row>
    <row r="111" customFormat="1" s="42">
      <c r="A111" s="58" t="n"/>
      <c r="B111" s="58" t="n"/>
      <c r="C111" s="58" t="n"/>
      <c r="D111" s="59" t="n"/>
      <c r="E111" s="59" t="n"/>
      <c r="F111" s="59" t="n"/>
      <c r="G111" s="59" t="n"/>
      <c r="H111" s="59" t="n"/>
      <c r="I111" s="59" t="n"/>
      <c r="J111" s="59" t="n"/>
      <c r="K111" s="59" t="n"/>
      <c r="L111" s="59" t="n"/>
      <c r="M111" s="59" t="n"/>
      <c r="N111" s="59" t="n"/>
      <c r="O111" s="59" t="n"/>
      <c r="P111" s="59" t="n"/>
      <c r="Q111" s="59" t="n"/>
      <c r="R111" s="59" t="n"/>
      <c r="S111" s="12">
        <f>IF(OR(J111="СПЗ",,J111="Лекции",),N111,"")</f>
        <v/>
      </c>
      <c r="T111" s="12">
        <f>IF(OR(J111="СПЗ",,J111="Семинары ИПЗ",),N111,"")</f>
        <v/>
      </c>
      <c r="U111" s="12">
        <f>IF(OR(J111="СПЗ",,J111="Консультации",),N111,"")</f>
        <v/>
      </c>
      <c r="V111" s="12" t="n"/>
      <c r="W111" s="12" t="n"/>
      <c r="X111" s="12">
        <f>IF(OR(J111="СПЗ",,J111="Зачеты",),"Зачет","")</f>
        <v/>
      </c>
      <c r="Y111" s="12">
        <f>IF(OR(J111="СПЗ",,J111="Экзамены",),"Экзамены","")</f>
        <v/>
      </c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>
        <f>SUM(S111:AI111)</f>
        <v/>
      </c>
      <c r="AK111" s="34" t="n"/>
    </row>
    <row r="112" customFormat="1" s="42">
      <c r="A112" s="58" t="n"/>
      <c r="B112" s="58" t="n"/>
      <c r="C112" s="58" t="n"/>
      <c r="D112" s="59" t="n"/>
      <c r="E112" s="59" t="n"/>
      <c r="F112" s="59" t="n"/>
      <c r="G112" s="59" t="n"/>
      <c r="H112" s="59" t="n"/>
      <c r="I112" s="59" t="n"/>
      <c r="J112" s="59" t="n"/>
      <c r="K112" s="59" t="n"/>
      <c r="L112" s="59" t="n"/>
      <c r="M112" s="59" t="n"/>
      <c r="N112" s="59" t="n"/>
      <c r="O112" s="59" t="n"/>
      <c r="P112" s="59" t="n"/>
      <c r="Q112" s="59" t="n"/>
      <c r="R112" s="59" t="n"/>
      <c r="S112" s="12">
        <f>IF(OR(J112="СПЗ",,J112="Лекции",),N112,"")</f>
        <v/>
      </c>
      <c r="T112" s="12">
        <f>IF(OR(J112="СПЗ",,J112="Семинары ИПЗ",),N112,"")</f>
        <v/>
      </c>
      <c r="U112" s="12">
        <f>IF(OR(J112="СПЗ",,J112="Консультации",),N112,"")</f>
        <v/>
      </c>
      <c r="V112" s="12" t="n"/>
      <c r="W112" s="12" t="n"/>
      <c r="X112" s="12">
        <f>IF(OR(J112="СПЗ",,J112="Зачеты",),"Зачет","")</f>
        <v/>
      </c>
      <c r="Y112" s="12">
        <f>IF(OR(J112="СПЗ",,J112="Экзамены",),"Экзамены","")</f>
        <v/>
      </c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>
        <f>SUM(S112:AI112)</f>
        <v/>
      </c>
      <c r="AK112" s="34" t="n"/>
    </row>
    <row r="113" customFormat="1" s="42">
      <c r="A113" s="58" t="n"/>
      <c r="B113" s="58" t="n"/>
      <c r="C113" s="58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59" t="n"/>
      <c r="Q113" s="59" t="n"/>
      <c r="R113" s="59" t="n"/>
      <c r="S113" s="12">
        <f>IF(OR(J113="СПЗ",,J113="Лекции",),N113,"")</f>
        <v/>
      </c>
      <c r="T113" s="12">
        <f>IF(OR(J113="СПЗ",,J113="Семинары ИПЗ",),N113,"")</f>
        <v/>
      </c>
      <c r="U113" s="12">
        <f>IF(OR(J113="СПЗ",,J113="Консультации",),N113,"")</f>
        <v/>
      </c>
      <c r="V113" s="12" t="n"/>
      <c r="W113" s="12" t="n"/>
      <c r="X113" s="12">
        <f>IF(OR(J113="СПЗ",,J113="Зачеты",),"Зачет","")</f>
        <v/>
      </c>
      <c r="Y113" s="12">
        <f>IF(OR(J113="СПЗ",,J113="Экзамены",),"Экзамены","")</f>
        <v/>
      </c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>
        <f>SUM(S113:AI113)</f>
        <v/>
      </c>
      <c r="AK113" s="34" t="n"/>
    </row>
    <row r="114" customFormat="1" s="42">
      <c r="A114" s="58" t="n"/>
      <c r="B114" s="58" t="n"/>
      <c r="C114" s="58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12">
        <f>IF(OR(J114="СПЗ",,J114="Лекции",),N114,"")</f>
        <v/>
      </c>
      <c r="T114" s="12">
        <f>IF(OR(J114="СПЗ",,J114="Семинары ИПЗ",),N114,"")</f>
        <v/>
      </c>
      <c r="U114" s="12">
        <f>IF(OR(J114="СПЗ",,J114="Консультации",),N114,"")</f>
        <v/>
      </c>
      <c r="V114" s="12" t="n"/>
      <c r="W114" s="12" t="n"/>
      <c r="X114" s="12">
        <f>IF(OR(J114="СПЗ",,J114="Зачеты",),"Зачет","")</f>
        <v/>
      </c>
      <c r="Y114" s="12">
        <f>IF(OR(J114="СПЗ",,J114="Экзамены",),"Экзамены","")</f>
        <v/>
      </c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>
        <f>SUM(S114:AI114)</f>
        <v/>
      </c>
      <c r="AK114" s="34" t="n"/>
    </row>
    <row r="115" customFormat="1" s="42">
      <c r="A115" s="58" t="n"/>
      <c r="B115" s="58" t="n"/>
      <c r="C115" s="58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12">
        <f>IF(OR(J115="СПЗ",,J115="Лекции",),N115,"")</f>
        <v/>
      </c>
      <c r="T115" s="12">
        <f>IF(OR(J115="СПЗ",,J115="Семинары ИПЗ",),N115,"")</f>
        <v/>
      </c>
      <c r="U115" s="12">
        <f>IF(OR(J115="СПЗ",,J115="Консультации",),N115,"")</f>
        <v/>
      </c>
      <c r="V115" s="12" t="n"/>
      <c r="W115" s="12" t="n"/>
      <c r="X115" s="12">
        <f>IF(OR(J115="СПЗ",,J115="Зачеты",),"Зачет","")</f>
        <v/>
      </c>
      <c r="Y115" s="12">
        <f>IF(OR(J115="СПЗ",,J115="Экзамены",),"Экзамены","")</f>
        <v/>
      </c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>
        <f>SUM(S115:AI115)</f>
        <v/>
      </c>
      <c r="AK115" s="34" t="n"/>
    </row>
    <row r="116" customFormat="1" s="42">
      <c r="A116" s="58" t="n"/>
      <c r="B116" s="58" t="n"/>
      <c r="C116" s="58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12">
        <f>IF(OR(J116="СПЗ",,J116="Лекции",),N116,"")</f>
        <v/>
      </c>
      <c r="T116" s="12">
        <f>IF(OR(J116="СПЗ",,J116="Семинары ИПЗ",),N116,"")</f>
        <v/>
      </c>
      <c r="U116" s="12">
        <f>IF(OR(J116="СПЗ",,J116="Консультации",),N116,"")</f>
        <v/>
      </c>
      <c r="V116" s="12" t="n"/>
      <c r="W116" s="12" t="n"/>
      <c r="X116" s="12">
        <f>IF(OR(J116="СПЗ",,J116="Зачеты",),"Зачет","")</f>
        <v/>
      </c>
      <c r="Y116" s="12">
        <f>IF(OR(J116="СПЗ",,J116="Экзамены",),"Экзамены","")</f>
        <v/>
      </c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>
        <f>SUM(S116:AI116)</f>
        <v/>
      </c>
      <c r="AK116" s="34" t="n"/>
    </row>
    <row r="117" customFormat="1" s="42">
      <c r="A117" s="58" t="n"/>
      <c r="B117" s="58" t="n"/>
      <c r="C117" s="58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12">
        <f>IF(OR(J117="СПЗ",,J117="Лекции",),N117,"")</f>
        <v/>
      </c>
      <c r="T117" s="12">
        <f>IF(OR(J117="СПЗ",,J117="Семинары ИПЗ",),N117,"")</f>
        <v/>
      </c>
      <c r="U117" s="12">
        <f>IF(OR(J117="СПЗ",,J117="Консультации",),N117,"")</f>
        <v/>
      </c>
      <c r="V117" s="12" t="n"/>
      <c r="W117" s="12" t="n"/>
      <c r="X117" s="12">
        <f>IF(OR(J117="СПЗ",,J117="Зачеты",),"Зачет","")</f>
        <v/>
      </c>
      <c r="Y117" s="12">
        <f>IF(OR(J117="СПЗ",,J117="Экзамены",),"Экзамены","")</f>
        <v/>
      </c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>
        <f>SUM(S117:AI117)</f>
        <v/>
      </c>
      <c r="AK117" s="34" t="n"/>
    </row>
    <row r="118" customFormat="1" s="42">
      <c r="A118" s="58" t="n"/>
      <c r="B118" s="58" t="n"/>
      <c r="C118" s="58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12">
        <f>IF(OR(J118="СПЗ",,J118="Лекции",),N118,"")</f>
        <v/>
      </c>
      <c r="T118" s="12">
        <f>IF(OR(J118="СПЗ",,J118="Семинары ИПЗ",),N118,"")</f>
        <v/>
      </c>
      <c r="U118" s="12">
        <f>IF(OR(J118="СПЗ",,J118="Консультации",),N118,"")</f>
        <v/>
      </c>
      <c r="V118" s="12" t="n"/>
      <c r="W118" s="12" t="n"/>
      <c r="X118" s="12">
        <f>IF(OR(J118="СПЗ",,J118="Зачеты",),"Зачет","")</f>
        <v/>
      </c>
      <c r="Y118" s="12">
        <f>IF(OR(J118="СПЗ",,J118="Экзамены",),"Экзамены","")</f>
        <v/>
      </c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>
        <f>SUM(S118:AI118)</f>
        <v/>
      </c>
      <c r="AK118" s="34" t="n"/>
    </row>
    <row r="119" customFormat="1" s="42">
      <c r="A119" s="58" t="n"/>
      <c r="B119" s="58" t="n"/>
      <c r="C119" s="58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12">
        <f>IF(OR(J119="СПЗ",,J119="Лекции",),N119,"")</f>
        <v/>
      </c>
      <c r="T119" s="12">
        <f>IF(OR(J119="СПЗ",,J119="Семинары ИПЗ",),N119,"")</f>
        <v/>
      </c>
      <c r="U119" s="12">
        <f>IF(OR(J119="СПЗ",,J119="Консультации",),N119,"")</f>
        <v/>
      </c>
      <c r="V119" s="12" t="n"/>
      <c r="W119" s="12" t="n"/>
      <c r="X119" s="12">
        <f>IF(OR(J119="СПЗ",,J119="Зачеты",),"Зачет","")</f>
        <v/>
      </c>
      <c r="Y119" s="12">
        <f>IF(OR(J119="СПЗ",,J119="Экзамены",),"Экзамены","")</f>
        <v/>
      </c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>
        <f>SUM(S119:AI119)</f>
        <v/>
      </c>
      <c r="AK119" s="34" t="n"/>
    </row>
    <row r="120" customFormat="1" s="42">
      <c r="A120" s="58" t="n"/>
      <c r="B120" s="58" t="n"/>
      <c r="C120" s="58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12">
        <f>IF(OR(J120="СПЗ",,J120="Лекции",),N120,"")</f>
        <v/>
      </c>
      <c r="T120" s="12">
        <f>IF(OR(J120="СПЗ",,J120="Семинары ИПЗ",),N120,"")</f>
        <v/>
      </c>
      <c r="U120" s="12">
        <f>IF(OR(J120="СПЗ",,J120="Консультации",),N120,"")</f>
        <v/>
      </c>
      <c r="V120" s="12" t="n"/>
      <c r="W120" s="12" t="n"/>
      <c r="X120" s="12">
        <f>IF(OR(J120="СПЗ",,J120="Зачеты",),"Зачет","")</f>
        <v/>
      </c>
      <c r="Y120" s="12">
        <f>IF(OR(J120="СПЗ",,J120="Экзамены",),"Экзамены","")</f>
        <v/>
      </c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>
        <f>SUM(S120:AI120)</f>
        <v/>
      </c>
      <c r="AK120" s="34" t="n"/>
    </row>
    <row r="121" customFormat="1" s="42">
      <c r="A121" s="58" t="n"/>
      <c r="B121" s="58" t="n"/>
      <c r="C121" s="58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12">
        <f>IF(OR(J121="СПЗ",,J121="Лекции",),N121,"")</f>
        <v/>
      </c>
      <c r="T121" s="12">
        <f>IF(OR(J121="СПЗ",,J121="Семинары ИПЗ",),N121,"")</f>
        <v/>
      </c>
      <c r="U121" s="12">
        <f>IF(OR(J121="СПЗ",,J121="Консультации",),N121,"")</f>
        <v/>
      </c>
      <c r="V121" s="12" t="n"/>
      <c r="W121" s="12" t="n"/>
      <c r="X121" s="12">
        <f>IF(OR(J121="СПЗ",,J121="Зачеты",),"Зачет","")</f>
        <v/>
      </c>
      <c r="Y121" s="12">
        <f>IF(OR(J121="СПЗ",,J121="Экзамены",),"Экзамены","")</f>
        <v/>
      </c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>
        <f>SUM(S121:AI121)</f>
        <v/>
      </c>
      <c r="AK121" s="34" t="n"/>
    </row>
    <row r="122" customFormat="1" s="42">
      <c r="A122" s="58" t="n"/>
      <c r="B122" s="58" t="n"/>
      <c r="C122" s="58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12">
        <f>IF(OR(J122="СПЗ",,J122="Лекции",),N122,"")</f>
        <v/>
      </c>
      <c r="T122" s="12">
        <f>IF(OR(J122="СПЗ",,J122="Семинары ИПЗ",),N122,"")</f>
        <v/>
      </c>
      <c r="U122" s="12">
        <f>IF(OR(J122="СПЗ",,J122="Консультации",),N122,"")</f>
        <v/>
      </c>
      <c r="V122" s="12" t="n"/>
      <c r="W122" s="12" t="n"/>
      <c r="X122" s="12">
        <f>IF(OR(J122="СПЗ",,J122="Зачеты",),"Зачет","")</f>
        <v/>
      </c>
      <c r="Y122" s="12">
        <f>IF(OR(J122="СПЗ",,J122="Экзамены",),"Экзамены","")</f>
        <v/>
      </c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>
        <f>SUM(S122:AI122)</f>
        <v/>
      </c>
      <c r="AK122" s="34" t="n"/>
    </row>
    <row r="123" customFormat="1" s="42">
      <c r="A123" s="58" t="n"/>
      <c r="B123" s="58" t="n"/>
      <c r="C123" s="58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12">
        <f>IF(OR(J123="СПЗ",,J123="Лекции",),N123,"")</f>
        <v/>
      </c>
      <c r="T123" s="12">
        <f>IF(OR(J123="СПЗ",,J123="Семинары ИПЗ",),N123,"")</f>
        <v/>
      </c>
      <c r="U123" s="12">
        <f>IF(OR(J123="СПЗ",,J123="Консультации",),N123,"")</f>
        <v/>
      </c>
      <c r="V123" s="12" t="n"/>
      <c r="W123" s="12" t="n"/>
      <c r="X123" s="12">
        <f>IF(OR(J123="СПЗ",,J123="Зачеты",),"Зачет","")</f>
        <v/>
      </c>
      <c r="Y123" s="12">
        <f>IF(OR(J123="СПЗ",,J123="Экзамены",),"Экзамены","")</f>
        <v/>
      </c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>
        <f>SUM(S123:AI123)</f>
        <v/>
      </c>
      <c r="AK123" s="34" t="n"/>
    </row>
    <row r="124" customFormat="1" s="42">
      <c r="A124" s="58" t="n"/>
      <c r="B124" s="58" t="n"/>
      <c r="C124" s="58" t="n"/>
      <c r="D124" s="58" t="n"/>
      <c r="E124" s="58" t="n"/>
      <c r="F124" s="58" t="n"/>
      <c r="G124" s="58" t="n"/>
      <c r="H124" s="58" t="n"/>
      <c r="I124" s="58" t="n"/>
      <c r="J124" s="58" t="n"/>
      <c r="K124" s="58" t="n"/>
      <c r="L124" s="58" t="n"/>
      <c r="M124" s="58" t="n"/>
      <c r="N124" s="58" t="n"/>
      <c r="O124" s="58" t="n"/>
      <c r="P124" s="61" t="n"/>
      <c r="Q124" s="62" t="n"/>
      <c r="R124" s="61" t="n"/>
      <c r="S124" s="12">
        <f>IF(OR(J124="СПЗ",,J124="Лекции",),N124,"")</f>
        <v/>
      </c>
      <c r="T124" s="12">
        <f>IF(OR(J124="СПЗ",,J124="Семинары ИПЗ",),N124,"")</f>
        <v/>
      </c>
      <c r="U124" s="12">
        <f>IF(OR(J124="СПЗ",,J124="Консультации",),N124,"")</f>
        <v/>
      </c>
      <c r="V124" s="12" t="n"/>
      <c r="W124" s="12" t="n"/>
      <c r="X124" s="12">
        <f>IF(OR(J124="СПЗ",,J124="Зачеты",),"Зачет","")</f>
        <v/>
      </c>
      <c r="Y124" s="12">
        <f>IF(OR(J124="СПЗ",,J124="Экзамены",),"Экзамены","")</f>
        <v/>
      </c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>
        <f>SUM(S124:AI124)</f>
        <v/>
      </c>
      <c r="AK124" s="34" t="n"/>
    </row>
    <row r="125" customFormat="1" s="42">
      <c r="A125" s="58" t="n"/>
      <c r="B125" s="58" t="n"/>
      <c r="C125" s="58" t="n"/>
      <c r="D125" s="58" t="n"/>
      <c r="E125" s="58" t="n"/>
      <c r="F125" s="58" t="n"/>
      <c r="G125" s="58" t="n"/>
      <c r="H125" s="58" t="n"/>
      <c r="I125" s="58" t="n"/>
      <c r="J125" s="58" t="n"/>
      <c r="K125" s="58" t="n"/>
      <c r="L125" s="58" t="n"/>
      <c r="M125" s="58" t="n"/>
      <c r="N125" s="58" t="n"/>
      <c r="O125" s="58" t="n"/>
      <c r="P125" s="61" t="n"/>
      <c r="Q125" s="62" t="n"/>
      <c r="R125" s="61" t="n"/>
      <c r="S125" s="12">
        <f>IF(OR(J125="СПЗ",,J125="Лекции",),N125,"")</f>
        <v/>
      </c>
      <c r="T125" s="12">
        <f>IF(OR(J125="СПЗ",,J125="Семинары ИПЗ",),N125,"")</f>
        <v/>
      </c>
      <c r="U125" s="12">
        <f>IF(OR(J125="СПЗ",,J125="Консультации",),N125,"")</f>
        <v/>
      </c>
      <c r="V125" s="12" t="n"/>
      <c r="W125" s="12" t="n"/>
      <c r="X125" s="12">
        <f>IF(OR(J125="СПЗ",,J125="Зачеты",),"Зачет","")</f>
        <v/>
      </c>
      <c r="Y125" s="12">
        <f>IF(OR(J125="СПЗ",,J125="Экзамены",),"Экзамены","")</f>
        <v/>
      </c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>
        <f>SUM(S125:AI125)</f>
        <v/>
      </c>
      <c r="AK125" s="34" t="n"/>
    </row>
    <row r="126" customFormat="1" s="42">
      <c r="A126" s="58" t="n"/>
      <c r="B126" s="58" t="n"/>
      <c r="C126" s="58" t="n"/>
      <c r="D126" s="58" t="n"/>
      <c r="E126" s="58" t="n"/>
      <c r="F126" s="58" t="n"/>
      <c r="G126" s="58" t="n"/>
      <c r="H126" s="58" t="n"/>
      <c r="I126" s="58" t="n"/>
      <c r="J126" s="58" t="n"/>
      <c r="K126" s="58" t="n"/>
      <c r="L126" s="58" t="n"/>
      <c r="M126" s="58" t="n"/>
      <c r="N126" s="58" t="n"/>
      <c r="O126" s="58" t="n"/>
      <c r="P126" s="61" t="n"/>
      <c r="Q126" s="62" t="n"/>
      <c r="R126" s="61" t="n"/>
      <c r="S126" s="12">
        <f>IF(OR(J126="СПЗ",,J126="Лекции",),N126,"")</f>
        <v/>
      </c>
      <c r="T126" s="12">
        <f>IF(OR(J126="СПЗ",,J126="Семинары ИПЗ",),N126,"")</f>
        <v/>
      </c>
      <c r="U126" s="12">
        <f>IF(OR(J126="СПЗ",,J126="Консультации",),N126,"")</f>
        <v/>
      </c>
      <c r="V126" s="12" t="n"/>
      <c r="W126" s="12" t="n"/>
      <c r="X126" s="12">
        <f>IF(OR(J126="СПЗ",,J126="Зачеты",),"Зачет","")</f>
        <v/>
      </c>
      <c r="Y126" s="12">
        <f>IF(OR(J126="СПЗ",,J126="Экзамены",),"Экзамены","")</f>
        <v/>
      </c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>
        <f>SUM(S126:AI126)</f>
        <v/>
      </c>
      <c r="AK126" s="34" t="n"/>
    </row>
    <row r="127" customFormat="1" s="42">
      <c r="A127" s="58" t="n"/>
      <c r="B127" s="58" t="n"/>
      <c r="C127" s="58" t="n"/>
      <c r="D127" s="58" t="n"/>
      <c r="E127" s="58" t="n"/>
      <c r="F127" s="58" t="n"/>
      <c r="G127" s="58" t="n"/>
      <c r="H127" s="58" t="n"/>
      <c r="I127" s="58" t="n"/>
      <c r="J127" s="58" t="n"/>
      <c r="K127" s="58" t="n"/>
      <c r="L127" s="58" t="n"/>
      <c r="M127" s="58" t="n"/>
      <c r="N127" s="58" t="n"/>
      <c r="O127" s="58" t="n"/>
      <c r="P127" s="61" t="n"/>
      <c r="Q127" s="62" t="n"/>
      <c r="R127" s="61" t="n"/>
      <c r="S127" s="12">
        <f>IF(OR(J127="СПЗ",,J127="Лекции",),N127,"")</f>
        <v/>
      </c>
      <c r="T127" s="12">
        <f>IF(OR(J127="СПЗ",,J127="Семинары ИПЗ",),N127,"")</f>
        <v/>
      </c>
      <c r="U127" s="12">
        <f>IF(OR(J127="СПЗ",,J127="Консультации",),N127,"")</f>
        <v/>
      </c>
      <c r="V127" s="12" t="n"/>
      <c r="W127" s="12" t="n"/>
      <c r="X127" s="12">
        <f>IF(OR(J127="СПЗ",,J127="Зачеты",),"Зачет","")</f>
        <v/>
      </c>
      <c r="Y127" s="12">
        <f>IF(OR(J127="СПЗ",,J127="Экзамены",),"Экзамены","")</f>
        <v/>
      </c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>
        <f>SUM(S127:AI127)</f>
        <v/>
      </c>
      <c r="AK127" s="34" t="n"/>
    </row>
    <row r="128" customFormat="1" s="42">
      <c r="A128" s="58" t="n"/>
      <c r="B128" s="58" t="n"/>
      <c r="C128" s="58" t="n"/>
      <c r="D128" s="58" t="n"/>
      <c r="E128" s="58" t="n"/>
      <c r="F128" s="58" t="n"/>
      <c r="G128" s="58" t="n"/>
      <c r="H128" s="58" t="n"/>
      <c r="I128" s="58" t="n"/>
      <c r="J128" s="58" t="n"/>
      <c r="K128" s="58" t="n"/>
      <c r="L128" s="58" t="n"/>
      <c r="M128" s="58" t="n"/>
      <c r="N128" s="58" t="n"/>
      <c r="O128" s="58" t="n"/>
      <c r="P128" s="61" t="n"/>
      <c r="Q128" s="62" t="n"/>
      <c r="R128" s="61" t="n"/>
      <c r="S128" s="12">
        <f>IF(OR(J128="СПЗ",,J128="Лекции",),N128,"")</f>
        <v/>
      </c>
      <c r="T128" s="12">
        <f>IF(OR(J128="СПЗ",,J128="Семинары ИПЗ",),N128,"")</f>
        <v/>
      </c>
      <c r="U128" s="12">
        <f>IF(OR(J128="СПЗ",,J128="Консультации",),N128,"")</f>
        <v/>
      </c>
      <c r="V128" s="12" t="n"/>
      <c r="W128" s="12" t="n"/>
      <c r="X128" s="12">
        <f>IF(OR(J128="СПЗ",,J128="Зачеты",),"Зачет","")</f>
        <v/>
      </c>
      <c r="Y128" s="12">
        <f>IF(OR(J128="СПЗ",,J128="Экзамены",),"Экзамены","")</f>
        <v/>
      </c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  <c r="AJ128" s="12">
        <f>SUM(S128:AI128)</f>
        <v/>
      </c>
      <c r="AK128" s="34" t="n"/>
    </row>
    <row r="129" customFormat="1" s="42">
      <c r="A129" s="58" t="n"/>
      <c r="B129" s="58" t="n"/>
      <c r="C129" s="58" t="n"/>
      <c r="D129" s="58" t="n"/>
      <c r="E129" s="58" t="n"/>
      <c r="F129" s="58" t="n"/>
      <c r="G129" s="58" t="n"/>
      <c r="H129" s="58" t="n"/>
      <c r="I129" s="58" t="n"/>
      <c r="J129" s="58" t="n"/>
      <c r="K129" s="58" t="n"/>
      <c r="L129" s="58" t="n"/>
      <c r="M129" s="58" t="n"/>
      <c r="N129" s="58" t="n"/>
      <c r="O129" s="58" t="n"/>
      <c r="P129" s="61" t="n"/>
      <c r="Q129" s="62" t="n"/>
      <c r="R129" s="61" t="n"/>
      <c r="S129" s="12">
        <f>IF(OR(J129="СПЗ",,J129="Лекции",),N129,"")</f>
        <v/>
      </c>
      <c r="T129" s="12">
        <f>IF(OR(J129="СПЗ",,J129="Семинары ИПЗ",),N129,"")</f>
        <v/>
      </c>
      <c r="U129" s="12">
        <f>IF(OR(J129="СПЗ",,J129="Консультации",),N129,"")</f>
        <v/>
      </c>
      <c r="V129" s="12" t="n"/>
      <c r="W129" s="12" t="n"/>
      <c r="X129" s="12">
        <f>IF(OR(J129="СПЗ",,J129="Зачеты",),"Зачет","")</f>
        <v/>
      </c>
      <c r="Y129" s="12">
        <f>IF(OR(J129="СПЗ",,J129="Экзамены",),"Экзамены","")</f>
        <v/>
      </c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>
        <f>SUM(S129:AI129)</f>
        <v/>
      </c>
      <c r="AK129" s="34" t="n"/>
    </row>
    <row r="130" customFormat="1" s="42">
      <c r="A130" s="58" t="n"/>
      <c r="B130" s="58" t="n"/>
      <c r="C130" s="58" t="n"/>
      <c r="D130" s="58" t="n"/>
      <c r="E130" s="58" t="n"/>
      <c r="F130" s="58" t="n"/>
      <c r="G130" s="58" t="n"/>
      <c r="H130" s="58" t="n"/>
      <c r="I130" s="58" t="n"/>
      <c r="J130" s="58" t="n"/>
      <c r="K130" s="58" t="n"/>
      <c r="L130" s="58" t="n"/>
      <c r="M130" s="58" t="n"/>
      <c r="N130" s="58" t="n"/>
      <c r="O130" s="58" t="n"/>
      <c r="P130" s="61" t="n"/>
      <c r="Q130" s="62" t="n"/>
      <c r="R130" s="61" t="n"/>
      <c r="S130" s="12">
        <f>IF(OR(J130="СПЗ",,J130="Лекции",),N130,"")</f>
        <v/>
      </c>
      <c r="T130" s="12">
        <f>IF(OR(J130="СПЗ",,J130="Семинары ИПЗ",),N130,"")</f>
        <v/>
      </c>
      <c r="U130" s="12">
        <f>IF(OR(J130="СПЗ",,J130="Консультации",),N130,"")</f>
        <v/>
      </c>
      <c r="V130" s="12" t="n"/>
      <c r="W130" s="12" t="n"/>
      <c r="X130" s="12">
        <f>IF(OR(J130="СПЗ",,J130="Зачеты",),"Зачет","")</f>
        <v/>
      </c>
      <c r="Y130" s="12">
        <f>IF(OR(J130="СПЗ",,J130="Экзамены",),"Экзамены","")</f>
        <v/>
      </c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>
        <f>SUM(S130:AI130)</f>
        <v/>
      </c>
      <c r="AK130" s="34" t="n"/>
    </row>
    <row r="131" customFormat="1" s="42">
      <c r="A131" s="58" t="n"/>
      <c r="B131" s="58" t="n"/>
      <c r="C131" s="58" t="n"/>
      <c r="D131" s="58" t="n"/>
      <c r="E131" s="58" t="n"/>
      <c r="F131" s="58" t="n"/>
      <c r="G131" s="58" t="n"/>
      <c r="H131" s="58" t="n"/>
      <c r="I131" s="58" t="n"/>
      <c r="J131" s="58" t="n"/>
      <c r="K131" s="58" t="n"/>
      <c r="L131" s="58" t="n"/>
      <c r="M131" s="58" t="n"/>
      <c r="N131" s="58" t="n"/>
      <c r="O131" s="58" t="n"/>
      <c r="P131" s="61" t="n"/>
      <c r="Q131" s="62" t="n"/>
      <c r="R131" s="61" t="n"/>
      <c r="S131" s="12">
        <f>IF(OR(J131="СПЗ",,J131="Лекции",),N131,"")</f>
        <v/>
      </c>
      <c r="T131" s="12">
        <f>IF(OR(J131="СПЗ",,J131="Семинары ИПЗ",),N131,"")</f>
        <v/>
      </c>
      <c r="U131" s="12">
        <f>IF(OR(J131="СПЗ",,J131="Консультации",),N131,"")</f>
        <v/>
      </c>
      <c r="V131" s="12" t="n"/>
      <c r="W131" s="12" t="n"/>
      <c r="X131" s="12">
        <f>IF(OR(J131="СПЗ",,J131="Зачеты",),"Зачет","")</f>
        <v/>
      </c>
      <c r="Y131" s="12">
        <f>IF(OR(J131="СПЗ",,J131="Экзамены",),"Экзамены","")</f>
        <v/>
      </c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>
        <f>SUM(S131:AI131)</f>
        <v/>
      </c>
      <c r="AK131" s="34" t="n"/>
    </row>
    <row r="132" customFormat="1" s="42">
      <c r="A132" s="58" t="n"/>
      <c r="B132" s="58" t="n"/>
      <c r="C132" s="58" t="n"/>
      <c r="D132" s="58" t="n"/>
      <c r="E132" s="58" t="n"/>
      <c r="F132" s="58" t="n"/>
      <c r="G132" s="58" t="n"/>
      <c r="H132" s="58" t="n"/>
      <c r="I132" s="58" t="n"/>
      <c r="J132" s="58" t="n"/>
      <c r="K132" s="58" t="n"/>
      <c r="L132" s="58" t="n"/>
      <c r="M132" s="58" t="n"/>
      <c r="N132" s="58" t="n"/>
      <c r="O132" s="58" t="n"/>
      <c r="P132" s="61" t="n"/>
      <c r="Q132" s="62" t="n"/>
      <c r="R132" s="61" t="n"/>
      <c r="S132" s="12">
        <f>IF(OR(J132="СПЗ",,J132="Лекции",),N132,"")</f>
        <v/>
      </c>
      <c r="T132" s="12">
        <f>IF(OR(J132="СПЗ",,J132="Семинары ИПЗ",),N132,"")</f>
        <v/>
      </c>
      <c r="U132" s="12">
        <f>IF(OR(J132="СПЗ",,J132="Консультации",),N132,"")</f>
        <v/>
      </c>
      <c r="V132" s="12" t="n"/>
      <c r="W132" s="12" t="n"/>
      <c r="X132" s="12">
        <f>IF(OR(J132="СПЗ",,J132="Зачеты",),"Зачет","")</f>
        <v/>
      </c>
      <c r="Y132" s="12">
        <f>IF(OR(J132="СПЗ",,J132="Экзамены",),"Экзамены","")</f>
        <v/>
      </c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>
        <f>SUM(S132:AI132)</f>
        <v/>
      </c>
      <c r="AK132" s="34" t="n"/>
    </row>
    <row r="133" customFormat="1" s="42">
      <c r="A133" s="58" t="n"/>
      <c r="B133" s="58" t="n"/>
      <c r="C133" s="58" t="n"/>
      <c r="D133" s="58" t="n"/>
      <c r="E133" s="58" t="n"/>
      <c r="F133" s="58" t="n"/>
      <c r="G133" s="58" t="n"/>
      <c r="H133" s="58" t="n"/>
      <c r="I133" s="58" t="n"/>
      <c r="J133" s="58" t="n"/>
      <c r="K133" s="58" t="n"/>
      <c r="L133" s="58" t="n"/>
      <c r="M133" s="58" t="n"/>
      <c r="N133" s="58" t="n"/>
      <c r="O133" s="58" t="n"/>
      <c r="P133" s="61" t="n"/>
      <c r="Q133" s="62" t="n"/>
      <c r="R133" s="61" t="n"/>
      <c r="S133" s="12">
        <f>IF(OR(J133="СПЗ",,J133="Лекции",),N133,"")</f>
        <v/>
      </c>
      <c r="T133" s="12">
        <f>IF(OR(J133="СПЗ",,J133="Семинары ИПЗ",),N133,"")</f>
        <v/>
      </c>
      <c r="U133" s="12">
        <f>IF(OR(J133="СПЗ",,J133="Консультации",),N133,"")</f>
        <v/>
      </c>
      <c r="V133" s="12" t="n"/>
      <c r="W133" s="12" t="n"/>
      <c r="X133" s="12">
        <f>IF(OR(J133="СПЗ",,J133="Зачеты",),"Зачет","")</f>
        <v/>
      </c>
      <c r="Y133" s="12">
        <f>IF(OR(J133="СПЗ",,J133="Экзамены",),"Экзамены","")</f>
        <v/>
      </c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>
        <f>SUM(S133:AI133)</f>
        <v/>
      </c>
      <c r="AK133" s="34" t="n"/>
    </row>
    <row r="134" customFormat="1" s="42">
      <c r="A134" s="58" t="n"/>
      <c r="B134" s="58" t="n"/>
      <c r="C134" s="58" t="n"/>
      <c r="D134" s="58" t="n"/>
      <c r="E134" s="58" t="n"/>
      <c r="F134" s="58" t="n"/>
      <c r="G134" s="58" t="n"/>
      <c r="H134" s="58" t="n"/>
      <c r="I134" s="58" t="n"/>
      <c r="J134" s="58" t="n"/>
      <c r="K134" s="58" t="n"/>
      <c r="L134" s="58" t="n"/>
      <c r="M134" s="58" t="n"/>
      <c r="N134" s="58" t="n"/>
      <c r="O134" s="58" t="n"/>
      <c r="P134" s="61" t="n"/>
      <c r="Q134" s="62" t="n"/>
      <c r="R134" s="61" t="n"/>
      <c r="S134" s="12">
        <f>IF(OR(J134="СПЗ",,J134="Лекции",),N134,"")</f>
        <v/>
      </c>
      <c r="T134" s="12">
        <f>IF(OR(J134="СПЗ",,J134="Семинары ИПЗ",),N134,"")</f>
        <v/>
      </c>
      <c r="U134" s="12">
        <f>IF(OR(J134="СПЗ",,J134="Консультации",),N134,"")</f>
        <v/>
      </c>
      <c r="V134" s="12" t="n"/>
      <c r="W134" s="12" t="n"/>
      <c r="X134" s="12">
        <f>IF(OR(J134="СПЗ",,J134="Зачеты",),"Зачет","")</f>
        <v/>
      </c>
      <c r="Y134" s="12">
        <f>IF(OR(J134="СПЗ",,J134="Экзамены",),"Экзамены","")</f>
        <v/>
      </c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>
        <f>SUM(S134:AI134)</f>
        <v/>
      </c>
      <c r="AK134" s="34" t="n"/>
    </row>
    <row r="135" customFormat="1" s="42">
      <c r="A135" s="58" t="n"/>
      <c r="B135" s="58" t="n"/>
      <c r="C135" s="58" t="n"/>
      <c r="D135" s="58" t="n"/>
      <c r="E135" s="58" t="n"/>
      <c r="F135" s="58" t="n"/>
      <c r="G135" s="58" t="n"/>
      <c r="H135" s="58" t="n"/>
      <c r="I135" s="58" t="n"/>
      <c r="J135" s="58" t="n"/>
      <c r="K135" s="58" t="n"/>
      <c r="L135" s="58" t="n"/>
      <c r="M135" s="58" t="n"/>
      <c r="N135" s="58" t="n"/>
      <c r="O135" s="58" t="n"/>
      <c r="P135" s="61" t="n"/>
      <c r="Q135" s="62" t="n"/>
      <c r="R135" s="61" t="n"/>
      <c r="S135" s="12">
        <f>IF(OR(J135="СПЗ",,J135="Лекции",),N135,"")</f>
        <v/>
      </c>
      <c r="T135" s="12">
        <f>IF(OR(J135="СПЗ",,J135="Семинары ИПЗ",),N135,"")</f>
        <v/>
      </c>
      <c r="U135" s="12">
        <f>IF(OR(J135="СПЗ",,J135="Консультации",),N135,"")</f>
        <v/>
      </c>
      <c r="V135" s="12" t="n"/>
      <c r="W135" s="12" t="n"/>
      <c r="X135" s="12">
        <f>IF(OR(J135="СПЗ",,J135="Зачеты",),"Зачет","")</f>
        <v/>
      </c>
      <c r="Y135" s="12">
        <f>IF(OR(J135="СПЗ",,J135="Экзамены",),"Экзамены","")</f>
        <v/>
      </c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>
        <f>SUM(S135:AI135)</f>
        <v/>
      </c>
      <c r="AK135" s="34" t="n"/>
    </row>
    <row r="136" customFormat="1" s="42">
      <c r="A136" s="58" t="n"/>
      <c r="B136" s="58" t="n"/>
      <c r="C136" s="58" t="n"/>
      <c r="D136" s="58" t="n"/>
      <c r="E136" s="58" t="n"/>
      <c r="F136" s="58" t="n"/>
      <c r="G136" s="58" t="n"/>
      <c r="H136" s="58" t="n"/>
      <c r="I136" s="58" t="n"/>
      <c r="J136" s="58" t="n"/>
      <c r="K136" s="58" t="n"/>
      <c r="L136" s="58" t="n"/>
      <c r="M136" s="58" t="n"/>
      <c r="N136" s="58" t="n"/>
      <c r="O136" s="58" t="n"/>
      <c r="P136" s="61" t="n"/>
      <c r="Q136" s="62" t="n"/>
      <c r="R136" s="61" t="n"/>
      <c r="S136" s="12">
        <f>IF(OR(J136="СПЗ",,J136="Лекции",),N136,"")</f>
        <v/>
      </c>
      <c r="T136" s="12">
        <f>IF(OR(J136="СПЗ",,J136="Семинары ИПЗ",),N136,"")</f>
        <v/>
      </c>
      <c r="U136" s="12">
        <f>IF(OR(J136="СПЗ",,J136="Консультации",),N136,"")</f>
        <v/>
      </c>
      <c r="V136" s="12" t="n"/>
      <c r="W136" s="12" t="n"/>
      <c r="X136" s="12">
        <f>IF(OR(J136="СПЗ",,J136="Зачеты",),"Зачет","")</f>
        <v/>
      </c>
      <c r="Y136" s="12">
        <f>IF(OR(J136="СПЗ",,J136="Экзамены",),"Экзамены","")</f>
        <v/>
      </c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>
        <f>SUM(S136:AI136)</f>
        <v/>
      </c>
      <c r="AK136" s="34" t="n"/>
    </row>
    <row r="137" customFormat="1" s="42">
      <c r="A137" s="58" t="n"/>
      <c r="B137" s="58" t="n"/>
      <c r="C137" s="58" t="n"/>
      <c r="D137" s="58" t="n"/>
      <c r="E137" s="58" t="n"/>
      <c r="F137" s="58" t="n"/>
      <c r="G137" s="58" t="n"/>
      <c r="H137" s="58" t="n"/>
      <c r="I137" s="58" t="n"/>
      <c r="J137" s="58" t="n"/>
      <c r="K137" s="58" t="n"/>
      <c r="L137" s="58" t="n"/>
      <c r="M137" s="58" t="n"/>
      <c r="N137" s="58" t="n"/>
      <c r="O137" s="58" t="n"/>
      <c r="P137" s="61" t="n"/>
      <c r="Q137" s="62" t="n"/>
      <c r="R137" s="61" t="n"/>
      <c r="S137" s="12">
        <f>IF(OR(J137="СПЗ",,J137="Лекции",),N137,"")</f>
        <v/>
      </c>
      <c r="T137" s="12">
        <f>IF(OR(J137="СПЗ",,J137="Семинары ИПЗ",),N137,"")</f>
        <v/>
      </c>
      <c r="U137" s="12">
        <f>IF(OR(J137="СПЗ",,J137="Консультации",),N137,"")</f>
        <v/>
      </c>
      <c r="V137" s="12" t="n"/>
      <c r="W137" s="12" t="n"/>
      <c r="X137" s="12">
        <f>IF(OR(J137="СПЗ",,J137="Зачеты",),"Зачет","")</f>
        <v/>
      </c>
      <c r="Y137" s="12">
        <f>IF(OR(J137="СПЗ",,J137="Экзамены",),"Экзамены","")</f>
        <v/>
      </c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>
        <f>SUM(S137:AI137)</f>
        <v/>
      </c>
      <c r="AK137" s="34" t="n"/>
    </row>
    <row r="138" customFormat="1" s="42">
      <c r="A138" s="58" t="n"/>
      <c r="B138" s="58" t="n"/>
      <c r="C138" s="58" t="n"/>
      <c r="D138" s="58" t="n"/>
      <c r="E138" s="58" t="n"/>
      <c r="F138" s="58" t="n"/>
      <c r="G138" s="58" t="n"/>
      <c r="H138" s="58" t="n"/>
      <c r="I138" s="58" t="n"/>
      <c r="J138" s="58" t="n"/>
      <c r="K138" s="58" t="n"/>
      <c r="L138" s="58" t="n"/>
      <c r="M138" s="58" t="n"/>
      <c r="N138" s="58" t="n"/>
      <c r="O138" s="58" t="n"/>
      <c r="P138" s="61" t="n"/>
      <c r="Q138" s="62" t="n"/>
      <c r="R138" s="61" t="n"/>
      <c r="S138" s="12">
        <f>IF(OR(J138="СПЗ",,J138="Лекции",),N138,"")</f>
        <v/>
      </c>
      <c r="T138" s="12">
        <f>IF(OR(J138="СПЗ",,J138="Семинары ИПЗ",),N138,"")</f>
        <v/>
      </c>
      <c r="U138" s="12">
        <f>IF(OR(J138="СПЗ",,J138="Консультации",),N138,"")</f>
        <v/>
      </c>
      <c r="V138" s="12" t="n"/>
      <c r="W138" s="12" t="n"/>
      <c r="X138" s="12">
        <f>IF(OR(J138="СПЗ",,J138="Зачеты",),"Зачет","")</f>
        <v/>
      </c>
      <c r="Y138" s="12">
        <f>IF(OR(J138="СПЗ",,J138="Экзамены",),"Экзамены","")</f>
        <v/>
      </c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>
        <f>SUM(S138:AI138)</f>
        <v/>
      </c>
      <c r="AK138" s="34" t="n"/>
    </row>
    <row r="139" customFormat="1" s="42">
      <c r="A139" s="58" t="n"/>
      <c r="B139" s="58" t="n"/>
      <c r="C139" s="58" t="n"/>
      <c r="D139" s="58" t="n"/>
      <c r="E139" s="58" t="n"/>
      <c r="F139" s="58" t="n"/>
      <c r="G139" s="58" t="n"/>
      <c r="H139" s="58" t="n"/>
      <c r="I139" s="58" t="n"/>
      <c r="J139" s="58" t="n"/>
      <c r="K139" s="58" t="n"/>
      <c r="L139" s="58" t="n"/>
      <c r="M139" s="58" t="n"/>
      <c r="N139" s="58" t="n"/>
      <c r="O139" s="58" t="n"/>
      <c r="P139" s="61" t="n"/>
      <c r="Q139" s="62" t="n"/>
      <c r="R139" s="61" t="n"/>
      <c r="S139" s="12">
        <f>IF(OR(J139="СПЗ",,J139="Лекции",),N139,"")</f>
        <v/>
      </c>
      <c r="T139" s="12">
        <f>IF(OR(J139="СПЗ",,J139="Семинары ИПЗ",),N139,"")</f>
        <v/>
      </c>
      <c r="U139" s="12">
        <f>IF(OR(J139="СПЗ",,J139="Консультации",),N139,"")</f>
        <v/>
      </c>
      <c r="V139" s="12" t="n"/>
      <c r="W139" s="12" t="n"/>
      <c r="X139" s="12">
        <f>IF(OR(J139="СПЗ",,J139="Зачеты",),"Зачет","")</f>
        <v/>
      </c>
      <c r="Y139" s="12">
        <f>IF(OR(J139="СПЗ",,J139="Экзамены",),"Экзамены","")</f>
        <v/>
      </c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  <c r="AJ139" s="12">
        <f>SUM(S139:AI139)</f>
        <v/>
      </c>
      <c r="AK139" s="34" t="n"/>
    </row>
    <row r="140" customFormat="1" s="42">
      <c r="A140" s="58" t="n"/>
      <c r="B140" s="58" t="n"/>
      <c r="C140" s="58" t="n"/>
      <c r="D140" s="58" t="n"/>
      <c r="E140" s="58" t="n"/>
      <c r="F140" s="58" t="n"/>
      <c r="G140" s="58" t="n"/>
      <c r="H140" s="58" t="n"/>
      <c r="I140" s="58" t="n"/>
      <c r="J140" s="58" t="n"/>
      <c r="K140" s="58" t="n"/>
      <c r="L140" s="58" t="n"/>
      <c r="M140" s="58" t="n"/>
      <c r="N140" s="58" t="n"/>
      <c r="O140" s="58" t="n"/>
      <c r="P140" s="61" t="n"/>
      <c r="Q140" s="62" t="n"/>
      <c r="R140" s="61" t="n"/>
      <c r="S140" s="12">
        <f>IF(OR(J140="СПЗ",,J140="Лекции",),N140,"")</f>
        <v/>
      </c>
      <c r="T140" s="12">
        <f>IF(OR(J140="СПЗ",,J140="Семинары ИПЗ",),N140,"")</f>
        <v/>
      </c>
      <c r="U140" s="12">
        <f>IF(OR(J140="СПЗ",,J140="Консультации",),N140,"")</f>
        <v/>
      </c>
      <c r="V140" s="12" t="n"/>
      <c r="W140" s="12" t="n"/>
      <c r="X140" s="12">
        <f>IF(OR(J140="СПЗ",,J140="Зачеты",),"Зачет","")</f>
        <v/>
      </c>
      <c r="Y140" s="12">
        <f>IF(OR(J140="СПЗ",,J140="Экзамены",),"Экзамены","")</f>
        <v/>
      </c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>
        <f>SUM(S140:AI140)</f>
        <v/>
      </c>
      <c r="AK140" s="34" t="n"/>
    </row>
    <row r="141" customFormat="1" s="42">
      <c r="A141" s="58" t="n"/>
      <c r="B141" s="58" t="n"/>
      <c r="C141" s="58" t="n"/>
      <c r="D141" s="58" t="n"/>
      <c r="E141" s="58" t="n"/>
      <c r="F141" s="58" t="n"/>
      <c r="G141" s="58" t="n"/>
      <c r="H141" s="58" t="n"/>
      <c r="I141" s="58" t="n"/>
      <c r="J141" s="58" t="n"/>
      <c r="K141" s="58" t="n"/>
      <c r="L141" s="58" t="n"/>
      <c r="M141" s="58" t="n"/>
      <c r="N141" s="58" t="n"/>
      <c r="O141" s="58" t="n"/>
      <c r="P141" s="61" t="n"/>
      <c r="Q141" s="62" t="n"/>
      <c r="R141" s="61" t="n"/>
      <c r="S141" s="12">
        <f>IF(OR(J141="СПЗ",,J141="Лекции",),N141,"")</f>
        <v/>
      </c>
      <c r="T141" s="12">
        <f>IF(OR(J141="СПЗ",,J141="Семинары ИПЗ",),N141,"")</f>
        <v/>
      </c>
      <c r="U141" s="12">
        <f>IF(OR(J141="СПЗ",,J141="Консультации",),N141,"")</f>
        <v/>
      </c>
      <c r="V141" s="12" t="n"/>
      <c r="W141" s="12" t="n"/>
      <c r="X141" s="12">
        <f>IF(OR(J141="СПЗ",,J141="Зачеты",),"Зачет","")</f>
        <v/>
      </c>
      <c r="Y141" s="12">
        <f>IF(OR(J141="СПЗ",,J141="Экзамены",),"Экзамены","")</f>
        <v/>
      </c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>
        <f>SUM(S141:AI141)</f>
        <v/>
      </c>
      <c r="AK141" s="34" t="n"/>
    </row>
    <row r="142" customFormat="1" s="42">
      <c r="A142" s="58" t="n"/>
      <c r="B142" s="58" t="n"/>
      <c r="C142" s="58" t="n"/>
      <c r="D142" s="58" t="n"/>
      <c r="E142" s="58" t="n"/>
      <c r="F142" s="58" t="n"/>
      <c r="G142" s="58" t="n"/>
      <c r="H142" s="58" t="n"/>
      <c r="I142" s="58" t="n"/>
      <c r="J142" s="58" t="n"/>
      <c r="K142" s="58" t="n"/>
      <c r="L142" s="58" t="n"/>
      <c r="M142" s="58" t="n"/>
      <c r="N142" s="58" t="n"/>
      <c r="O142" s="58" t="n"/>
      <c r="P142" s="61" t="n"/>
      <c r="Q142" s="62" t="n"/>
      <c r="R142" s="61" t="n"/>
      <c r="S142" s="12">
        <f>IF(OR(J142="СПЗ",,J142="Лекции",),N142,"")</f>
        <v/>
      </c>
      <c r="T142" s="12">
        <f>IF(OR(J142="СПЗ",,J142="Семинары ИПЗ",),N142,"")</f>
        <v/>
      </c>
      <c r="U142" s="12">
        <f>IF(OR(J142="СПЗ",,J142="Консультации",),N142,"")</f>
        <v/>
      </c>
      <c r="V142" s="12" t="n"/>
      <c r="W142" s="12" t="n"/>
      <c r="X142" s="12">
        <f>IF(OR(J142="СПЗ",,J142="Зачеты",),"Зачет","")</f>
        <v/>
      </c>
      <c r="Y142" s="12">
        <f>IF(OR(J142="СПЗ",,J142="Экзамены",),"Экзамены","")</f>
        <v/>
      </c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>
        <f>SUM(S142:AI142)</f>
        <v/>
      </c>
      <c r="AK142" s="34" t="n"/>
    </row>
    <row r="143" customFormat="1" s="42">
      <c r="A143" s="58" t="n"/>
      <c r="B143" s="58" t="n"/>
      <c r="C143" s="58" t="n"/>
      <c r="D143" s="58" t="n"/>
      <c r="E143" s="58" t="n"/>
      <c r="F143" s="58" t="n"/>
      <c r="G143" s="58" t="n"/>
      <c r="H143" s="58" t="n"/>
      <c r="I143" s="58" t="n"/>
      <c r="J143" s="58" t="n"/>
      <c r="K143" s="58" t="n"/>
      <c r="L143" s="58" t="n"/>
      <c r="M143" s="58" t="n"/>
      <c r="N143" s="58" t="n"/>
      <c r="O143" s="58" t="n"/>
      <c r="P143" s="61" t="n"/>
      <c r="Q143" s="62" t="n"/>
      <c r="R143" s="61" t="n"/>
      <c r="S143" s="12">
        <f>IF(OR(J143="СПЗ",,J143="Лекции",),N143,"")</f>
        <v/>
      </c>
      <c r="T143" s="12">
        <f>IF(OR(J143="СПЗ",,J143="Семинары ИПЗ",),N143,"")</f>
        <v/>
      </c>
      <c r="U143" s="12">
        <f>IF(OR(J143="СПЗ",,J143="Консультации",),N143,"")</f>
        <v/>
      </c>
      <c r="V143" s="12" t="n"/>
      <c r="W143" s="12" t="n"/>
      <c r="X143" s="12">
        <f>IF(OR(J143="СПЗ",,J143="Зачеты",),"Зачет","")</f>
        <v/>
      </c>
      <c r="Y143" s="12">
        <f>IF(OR(J143="СПЗ",,J143="Экзамены",),"Экзамены","")</f>
        <v/>
      </c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>
        <f>SUM(S143:AI143)</f>
        <v/>
      </c>
      <c r="AK143" s="34" t="n"/>
    </row>
    <row r="144" customFormat="1" s="42">
      <c r="A144" s="58" t="n"/>
      <c r="B144" s="58" t="n"/>
      <c r="C144" s="58" t="n"/>
      <c r="D144" s="58" t="n"/>
      <c r="E144" s="58" t="n"/>
      <c r="F144" s="58" t="n"/>
      <c r="G144" s="58" t="n"/>
      <c r="H144" s="58" t="n"/>
      <c r="I144" s="58" t="n"/>
      <c r="J144" s="58" t="n"/>
      <c r="K144" s="58" t="n"/>
      <c r="L144" s="58" t="n"/>
      <c r="M144" s="58" t="n"/>
      <c r="N144" s="58" t="n"/>
      <c r="O144" s="58" t="n"/>
      <c r="P144" s="61" t="n"/>
      <c r="Q144" s="62" t="n"/>
      <c r="R144" s="61" t="n"/>
      <c r="S144" s="12">
        <f>IF(OR(J144="СПЗ",,J144="Лекции",),N144,"")</f>
        <v/>
      </c>
      <c r="T144" s="12">
        <f>IF(OR(J144="СПЗ",,J144="Семинары ИПЗ",),N144,"")</f>
        <v/>
      </c>
      <c r="U144" s="12">
        <f>IF(OR(J144="СПЗ",,J144="Консультации",),N144,"")</f>
        <v/>
      </c>
      <c r="V144" s="12" t="n"/>
      <c r="W144" s="12" t="n"/>
      <c r="X144" s="12">
        <f>IF(OR(J144="СПЗ",,J144="Зачеты",),"Зачет","")</f>
        <v/>
      </c>
      <c r="Y144" s="12">
        <f>IF(OR(J144="СПЗ",,J144="Экзамены",),"Экзамены","")</f>
        <v/>
      </c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>
        <f>SUM(S144:AI144)</f>
        <v/>
      </c>
      <c r="AK144" s="34" t="n"/>
    </row>
    <row r="145" customFormat="1" s="42">
      <c r="A145" s="58" t="n"/>
      <c r="B145" s="58" t="n"/>
      <c r="C145" s="58" t="n"/>
      <c r="D145" s="58" t="n"/>
      <c r="E145" s="58" t="n"/>
      <c r="F145" s="58" t="n"/>
      <c r="G145" s="58" t="n"/>
      <c r="H145" s="58" t="n"/>
      <c r="I145" s="58" t="n"/>
      <c r="J145" s="58" t="n"/>
      <c r="K145" s="58" t="n"/>
      <c r="L145" s="58" t="n"/>
      <c r="M145" s="58" t="n"/>
      <c r="N145" s="58" t="n"/>
      <c r="O145" s="58" t="n"/>
      <c r="P145" s="61" t="n"/>
      <c r="Q145" s="62" t="n"/>
      <c r="R145" s="61" t="n"/>
      <c r="S145" s="12">
        <f>IF(OR(J145="СПЗ",,J145="Лекции",),N145,"")</f>
        <v/>
      </c>
      <c r="T145" s="12">
        <f>IF(OR(J145="СПЗ",,J145="Семинары ИПЗ",),N145,"")</f>
        <v/>
      </c>
      <c r="U145" s="12">
        <f>IF(OR(J145="СПЗ",,J145="Консультации",),N145,"")</f>
        <v/>
      </c>
      <c r="V145" s="12" t="n"/>
      <c r="W145" s="12" t="n"/>
      <c r="X145" s="12">
        <f>IF(OR(J145="СПЗ",,J145="Зачеты",),"Зачет","")</f>
        <v/>
      </c>
      <c r="Y145" s="12">
        <f>IF(OR(J145="СПЗ",,J145="Экзамены",),"Экзамены","")</f>
        <v/>
      </c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  <c r="AJ145" s="12">
        <f>SUM(S145:AI145)</f>
        <v/>
      </c>
      <c r="AK145" s="34" t="n"/>
    </row>
    <row r="146" customFormat="1" s="42">
      <c r="A146" s="58" t="n"/>
      <c r="B146" s="58" t="n"/>
      <c r="C146" s="58" t="n"/>
      <c r="D146" s="58" t="n"/>
      <c r="E146" s="58" t="n"/>
      <c r="F146" s="58" t="n"/>
      <c r="G146" s="58" t="n"/>
      <c r="H146" s="58" t="n"/>
      <c r="I146" s="58" t="n"/>
      <c r="J146" s="58" t="n"/>
      <c r="K146" s="58" t="n"/>
      <c r="L146" s="58" t="n"/>
      <c r="M146" s="58" t="n"/>
      <c r="N146" s="58" t="n"/>
      <c r="O146" s="58" t="n"/>
      <c r="P146" s="61" t="n"/>
      <c r="Q146" s="62" t="n"/>
      <c r="R146" s="61" t="n"/>
      <c r="S146" s="12">
        <f>IF(OR(J146="СПЗ",,J146="Лекции",),N146,"")</f>
        <v/>
      </c>
      <c r="T146" s="12">
        <f>IF(OR(J146="СПЗ",,J146="Семинары ИПЗ",),N146,"")</f>
        <v/>
      </c>
      <c r="U146" s="12">
        <f>IF(OR(J146="СПЗ",,J146="Консультации",),N146,"")</f>
        <v/>
      </c>
      <c r="V146" s="12" t="n"/>
      <c r="W146" s="12" t="n"/>
      <c r="X146" s="12">
        <f>IF(OR(J146="СПЗ",,J146="Зачеты",),"Зачет","")</f>
        <v/>
      </c>
      <c r="Y146" s="12">
        <f>IF(OR(J146="СПЗ",,J146="Экзамены",),"Экзамены","")</f>
        <v/>
      </c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>
        <f>SUM(S146:AI146)</f>
        <v/>
      </c>
      <c r="AK146" s="34" t="n"/>
    </row>
    <row r="147" customFormat="1" s="42">
      <c r="A147" s="58" t="n"/>
      <c r="B147" s="58" t="n"/>
      <c r="C147" s="58" t="n"/>
      <c r="D147" s="58" t="n"/>
      <c r="E147" s="58" t="n"/>
      <c r="F147" s="58" t="n"/>
      <c r="G147" s="58" t="n"/>
      <c r="H147" s="58" t="n"/>
      <c r="I147" s="58" t="n"/>
      <c r="J147" s="58" t="n"/>
      <c r="K147" s="58" t="n"/>
      <c r="L147" s="58" t="n"/>
      <c r="M147" s="58" t="n"/>
      <c r="N147" s="58" t="n"/>
      <c r="O147" s="58" t="n"/>
      <c r="P147" s="61" t="n"/>
      <c r="Q147" s="62" t="n"/>
      <c r="R147" s="61" t="n"/>
      <c r="S147" s="12">
        <f>IF(OR(J147="СПЗ",,J147="Лекции",),N147,"")</f>
        <v/>
      </c>
      <c r="T147" s="12">
        <f>IF(OR(J147="СПЗ",,J147="Семинары ИПЗ",),N147,"")</f>
        <v/>
      </c>
      <c r="U147" s="12">
        <f>IF(OR(J147="СПЗ",,J147="Консультации",),N147,"")</f>
        <v/>
      </c>
      <c r="V147" s="12" t="n"/>
      <c r="W147" s="12" t="n"/>
      <c r="X147" s="12">
        <f>IF(OR(J147="СПЗ",,J147="Зачеты",),"Зачет","")</f>
        <v/>
      </c>
      <c r="Y147" s="12">
        <f>IF(OR(J147="СПЗ",,J147="Экзамены",),"Экзамены","")</f>
        <v/>
      </c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>
        <f>SUM(S147:AI147)</f>
        <v/>
      </c>
      <c r="AK147" s="34" t="n"/>
    </row>
    <row r="148" customFormat="1" s="42">
      <c r="A148" s="58" t="n"/>
      <c r="B148" s="58" t="n"/>
      <c r="C148" s="58" t="n"/>
      <c r="D148" s="58" t="n"/>
      <c r="E148" s="58" t="n"/>
      <c r="F148" s="58" t="n"/>
      <c r="G148" s="58" t="n"/>
      <c r="H148" s="58" t="n"/>
      <c r="I148" s="58" t="n"/>
      <c r="J148" s="58" t="n"/>
      <c r="K148" s="58" t="n"/>
      <c r="L148" s="58" t="n"/>
      <c r="M148" s="58" t="n"/>
      <c r="N148" s="58" t="n"/>
      <c r="O148" s="58" t="n"/>
      <c r="P148" s="61" t="n"/>
      <c r="Q148" s="62" t="n"/>
      <c r="R148" s="61" t="n"/>
      <c r="S148" s="12">
        <f>IF(OR(J148="СПЗ",,J148="Лекции",),N148,"")</f>
        <v/>
      </c>
      <c r="T148" s="12">
        <f>IF(OR(J148="СПЗ",,J148="Семинары ИПЗ",),N148,"")</f>
        <v/>
      </c>
      <c r="U148" s="12">
        <f>IF(OR(J148="СПЗ",,J148="Консультации",),N148,"")</f>
        <v/>
      </c>
      <c r="V148" s="12" t="n"/>
      <c r="W148" s="12" t="n"/>
      <c r="X148" s="12">
        <f>IF(OR(J148="СПЗ",,J148="Зачеты",),"Зачет","")</f>
        <v/>
      </c>
      <c r="Y148" s="12">
        <f>IF(OR(J148="СПЗ",,J148="Экзамены",),"Экзамены","")</f>
        <v/>
      </c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>
        <f>SUM(S148:AI148)</f>
        <v/>
      </c>
      <c r="AK148" s="34" t="n"/>
    </row>
    <row r="149" customFormat="1" s="42">
      <c r="A149" s="58" t="n"/>
      <c r="B149" s="58" t="n"/>
      <c r="C149" s="58" t="n"/>
      <c r="D149" s="58" t="n"/>
      <c r="E149" s="58" t="n"/>
      <c r="F149" s="58" t="n"/>
      <c r="G149" s="58" t="n"/>
      <c r="H149" s="58" t="n"/>
      <c r="I149" s="58" t="n"/>
      <c r="J149" s="58" t="n"/>
      <c r="K149" s="58" t="n"/>
      <c r="L149" s="58" t="n"/>
      <c r="M149" s="58" t="n"/>
      <c r="N149" s="58" t="n"/>
      <c r="O149" s="58" t="n"/>
      <c r="P149" s="61" t="n"/>
      <c r="Q149" s="62" t="n"/>
      <c r="R149" s="61" t="n"/>
      <c r="S149" s="12">
        <f>IF(OR(J149="СПЗ",,J149="Лекции",),N149,"")</f>
        <v/>
      </c>
      <c r="T149" s="12">
        <f>IF(OR(J149="СПЗ",,J149="Семинары ИПЗ",),N149,"")</f>
        <v/>
      </c>
      <c r="U149" s="12">
        <f>IF(OR(J149="СПЗ",,J149="Консультации",),N149,"")</f>
        <v/>
      </c>
      <c r="V149" s="12" t="n"/>
      <c r="W149" s="12" t="n"/>
      <c r="X149" s="12">
        <f>IF(OR(J149="СПЗ",,J149="Зачеты",),"Зачет","")</f>
        <v/>
      </c>
      <c r="Y149" s="12">
        <f>IF(OR(J149="СПЗ",,J149="Экзамены",),"Экзамены","")</f>
        <v/>
      </c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>
        <f>SUM(S149:AI149)</f>
        <v/>
      </c>
      <c r="AK149" s="34" t="n"/>
    </row>
    <row r="150" customFormat="1" s="42">
      <c r="A150" s="58" t="n"/>
      <c r="B150" s="58" t="n"/>
      <c r="C150" s="58" t="n"/>
      <c r="D150" s="58" t="n"/>
      <c r="E150" s="58" t="n"/>
      <c r="F150" s="58" t="n"/>
      <c r="G150" s="58" t="n"/>
      <c r="H150" s="58" t="n"/>
      <c r="I150" s="58" t="n"/>
      <c r="J150" s="58" t="n"/>
      <c r="K150" s="58" t="n"/>
      <c r="L150" s="58" t="n"/>
      <c r="M150" s="58" t="n"/>
      <c r="N150" s="58" t="n"/>
      <c r="O150" s="58" t="n"/>
      <c r="P150" s="61" t="n"/>
      <c r="Q150" s="62" t="n"/>
      <c r="R150" s="61" t="n"/>
      <c r="S150" s="12">
        <f>IF(OR(J150="СПЗ",,J150="Лекции",),N150,"")</f>
        <v/>
      </c>
      <c r="T150" s="12">
        <f>IF(OR(J150="СПЗ",,J150="Семинары ИПЗ",),N150,"")</f>
        <v/>
      </c>
      <c r="U150" s="12">
        <f>IF(OR(J150="СПЗ",,J150="Консультации",),N150,"")</f>
        <v/>
      </c>
      <c r="V150" s="12" t="n"/>
      <c r="W150" s="12" t="n"/>
      <c r="X150" s="12">
        <f>IF(OR(J150="СПЗ",,J150="Зачеты",),"Зачет","")</f>
        <v/>
      </c>
      <c r="Y150" s="12">
        <f>IF(OR(J150="СПЗ",,J150="Экзамены",),"Экзамены","")</f>
        <v/>
      </c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>
        <f>SUM(S150:AI150)</f>
        <v/>
      </c>
      <c r="AK150" s="34" t="n"/>
    </row>
    <row r="151" customFormat="1" s="42">
      <c r="A151" s="58" t="n"/>
      <c r="B151" s="58" t="n"/>
      <c r="C151" s="58" t="n"/>
      <c r="D151" s="58" t="n"/>
      <c r="E151" s="58" t="n"/>
      <c r="F151" s="58" t="n"/>
      <c r="G151" s="58" t="n"/>
      <c r="H151" s="58" t="n"/>
      <c r="I151" s="58" t="n"/>
      <c r="J151" s="58" t="n"/>
      <c r="K151" s="58" t="n"/>
      <c r="L151" s="58" t="n"/>
      <c r="M151" s="58" t="n"/>
      <c r="N151" s="58" t="n"/>
      <c r="O151" s="58" t="n"/>
      <c r="P151" s="61" t="n"/>
      <c r="Q151" s="62" t="n"/>
      <c r="R151" s="61" t="n"/>
      <c r="S151" s="12">
        <f>IF(OR(J151="СПЗ",,J151="Лекции",),N151,"")</f>
        <v/>
      </c>
      <c r="T151" s="12">
        <f>IF(OR(J151="СПЗ",,J151="Семинары ИПЗ",),N151,"")</f>
        <v/>
      </c>
      <c r="U151" s="12">
        <f>IF(OR(J151="СПЗ",,J151="Консультации",),N151,"")</f>
        <v/>
      </c>
      <c r="V151" s="12" t="n"/>
      <c r="W151" s="12" t="n"/>
      <c r="X151" s="12">
        <f>IF(OR(J151="СПЗ",,J151="Зачеты",),"Зачет","")</f>
        <v/>
      </c>
      <c r="Y151" s="12">
        <f>IF(OR(J151="СПЗ",,J151="Экзамены",),"Экзамены","")</f>
        <v/>
      </c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>
        <f>SUM(S151:AI151)</f>
        <v/>
      </c>
      <c r="AK151" s="34" t="n"/>
    </row>
    <row r="152" customFormat="1" s="42">
      <c r="A152" s="58" t="n"/>
      <c r="B152" s="58" t="n"/>
      <c r="C152" s="58" t="n"/>
      <c r="D152" s="58" t="n"/>
      <c r="E152" s="58" t="n"/>
      <c r="F152" s="58" t="n"/>
      <c r="G152" s="58" t="n"/>
      <c r="H152" s="58" t="n"/>
      <c r="I152" s="58" t="n"/>
      <c r="J152" s="58" t="n"/>
      <c r="K152" s="58" t="n"/>
      <c r="L152" s="58" t="n"/>
      <c r="M152" s="58" t="n"/>
      <c r="N152" s="58" t="n"/>
      <c r="O152" s="58" t="n"/>
      <c r="P152" s="61" t="n"/>
      <c r="Q152" s="62" t="n"/>
      <c r="R152" s="61" t="n"/>
      <c r="S152" s="12">
        <f>IF(OR(J152="СПЗ",,J152="Лекции",),N152,"")</f>
        <v/>
      </c>
      <c r="T152" s="12">
        <f>IF(OR(J152="СПЗ",,J152="Семинары ИПЗ",),N152,"")</f>
        <v/>
      </c>
      <c r="U152" s="12">
        <f>IF(OR(J152="СПЗ",,J152="Консультации",),N152,"")</f>
        <v/>
      </c>
      <c r="V152" s="12" t="n"/>
      <c r="W152" s="12" t="n"/>
      <c r="X152" s="12">
        <f>IF(OR(J152="СПЗ",,J152="Зачеты",),"Зачет","")</f>
        <v/>
      </c>
      <c r="Y152" s="12">
        <f>IF(OR(J152="СПЗ",,J152="Экзамены",),"Экзамены","")</f>
        <v/>
      </c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>
        <f>SUM(S152:AI152)</f>
        <v/>
      </c>
      <c r="AK152" s="34" t="n"/>
    </row>
    <row r="153" customFormat="1" s="42">
      <c r="A153" s="58" t="n"/>
      <c r="B153" s="58" t="n"/>
      <c r="C153" s="58" t="n"/>
      <c r="D153" s="58" t="n"/>
      <c r="E153" s="58" t="n"/>
      <c r="F153" s="58" t="n"/>
      <c r="G153" s="58" t="n"/>
      <c r="H153" s="58" t="n"/>
      <c r="I153" s="58" t="n"/>
      <c r="J153" s="58" t="n"/>
      <c r="K153" s="58" t="n"/>
      <c r="L153" s="58" t="n"/>
      <c r="M153" s="58" t="n"/>
      <c r="N153" s="58" t="n"/>
      <c r="O153" s="58" t="n"/>
      <c r="P153" s="61" t="n"/>
      <c r="Q153" s="62" t="n"/>
      <c r="R153" s="61" t="n"/>
      <c r="S153" s="12">
        <f>IF(OR(J153="СПЗ",,J153="Лекции",),N153,"")</f>
        <v/>
      </c>
      <c r="T153" s="12">
        <f>IF(OR(J153="СПЗ",,J153="Семинары ИПЗ",),N153,"")</f>
        <v/>
      </c>
      <c r="U153" s="12">
        <f>IF(OR(J153="СПЗ",,J153="Консультации",),N153,"")</f>
        <v/>
      </c>
      <c r="V153" s="12" t="n"/>
      <c r="W153" s="12" t="n"/>
      <c r="X153" s="12">
        <f>IF(OR(J153="СПЗ",,J153="Зачеты",),"Зачет","")</f>
        <v/>
      </c>
      <c r="Y153" s="12">
        <f>IF(OR(J153="СПЗ",,J153="Экзамены",),"Экзамены","")</f>
        <v/>
      </c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>
        <f>SUM(S153:AI153)</f>
        <v/>
      </c>
      <c r="AK153" s="34" t="n"/>
    </row>
    <row r="154" customFormat="1" s="42">
      <c r="A154" s="58" t="n"/>
      <c r="B154" s="58" t="n"/>
      <c r="C154" s="58" t="n"/>
      <c r="D154" s="58" t="n"/>
      <c r="E154" s="58" t="n"/>
      <c r="F154" s="58" t="n"/>
      <c r="G154" s="58" t="n"/>
      <c r="H154" s="58" t="n"/>
      <c r="I154" s="58" t="n"/>
      <c r="J154" s="58" t="n"/>
      <c r="K154" s="58" t="n"/>
      <c r="L154" s="58" t="n"/>
      <c r="M154" s="58" t="n"/>
      <c r="N154" s="58" t="n"/>
      <c r="O154" s="58" t="n"/>
      <c r="P154" s="61" t="n"/>
      <c r="Q154" s="62" t="n"/>
      <c r="R154" s="61" t="n"/>
      <c r="S154" s="12">
        <f>IF(OR(J154="СПЗ",,J154="Лекции",),N154,"")</f>
        <v/>
      </c>
      <c r="T154" s="12">
        <f>IF(OR(J154="СПЗ",,J154="Семинары ИПЗ",),N154,"")</f>
        <v/>
      </c>
      <c r="U154" s="12">
        <f>IF(OR(J154="СПЗ",,J154="Консультации",),N154,"")</f>
        <v/>
      </c>
      <c r="V154" s="12" t="n"/>
      <c r="W154" s="12" t="n"/>
      <c r="X154" s="12">
        <f>IF(OR(J154="СПЗ",,J154="Зачеты",),"Зачет","")</f>
        <v/>
      </c>
      <c r="Y154" s="12">
        <f>IF(OR(J154="СПЗ",,J154="Экзамены",),"Экзамены","")</f>
        <v/>
      </c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>
        <f>SUM(S154:AI154)</f>
        <v/>
      </c>
      <c r="AK154" s="34" t="n"/>
    </row>
    <row r="155" customFormat="1" s="42">
      <c r="A155" s="58" t="n"/>
      <c r="B155" s="58" t="n"/>
      <c r="C155" s="58" t="n"/>
      <c r="D155" s="58" t="n"/>
      <c r="E155" s="58" t="n"/>
      <c r="F155" s="58" t="n"/>
      <c r="G155" s="58" t="n"/>
      <c r="H155" s="58" t="n"/>
      <c r="I155" s="58" t="n"/>
      <c r="J155" s="58" t="n"/>
      <c r="K155" s="58" t="n"/>
      <c r="L155" s="58" t="n"/>
      <c r="M155" s="58" t="n"/>
      <c r="N155" s="58" t="n"/>
      <c r="O155" s="58" t="n"/>
      <c r="P155" s="61" t="n"/>
      <c r="Q155" s="62" t="n"/>
      <c r="R155" s="61" t="n"/>
      <c r="S155" s="12">
        <f>IF(OR(J155="СПЗ",,J155="Лекции",),N155,"")</f>
        <v/>
      </c>
      <c r="T155" s="12">
        <f>IF(OR(J155="СПЗ",,J155="Семинары ИПЗ",),N155,"")</f>
        <v/>
      </c>
      <c r="U155" s="12">
        <f>IF(OR(J155="СПЗ",,J155="Консультации",),N155,"")</f>
        <v/>
      </c>
      <c r="V155" s="12" t="n"/>
      <c r="W155" s="12" t="n"/>
      <c r="X155" s="12">
        <f>IF(OR(J155="СПЗ",,J155="Зачеты",),"Зачет","")</f>
        <v/>
      </c>
      <c r="Y155" s="12">
        <f>IF(OR(J155="СПЗ",,J155="Экзамены",),"Экзамены","")</f>
        <v/>
      </c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>
        <f>SUM(S155:AI155)</f>
        <v/>
      </c>
      <c r="AK155" s="34" t="n"/>
    </row>
    <row r="156" customFormat="1" s="42">
      <c r="A156" s="58" t="n"/>
      <c r="B156" s="58" t="n"/>
      <c r="C156" s="58" t="n"/>
      <c r="D156" s="58" t="n"/>
      <c r="E156" s="58" t="n"/>
      <c r="F156" s="58" t="n"/>
      <c r="G156" s="58" t="n"/>
      <c r="H156" s="58" t="n"/>
      <c r="I156" s="58" t="n"/>
      <c r="J156" s="58" t="n"/>
      <c r="K156" s="58" t="n"/>
      <c r="L156" s="58" t="n"/>
      <c r="M156" s="58" t="n"/>
      <c r="N156" s="58" t="n"/>
      <c r="O156" s="58" t="n"/>
      <c r="P156" s="61" t="n"/>
      <c r="Q156" s="62" t="n"/>
      <c r="R156" s="61" t="n"/>
      <c r="S156" s="12">
        <f>IF(OR(J156="СПЗ",,J156="Лекции",),N156,"")</f>
        <v/>
      </c>
      <c r="T156" s="12">
        <f>IF(OR(J156="СПЗ",,J156="Семинары ИПЗ",),N156,"")</f>
        <v/>
      </c>
      <c r="U156" s="12">
        <f>IF(OR(J156="СПЗ",,J156="Консультации",),N156,"")</f>
        <v/>
      </c>
      <c r="V156" s="12" t="n"/>
      <c r="W156" s="12" t="n"/>
      <c r="X156" s="12">
        <f>IF(OR(J156="СПЗ",,J156="Зачеты",),"Зачет","")</f>
        <v/>
      </c>
      <c r="Y156" s="12">
        <f>IF(OR(J156="СПЗ",,J156="Экзамены",),"Экзамены","")</f>
        <v/>
      </c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>
        <f>SUM(S156:AI156)</f>
        <v/>
      </c>
      <c r="AK156" s="34" t="n"/>
    </row>
    <row r="157" customFormat="1" s="42">
      <c r="A157" s="58" t="n"/>
      <c r="B157" s="58" t="n"/>
      <c r="C157" s="58" t="n"/>
      <c r="D157" s="58" t="n"/>
      <c r="E157" s="58" t="n"/>
      <c r="F157" s="58" t="n"/>
      <c r="G157" s="58" t="n"/>
      <c r="H157" s="58" t="n"/>
      <c r="I157" s="58" t="n"/>
      <c r="J157" s="58" t="n"/>
      <c r="K157" s="58" t="n"/>
      <c r="L157" s="58" t="n"/>
      <c r="M157" s="58" t="n"/>
      <c r="N157" s="58" t="n"/>
      <c r="O157" s="58" t="n"/>
      <c r="P157" s="61" t="n"/>
      <c r="Q157" s="62" t="n"/>
      <c r="R157" s="61" t="n"/>
      <c r="S157" s="12">
        <f>IF(OR(J157="СПЗ",,J157="Лекции",),N157,"")</f>
        <v/>
      </c>
      <c r="T157" s="12">
        <f>IF(OR(J157="СПЗ",,J157="Семинары ИПЗ",),N157,"")</f>
        <v/>
      </c>
      <c r="U157" s="12">
        <f>IF(OR(J157="СПЗ",,J157="Консультации",),N157,"")</f>
        <v/>
      </c>
      <c r="V157" s="12" t="n"/>
      <c r="W157" s="12" t="n"/>
      <c r="X157" s="12">
        <f>IF(OR(J157="СПЗ",,J157="Зачеты",),"Зачет","")</f>
        <v/>
      </c>
      <c r="Y157" s="12">
        <f>IF(OR(J157="СПЗ",,J157="Экзамены",),"Экзамены","")</f>
        <v/>
      </c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>
        <f>SUM(S157:AI157)</f>
        <v/>
      </c>
      <c r="AK157" s="34" t="n"/>
    </row>
    <row r="158" customFormat="1" s="42">
      <c r="A158" s="58" t="n"/>
      <c r="B158" s="58" t="n"/>
      <c r="C158" s="58" t="n"/>
      <c r="D158" s="58" t="n"/>
      <c r="E158" s="58" t="n"/>
      <c r="F158" s="58" t="n"/>
      <c r="G158" s="58" t="n"/>
      <c r="H158" s="58" t="n"/>
      <c r="I158" s="58" t="n"/>
      <c r="J158" s="58" t="n"/>
      <c r="K158" s="58" t="n"/>
      <c r="L158" s="58" t="n"/>
      <c r="M158" s="58" t="n"/>
      <c r="N158" s="58" t="n"/>
      <c r="O158" s="58" t="n"/>
      <c r="P158" s="61" t="n"/>
      <c r="Q158" s="62" t="n"/>
      <c r="R158" s="61" t="n"/>
      <c r="S158" s="12">
        <f>IF(OR(J158="СПЗ",,J158="Лекции",),N158,"")</f>
        <v/>
      </c>
      <c r="T158" s="12">
        <f>IF(OR(J158="СПЗ",,J158="Семинары ИПЗ",),N158,"")</f>
        <v/>
      </c>
      <c r="U158" s="12">
        <f>IF(OR(J158="СПЗ",,J158="Консультации",),N158,"")</f>
        <v/>
      </c>
      <c r="V158" s="12" t="n"/>
      <c r="W158" s="12" t="n"/>
      <c r="X158" s="12">
        <f>IF(OR(J158="СПЗ",,J158="Зачеты",),"Зачет","")</f>
        <v/>
      </c>
      <c r="Y158" s="12">
        <f>IF(OR(J158="СПЗ",,J158="Экзамены",),"Экзамены","")</f>
        <v/>
      </c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>
        <f>SUM(S158:AI158)</f>
        <v/>
      </c>
      <c r="AK158" s="34" t="n"/>
    </row>
    <row r="159" customFormat="1" s="42">
      <c r="A159" s="58" t="n"/>
      <c r="B159" s="58" t="n"/>
      <c r="C159" s="58" t="n"/>
      <c r="D159" s="58" t="n"/>
      <c r="E159" s="58" t="n"/>
      <c r="F159" s="58" t="n"/>
      <c r="G159" s="58" t="n"/>
      <c r="H159" s="58" t="n"/>
      <c r="I159" s="58" t="n"/>
      <c r="J159" s="58" t="n"/>
      <c r="K159" s="58" t="n"/>
      <c r="L159" s="58" t="n"/>
      <c r="M159" s="58" t="n"/>
      <c r="N159" s="58" t="n"/>
      <c r="O159" s="58" t="n"/>
      <c r="P159" s="61" t="n"/>
      <c r="Q159" s="62" t="n"/>
      <c r="R159" s="61" t="n"/>
      <c r="S159" s="12">
        <f>IF(OR(J159="СПЗ",,J159="Лекции",),N159,"")</f>
        <v/>
      </c>
      <c r="T159" s="12">
        <f>IF(OR(J159="СПЗ",,J159="Семинары ИПЗ",),N159,"")</f>
        <v/>
      </c>
      <c r="U159" s="12">
        <f>IF(OR(J159="СПЗ",,J159="Консультации",),N159,"")</f>
        <v/>
      </c>
      <c r="V159" s="12" t="n"/>
      <c r="W159" s="12" t="n"/>
      <c r="X159" s="12">
        <f>IF(OR(J159="СПЗ",,J159="Зачеты",),"Зачет","")</f>
        <v/>
      </c>
      <c r="Y159" s="12">
        <f>IF(OR(J159="СПЗ",,J159="Экзамены",),"Экзамены","")</f>
        <v/>
      </c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>
        <f>SUM(S159:AI159)</f>
        <v/>
      </c>
      <c r="AK159" s="34" t="n"/>
    </row>
    <row r="160" customFormat="1" s="42">
      <c r="A160" s="58" t="n"/>
      <c r="B160" s="58" t="n"/>
      <c r="C160" s="58" t="n"/>
      <c r="D160" s="58" t="n"/>
      <c r="E160" s="58" t="n"/>
      <c r="F160" s="58" t="n"/>
      <c r="G160" s="58" t="n"/>
      <c r="H160" s="58" t="n"/>
      <c r="I160" s="58" t="n"/>
      <c r="J160" s="58" t="n"/>
      <c r="K160" s="58" t="n"/>
      <c r="L160" s="58" t="n"/>
      <c r="M160" s="58" t="n"/>
      <c r="N160" s="58" t="n"/>
      <c r="O160" s="58" t="n"/>
      <c r="P160" s="61" t="n"/>
      <c r="Q160" s="62" t="n"/>
      <c r="R160" s="61" t="n"/>
      <c r="S160" s="12">
        <f>IF(OR(J160="СПЗ",,J160="Лекции",),N160,"")</f>
        <v/>
      </c>
      <c r="T160" s="12">
        <f>IF(OR(J160="СПЗ",,J160="Семинары ИПЗ",),N160,"")</f>
        <v/>
      </c>
      <c r="U160" s="12">
        <f>IF(OR(J160="СПЗ",,J160="Консультации",),N160,"")</f>
        <v/>
      </c>
      <c r="V160" s="12" t="n"/>
      <c r="W160" s="12" t="n"/>
      <c r="X160" s="12">
        <f>IF(OR(J160="СПЗ",,J160="Зачеты",),"Зачет","")</f>
        <v/>
      </c>
      <c r="Y160" s="12">
        <f>IF(OR(J160="СПЗ",,J160="Экзамены",),"Экзамены","")</f>
        <v/>
      </c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>
        <f>SUM(S160:AI160)</f>
        <v/>
      </c>
      <c r="AK160" s="34" t="n"/>
    </row>
    <row r="161" customFormat="1" s="42">
      <c r="A161" s="58" t="n"/>
      <c r="B161" s="58" t="n"/>
      <c r="C161" s="58" t="n"/>
      <c r="D161" s="58" t="n"/>
      <c r="E161" s="58" t="n"/>
      <c r="F161" s="58" t="n"/>
      <c r="G161" s="58" t="n"/>
      <c r="H161" s="58" t="n"/>
      <c r="I161" s="58" t="n"/>
      <c r="J161" s="58" t="n"/>
      <c r="K161" s="58" t="n"/>
      <c r="L161" s="58" t="n"/>
      <c r="M161" s="58" t="n"/>
      <c r="N161" s="58" t="n"/>
      <c r="O161" s="58" t="n"/>
      <c r="P161" s="61" t="n"/>
      <c r="Q161" s="62" t="n"/>
      <c r="R161" s="61" t="n"/>
      <c r="S161" s="12">
        <f>IF(OR(J161="СПЗ",,J161="Лекции",),N161,"")</f>
        <v/>
      </c>
      <c r="T161" s="12">
        <f>IF(OR(J161="СПЗ",,J161="Семинары ИПЗ",),N161,"")</f>
        <v/>
      </c>
      <c r="U161" s="12">
        <f>IF(OR(J161="СПЗ",,J161="Консультации",),N161,"")</f>
        <v/>
      </c>
      <c r="V161" s="12" t="n"/>
      <c r="W161" s="12" t="n"/>
      <c r="X161" s="12">
        <f>IF(OR(J161="СПЗ",,J161="Зачеты",),"Зачет","")</f>
        <v/>
      </c>
      <c r="Y161" s="12">
        <f>IF(OR(J161="СПЗ",,J161="Экзамены",),"Экзамены","")</f>
        <v/>
      </c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>
        <f>SUM(S161:AI161)</f>
        <v/>
      </c>
      <c r="AK161" s="34" t="n"/>
    </row>
    <row r="162" customFormat="1" s="42">
      <c r="A162" s="58" t="n"/>
      <c r="B162" s="58" t="n"/>
      <c r="C162" s="58" t="n"/>
      <c r="D162" s="58" t="n"/>
      <c r="E162" s="58" t="n"/>
      <c r="F162" s="58" t="n"/>
      <c r="G162" s="58" t="n"/>
      <c r="H162" s="58" t="n"/>
      <c r="I162" s="58" t="n"/>
      <c r="J162" s="58" t="n"/>
      <c r="K162" s="58" t="n"/>
      <c r="L162" s="58" t="n"/>
      <c r="M162" s="58" t="n"/>
      <c r="N162" s="58" t="n"/>
      <c r="O162" s="58" t="n"/>
      <c r="P162" s="61" t="n"/>
      <c r="Q162" s="62" t="n"/>
      <c r="R162" s="61" t="n"/>
      <c r="S162" s="12">
        <f>IF(OR(J162="СПЗ",,J162="Лекции",),N162,"")</f>
        <v/>
      </c>
      <c r="T162" s="12">
        <f>IF(OR(J162="СПЗ",,J162="Семинары ИПЗ",),N162,"")</f>
        <v/>
      </c>
      <c r="U162" s="12">
        <f>IF(OR(J162="СПЗ",,J162="Консультации",),N162,"")</f>
        <v/>
      </c>
      <c r="V162" s="12" t="n"/>
      <c r="W162" s="12" t="n"/>
      <c r="X162" s="12">
        <f>IF(OR(J162="СПЗ",,J162="Зачеты",),"Зачет","")</f>
        <v/>
      </c>
      <c r="Y162" s="12">
        <f>IF(OR(J162="СПЗ",,J162="Экзамены",),"Экзамены","")</f>
        <v/>
      </c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  <c r="AJ162" s="12">
        <f>SUM(S162:AI162)</f>
        <v/>
      </c>
      <c r="AK162" s="34" t="n"/>
    </row>
    <row r="163" customFormat="1" s="42">
      <c r="A163" s="58" t="n"/>
      <c r="B163" s="58" t="n"/>
      <c r="C163" s="58" t="n"/>
      <c r="D163" s="58" t="n"/>
      <c r="E163" s="58" t="n"/>
      <c r="F163" s="58" t="n"/>
      <c r="G163" s="58" t="n"/>
      <c r="H163" s="58" t="n"/>
      <c r="I163" s="58" t="n"/>
      <c r="J163" s="58" t="n"/>
      <c r="K163" s="58" t="n"/>
      <c r="L163" s="58" t="n"/>
      <c r="M163" s="58" t="n"/>
      <c r="N163" s="58" t="n"/>
      <c r="O163" s="58" t="n"/>
      <c r="P163" s="61" t="n"/>
      <c r="Q163" s="62" t="n"/>
      <c r="R163" s="61" t="n"/>
      <c r="S163" s="12">
        <f>IF(OR(J163="СПЗ",,J163="Лекции",),N163,"")</f>
        <v/>
      </c>
      <c r="T163" s="12">
        <f>IF(OR(J163="СПЗ",,J163="Семинары ИПЗ",),N163,"")</f>
        <v/>
      </c>
      <c r="U163" s="12">
        <f>IF(OR(J163="СПЗ",,J163="Консультации",),N163,"")</f>
        <v/>
      </c>
      <c r="V163" s="12" t="n"/>
      <c r="W163" s="12" t="n"/>
      <c r="X163" s="12">
        <f>IF(OR(J163="СПЗ",,J163="Зачеты",),"Зачет","")</f>
        <v/>
      </c>
      <c r="Y163" s="12">
        <f>IF(OR(J163="СПЗ",,J163="Экзамены",),"Экзамены","")</f>
        <v/>
      </c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>
        <f>SUM(S163:AI163)</f>
        <v/>
      </c>
      <c r="AK163" s="34" t="n"/>
    </row>
    <row r="164" customFormat="1" s="42">
      <c r="A164" s="58" t="n"/>
      <c r="B164" s="58" t="n"/>
      <c r="C164" s="58" t="n"/>
      <c r="D164" s="58" t="n"/>
      <c r="E164" s="58" t="n"/>
      <c r="F164" s="58" t="n"/>
      <c r="G164" s="58" t="n"/>
      <c r="H164" s="58" t="n"/>
      <c r="I164" s="58" t="n"/>
      <c r="J164" s="58" t="n"/>
      <c r="K164" s="58" t="n"/>
      <c r="L164" s="58" t="n"/>
      <c r="M164" s="58" t="n"/>
      <c r="N164" s="58" t="n"/>
      <c r="O164" s="58" t="n"/>
      <c r="P164" s="61" t="n"/>
      <c r="Q164" s="62" t="n"/>
      <c r="R164" s="61" t="n"/>
      <c r="S164" s="12">
        <f>IF(OR(J164="СПЗ",,J164="Лекции",),N164,"")</f>
        <v/>
      </c>
      <c r="T164" s="12">
        <f>IF(OR(J164="СПЗ",,J164="Семинары ИПЗ",),N164,"")</f>
        <v/>
      </c>
      <c r="U164" s="12">
        <f>IF(OR(J164="СПЗ",,J164="Консультации",),N164,"")</f>
        <v/>
      </c>
      <c r="V164" s="12" t="n"/>
      <c r="W164" s="12" t="n"/>
      <c r="X164" s="12">
        <f>IF(OR(J164="СПЗ",,J164="Зачеты",),"Зачет","")</f>
        <v/>
      </c>
      <c r="Y164" s="12">
        <f>IF(OR(J164="СПЗ",,J164="Экзамены",),"Экзамены","")</f>
        <v/>
      </c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>
        <f>SUM(S164:AI164)</f>
        <v/>
      </c>
      <c r="AK164" s="34" t="n"/>
    </row>
    <row r="165" customFormat="1" s="42">
      <c r="A165" s="58" t="n"/>
      <c r="B165" s="58" t="n"/>
      <c r="C165" s="58" t="n"/>
      <c r="D165" s="58" t="n"/>
      <c r="E165" s="58" t="n"/>
      <c r="F165" s="58" t="n"/>
      <c r="G165" s="58" t="n"/>
      <c r="H165" s="58" t="n"/>
      <c r="I165" s="58" t="n"/>
      <c r="J165" s="58" t="n"/>
      <c r="K165" s="58" t="n"/>
      <c r="L165" s="58" t="n"/>
      <c r="M165" s="58" t="n"/>
      <c r="N165" s="58" t="n"/>
      <c r="O165" s="58" t="n"/>
      <c r="P165" s="61" t="n"/>
      <c r="Q165" s="62" t="n"/>
      <c r="R165" s="61" t="n"/>
      <c r="S165" s="12">
        <f>IF(OR(J165="СПЗ",,J165="Лекции",),N165,"")</f>
        <v/>
      </c>
      <c r="T165" s="12">
        <f>IF(OR(J165="СПЗ",,J165="Семинары ИПЗ",),N165,"")</f>
        <v/>
      </c>
      <c r="U165" s="12">
        <f>IF(OR(J165="СПЗ",,J165="Консультации",),N165,"")</f>
        <v/>
      </c>
      <c r="V165" s="12" t="n"/>
      <c r="W165" s="12" t="n"/>
      <c r="X165" s="12">
        <f>IF(OR(J165="СПЗ",,J165="Зачеты",),"Зачет","")</f>
        <v/>
      </c>
      <c r="Y165" s="12">
        <f>IF(OR(J165="СПЗ",,J165="Экзамены",),"Экзамены","")</f>
        <v/>
      </c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>
        <f>SUM(S165:AI165)</f>
        <v/>
      </c>
      <c r="AK165" s="34" t="n"/>
    </row>
    <row r="166" customFormat="1" s="42">
      <c r="A166" s="58" t="n"/>
      <c r="B166" s="58" t="n"/>
      <c r="C166" s="58" t="n"/>
      <c r="D166" s="58" t="n"/>
      <c r="E166" s="58" t="n"/>
      <c r="F166" s="58" t="n"/>
      <c r="G166" s="58" t="n"/>
      <c r="H166" s="58" t="n"/>
      <c r="I166" s="58" t="n"/>
      <c r="J166" s="58" t="n"/>
      <c r="K166" s="58" t="n"/>
      <c r="L166" s="58" t="n"/>
      <c r="M166" s="58" t="n"/>
      <c r="N166" s="58" t="n"/>
      <c r="O166" s="58" t="n"/>
      <c r="P166" s="61" t="n"/>
      <c r="Q166" s="62" t="n"/>
      <c r="R166" s="61" t="n"/>
      <c r="S166" s="12">
        <f>IF(OR(J166="СПЗ",,J166="Лекции",),N166,"")</f>
        <v/>
      </c>
      <c r="T166" s="12">
        <f>IF(OR(J166="СПЗ",,J166="Семинары ИПЗ",),N166,"")</f>
        <v/>
      </c>
      <c r="U166" s="12">
        <f>IF(OR(J166="СПЗ",,J166="Консультации",),N166,"")</f>
        <v/>
      </c>
      <c r="V166" s="12" t="n"/>
      <c r="W166" s="12" t="n"/>
      <c r="X166" s="12">
        <f>IF(OR(J166="СПЗ",,J166="Зачеты",),"Зачет","")</f>
        <v/>
      </c>
      <c r="Y166" s="12">
        <f>IF(OR(J166="СПЗ",,J166="Экзамены",),"Экзамены","")</f>
        <v/>
      </c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>
        <f>SUM(S166:AI166)</f>
        <v/>
      </c>
      <c r="AK166" s="34" t="n"/>
    </row>
    <row r="167" customFormat="1" s="42">
      <c r="A167" s="58" t="n"/>
      <c r="B167" s="58" t="n"/>
      <c r="C167" s="58" t="n"/>
      <c r="D167" s="58" t="n"/>
      <c r="E167" s="58" t="n"/>
      <c r="F167" s="58" t="n"/>
      <c r="G167" s="58" t="n"/>
      <c r="H167" s="58" t="n"/>
      <c r="I167" s="58" t="n"/>
      <c r="J167" s="58" t="n"/>
      <c r="K167" s="58" t="n"/>
      <c r="L167" s="58" t="n"/>
      <c r="M167" s="58" t="n"/>
      <c r="N167" s="58" t="n"/>
      <c r="O167" s="58" t="n"/>
      <c r="P167" s="61" t="n"/>
      <c r="Q167" s="62" t="n"/>
      <c r="R167" s="61" t="n"/>
      <c r="S167" s="12">
        <f>IF(OR(J167="СПЗ",,J167="Лекции",),N167,"")</f>
        <v/>
      </c>
      <c r="T167" s="12">
        <f>IF(OR(J167="СПЗ",,J167="Семинары ИПЗ",),N167,"")</f>
        <v/>
      </c>
      <c r="U167" s="12">
        <f>IF(OR(J167="СПЗ",,J167="Консультации",),N167,"")</f>
        <v/>
      </c>
      <c r="V167" s="12" t="n"/>
      <c r="W167" s="12" t="n"/>
      <c r="X167" s="12">
        <f>IF(OR(J167="СПЗ",,J167="Зачеты",),"Зачет","")</f>
        <v/>
      </c>
      <c r="Y167" s="12">
        <f>IF(OR(J167="СПЗ",,J167="Экзамены",),"Экзамены","")</f>
        <v/>
      </c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>
        <f>SUM(S167:AI167)</f>
        <v/>
      </c>
      <c r="AK167" s="34" t="n"/>
    </row>
    <row r="168" customFormat="1" s="42">
      <c r="A168" s="58" t="n"/>
      <c r="B168" s="58" t="n"/>
      <c r="C168" s="58" t="n"/>
      <c r="D168" s="58" t="n"/>
      <c r="E168" s="58" t="n"/>
      <c r="F168" s="58" t="n"/>
      <c r="G168" s="58" t="n"/>
      <c r="H168" s="58" t="n"/>
      <c r="I168" s="58" t="n"/>
      <c r="J168" s="58" t="n"/>
      <c r="K168" s="58" t="n"/>
      <c r="L168" s="58" t="n"/>
      <c r="M168" s="58" t="n"/>
      <c r="N168" s="58" t="n"/>
      <c r="O168" s="58" t="n"/>
      <c r="P168" s="61" t="n"/>
      <c r="Q168" s="62" t="n"/>
      <c r="R168" s="61" t="n"/>
      <c r="S168" s="12">
        <f>IF(OR(J168="СПЗ",,J168="Лекции",),N168,"")</f>
        <v/>
      </c>
      <c r="T168" s="12">
        <f>IF(OR(J168="СПЗ",,J168="Семинары ИПЗ",),N168,"")</f>
        <v/>
      </c>
      <c r="U168" s="12">
        <f>IF(OR(J168="СПЗ",,J168="Консультации",),N168,"")</f>
        <v/>
      </c>
      <c r="V168" s="12" t="n"/>
      <c r="W168" s="12" t="n"/>
      <c r="X168" s="12">
        <f>IF(OR(J168="СПЗ",,J168="Зачеты",),"Зачет","")</f>
        <v/>
      </c>
      <c r="Y168" s="12">
        <f>IF(OR(J168="СПЗ",,J168="Экзамены",),"Экзамены","")</f>
        <v/>
      </c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>
        <f>SUM(S168:AI168)</f>
        <v/>
      </c>
      <c r="AK168" s="34" t="n"/>
    </row>
    <row r="169" customFormat="1" s="42">
      <c r="A169" s="58" t="n"/>
      <c r="B169" s="58" t="n"/>
      <c r="C169" s="58" t="n"/>
      <c r="D169" s="58" t="n"/>
      <c r="E169" s="58" t="n"/>
      <c r="F169" s="58" t="n"/>
      <c r="G169" s="58" t="n"/>
      <c r="H169" s="58" t="n"/>
      <c r="I169" s="58" t="n"/>
      <c r="J169" s="58" t="n"/>
      <c r="K169" s="58" t="n"/>
      <c r="L169" s="58" t="n"/>
      <c r="M169" s="58" t="n"/>
      <c r="N169" s="58" t="n"/>
      <c r="O169" s="58" t="n"/>
      <c r="P169" s="61" t="n"/>
      <c r="Q169" s="62" t="n"/>
      <c r="R169" s="61" t="n"/>
      <c r="S169" s="12">
        <f>IF(OR(J169="СПЗ",,J169="Лекции",),N169,"")</f>
        <v/>
      </c>
      <c r="T169" s="12">
        <f>IF(OR(J169="СПЗ",,J169="Семинары ИПЗ",),N169,"")</f>
        <v/>
      </c>
      <c r="U169" s="12">
        <f>IF(OR(J169="СПЗ",,J169="Консультации",),N169,"")</f>
        <v/>
      </c>
      <c r="V169" s="12" t="n"/>
      <c r="W169" s="12" t="n"/>
      <c r="X169" s="12">
        <f>IF(OR(J169="СПЗ",,J169="Зачеты",),"Зачет","")</f>
        <v/>
      </c>
      <c r="Y169" s="12">
        <f>IF(OR(J169="СПЗ",,J169="Экзамены",),"Экзамены","")</f>
        <v/>
      </c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>
        <f>SUM(S169:AI169)</f>
        <v/>
      </c>
      <c r="AK169" s="34" t="n"/>
    </row>
    <row r="170" customFormat="1" s="42">
      <c r="A170" s="58" t="n"/>
      <c r="B170" s="58" t="n"/>
      <c r="C170" s="58" t="n"/>
      <c r="D170" s="58" t="n"/>
      <c r="E170" s="58" t="n"/>
      <c r="F170" s="58" t="n"/>
      <c r="G170" s="58" t="n"/>
      <c r="H170" s="58" t="n"/>
      <c r="I170" s="58" t="n"/>
      <c r="J170" s="58" t="n"/>
      <c r="K170" s="58" t="n"/>
      <c r="L170" s="58" t="n"/>
      <c r="M170" s="58" t="n"/>
      <c r="N170" s="58" t="n"/>
      <c r="O170" s="58" t="n"/>
      <c r="P170" s="61" t="n"/>
      <c r="Q170" s="63" t="n"/>
      <c r="R170" s="61" t="n"/>
      <c r="S170" s="12">
        <f>IF(OR(J170="СПЗ",,J170="Лекции",),N170,"")</f>
        <v/>
      </c>
      <c r="T170" s="12">
        <f>IF(OR(J170="СПЗ",,J170="Семинары ИПЗ",),N170,"")</f>
        <v/>
      </c>
      <c r="U170" s="12">
        <f>IF(OR(J170="СПЗ",,J170="Консультации",),N170,"")</f>
        <v/>
      </c>
      <c r="V170" s="12" t="n"/>
      <c r="W170" s="12" t="n"/>
      <c r="X170" s="12">
        <f>IF(OR(J170="СПЗ",,J170="Зачеты",),"Зачет","")</f>
        <v/>
      </c>
      <c r="Y170" s="12">
        <f>IF(OR(J170="СПЗ",,J170="Экзамены",),"Экзамены","")</f>
        <v/>
      </c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>
        <f>SUM(S170:AI170)</f>
        <v/>
      </c>
      <c r="AK170" s="34" t="n"/>
    </row>
    <row r="171" customFormat="1" s="42">
      <c r="A171" s="58" t="n"/>
      <c r="B171" s="58" t="n"/>
      <c r="C171" s="58" t="n"/>
      <c r="D171" s="58" t="n"/>
      <c r="E171" s="58" t="n"/>
      <c r="F171" s="58" t="n"/>
      <c r="G171" s="58" t="n"/>
      <c r="H171" s="58" t="n"/>
      <c r="I171" s="58" t="n"/>
      <c r="J171" s="58" t="n"/>
      <c r="K171" s="58" t="n"/>
      <c r="L171" s="58" t="n"/>
      <c r="M171" s="58" t="n"/>
      <c r="N171" s="58" t="n"/>
      <c r="O171" s="58" t="n"/>
      <c r="P171" s="61" t="n"/>
      <c r="Q171" s="63" t="n"/>
      <c r="R171" s="61" t="n"/>
      <c r="S171" s="12">
        <f>IF(OR(J171="СПЗ",,J171="Лекции",),N171,"")</f>
        <v/>
      </c>
      <c r="T171" s="12">
        <f>IF(OR(J171="СПЗ",,J171="Семинары ИПЗ",),N171,"")</f>
        <v/>
      </c>
      <c r="U171" s="12">
        <f>IF(OR(J171="СПЗ",,J171="Консультации",),N171,"")</f>
        <v/>
      </c>
      <c r="V171" s="12" t="n"/>
      <c r="W171" s="12" t="n"/>
      <c r="X171" s="12">
        <f>IF(OR(J171="СПЗ",,J171="Зачеты",),"Зачет","")</f>
        <v/>
      </c>
      <c r="Y171" s="12">
        <f>IF(OR(J171="СПЗ",,J171="Экзамены",),"Экзамены","")</f>
        <v/>
      </c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>
        <f>SUM(S171:AI171)</f>
        <v/>
      </c>
      <c r="AK171" s="34" t="n"/>
    </row>
    <row r="172" customFormat="1" s="42">
      <c r="A172" s="58" t="n"/>
      <c r="B172" s="58" t="n"/>
      <c r="C172" s="58" t="n"/>
      <c r="D172" s="58" t="n"/>
      <c r="E172" s="58" t="n"/>
      <c r="F172" s="58" t="n"/>
      <c r="G172" s="58" t="n"/>
      <c r="H172" s="58" t="n"/>
      <c r="I172" s="58" t="n"/>
      <c r="J172" s="58" t="n"/>
      <c r="K172" s="58" t="n"/>
      <c r="L172" s="58" t="n"/>
      <c r="M172" s="58" t="n"/>
      <c r="N172" s="58" t="n"/>
      <c r="O172" s="58" t="n"/>
      <c r="P172" s="61" t="n"/>
      <c r="Q172" s="63" t="n"/>
      <c r="R172" s="61" t="n"/>
      <c r="S172" s="12">
        <f>IF(OR(J172="СПЗ",,J172="Лекции",),N172,"")</f>
        <v/>
      </c>
      <c r="T172" s="12">
        <f>IF(OR(J172="СПЗ",,J172="Семинары ИПЗ",),N172,"")</f>
        <v/>
      </c>
      <c r="U172" s="12">
        <f>IF(OR(J172="СПЗ",,J172="Консультации",),N172,"")</f>
        <v/>
      </c>
      <c r="V172" s="12" t="n"/>
      <c r="W172" s="12" t="n"/>
      <c r="X172" s="12">
        <f>IF(OR(J172="СПЗ",,J172="Зачеты",),"Зачет","")</f>
        <v/>
      </c>
      <c r="Y172" s="12">
        <f>IF(OR(J172="СПЗ",,J172="Экзамены",),"Экзамены","")</f>
        <v/>
      </c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>
        <f>SUM(S172:AI172)</f>
        <v/>
      </c>
      <c r="AK172" s="34" t="n"/>
    </row>
    <row r="173" customFormat="1" s="42">
      <c r="A173" s="58" t="n"/>
      <c r="B173" s="58" t="n"/>
      <c r="C173" s="58" t="n"/>
      <c r="D173" s="58" t="n"/>
      <c r="E173" s="58" t="n"/>
      <c r="F173" s="58" t="n"/>
      <c r="G173" s="58" t="n"/>
      <c r="H173" s="58" t="n"/>
      <c r="I173" s="58" t="n"/>
      <c r="J173" s="58" t="n"/>
      <c r="K173" s="58" t="n"/>
      <c r="L173" s="58" t="n"/>
      <c r="M173" s="58" t="n"/>
      <c r="N173" s="58" t="n"/>
      <c r="O173" s="58" t="n"/>
      <c r="P173" s="61" t="n"/>
      <c r="Q173" s="63" t="n"/>
      <c r="R173" s="61" t="n"/>
      <c r="S173" s="12">
        <f>IF(OR(J173="СПЗ",,J173="Лекции",),N173,"")</f>
        <v/>
      </c>
      <c r="T173" s="12">
        <f>IF(OR(J173="СПЗ",,J173="Семинары ИПЗ",),N173,"")</f>
        <v/>
      </c>
      <c r="U173" s="12">
        <f>IF(OR(J173="СПЗ",,J173="Консультации",),N173,"")</f>
        <v/>
      </c>
      <c r="V173" s="12" t="n"/>
      <c r="W173" s="12" t="n"/>
      <c r="X173" s="12">
        <f>IF(OR(J173="СПЗ",,J173="Зачеты",),"Зачет","")</f>
        <v/>
      </c>
      <c r="Y173" s="12">
        <f>IF(OR(J173="СПЗ",,J173="Экзамены",),"Экзамены","")</f>
        <v/>
      </c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>
        <f>SUM(S173:AI173)</f>
        <v/>
      </c>
      <c r="AK173" s="34" t="n"/>
    </row>
    <row r="174">
      <c r="A174" s="64" t="inlineStr">
        <is>
          <t>Итого за месяц</t>
        </is>
      </c>
      <c r="B174" s="65" t="n"/>
      <c r="C174" s="65" t="n"/>
      <c r="D174" s="77" t="inlineStr">
        <is>
          <t>Итого за месяц</t>
        </is>
      </c>
      <c r="E174" s="78" t="n"/>
      <c r="F174" s="78" t="n"/>
      <c r="G174" s="78" t="n"/>
      <c r="H174" s="78" t="n"/>
      <c r="I174" s="78" t="n"/>
      <c r="J174" s="78" t="n"/>
      <c r="K174" s="78" t="n"/>
      <c r="L174" s="78" t="n"/>
      <c r="M174" s="78" t="n"/>
      <c r="N174" s="78" t="n"/>
      <c r="O174" s="78" t="n"/>
      <c r="P174" s="78" t="n"/>
      <c r="Q174" s="78" t="n"/>
      <c r="R174" s="79" t="n"/>
      <c r="S174" s="3">
        <f>SUM(S25:S173)</f>
        <v/>
      </c>
      <c r="T174" s="3">
        <f>SUM(T25:T173)</f>
        <v/>
      </c>
      <c r="U174" s="3">
        <f>SUM(U25:U173)</f>
        <v/>
      </c>
      <c r="V174" s="3">
        <f>SUM(V25:V173)</f>
        <v/>
      </c>
      <c r="W174" s="3">
        <f>SUM(W25:W173)</f>
        <v/>
      </c>
      <c r="X174" s="3">
        <f>SUM(X25:X173)</f>
        <v/>
      </c>
      <c r="Y174" s="3">
        <f>SUM(Y25:Y173)</f>
        <v/>
      </c>
      <c r="Z174" s="3">
        <f>SUM(Z25:Z173)</f>
        <v/>
      </c>
      <c r="AA174" s="3">
        <f>SUM(AA25:AA173)</f>
        <v/>
      </c>
      <c r="AB174" s="3">
        <f>SUM(AB25:AB173)</f>
        <v/>
      </c>
      <c r="AC174" s="3">
        <f>SUM(AC25:AC173)</f>
        <v/>
      </c>
      <c r="AD174" s="3">
        <f>SUM(AD25:AD173)</f>
        <v/>
      </c>
      <c r="AE174" s="3">
        <f>SUM(AE25:AE173)</f>
        <v/>
      </c>
      <c r="AF174" s="3">
        <f>SUM(AF25:AF173)</f>
        <v/>
      </c>
      <c r="AG174" s="3">
        <f>SUM(AG25:AG173)</f>
        <v/>
      </c>
      <c r="AH174" s="3">
        <f>SUM(AH25:AH173)</f>
        <v/>
      </c>
      <c r="AI174" s="3">
        <f>SUM(AI25:AI173)</f>
        <v/>
      </c>
      <c r="AJ174" s="3">
        <f>SUM(AJ25:AJ173)</f>
        <v/>
      </c>
    </row>
    <row r="175">
      <c r="A175" s="37" t="n"/>
      <c r="B175" s="37" t="n"/>
      <c r="C175" s="37" t="n"/>
      <c r="D175" s="1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1" t="n"/>
      <c r="Q175" s="1" t="n"/>
      <c r="R175" s="38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</row>
    <row r="176">
      <c r="A176" s="37" t="n"/>
      <c r="B176" s="37" t="n"/>
      <c r="C176" s="37" t="n"/>
      <c r="D176" s="1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4" t="inlineStr">
        <is>
          <t>Преподаватель _____________________ «_____»_______________ 20___ г.</t>
        </is>
      </c>
      <c r="Q176" s="1" t="n"/>
      <c r="R176" s="38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</row>
    <row r="177">
      <c r="A177" s="37" t="n"/>
      <c r="B177" s="37" t="n"/>
      <c r="C177" s="37" t="n"/>
      <c r="D177" s="1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4" t="inlineStr">
        <is>
          <t>Проведение занятий подтверждаю</t>
        </is>
      </c>
      <c r="Q177" s="1" t="n"/>
      <c r="R177" s="38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</row>
    <row r="178">
      <c r="A178" s="37" t="n"/>
      <c r="B178" s="37" t="n"/>
      <c r="C178" s="37" t="n"/>
      <c r="D178" s="1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4" t="inlineStr">
        <is>
          <t>Зав. кафедрой ______________________  «____» _______________ 20___ г.</t>
        </is>
      </c>
      <c r="Q178" s="1" t="n"/>
      <c r="R178" s="38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</row>
    <row r="179">
      <c r="A179" s="37" t="n"/>
      <c r="B179" s="37" t="n"/>
      <c r="C179" s="37" t="n"/>
      <c r="D179" s="1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4" t="n"/>
      <c r="Q179" s="1" t="n"/>
      <c r="R179" s="38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</row>
    <row r="180">
      <c r="A180" s="37" t="n"/>
      <c r="B180" s="37" t="n"/>
      <c r="C180" s="37" t="n"/>
      <c r="D180" s="1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4" t="inlineStr">
        <is>
          <t>Руководитель ДУМР ___________________«____» _______________ 20___ г.</t>
        </is>
      </c>
      <c r="Q180" s="1" t="n"/>
      <c r="R180" s="38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</row>
    <row r="181">
      <c r="A181" s="66" t="n"/>
      <c r="B181" s="66" t="n"/>
      <c r="C181" s="66" t="n"/>
      <c r="D181" s="5" t="n"/>
      <c r="E181" s="66" t="n"/>
      <c r="F181" s="66" t="n"/>
      <c r="G181" s="66" t="n"/>
      <c r="H181" s="66" t="n"/>
      <c r="I181" s="66" t="n"/>
      <c r="J181" s="66" t="n"/>
      <c r="K181" s="66" t="n"/>
      <c r="L181" s="66" t="n"/>
      <c r="M181" s="66" t="n"/>
      <c r="N181" s="66" t="n"/>
      <c r="O181" s="66" t="n"/>
      <c r="P181" s="5" t="n"/>
      <c r="Q181" s="5" t="n"/>
      <c r="R181" s="67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</row>
  </sheetData>
  <autoFilter ref="D10:AJ174"/>
  <mergeCells count="25">
    <mergeCell ref="A1:AJ1"/>
    <mergeCell ref="U2:W2"/>
    <mergeCell ref="A3:AJ3"/>
    <mergeCell ref="A5:AJ5"/>
    <mergeCell ref="D6:D9"/>
    <mergeCell ref="P6:P9"/>
    <mergeCell ref="Q6:Q9"/>
    <mergeCell ref="R6:R9"/>
    <mergeCell ref="S6:S7"/>
    <mergeCell ref="T6:T7"/>
    <mergeCell ref="AJ6:AJ9"/>
    <mergeCell ref="S8:AI8"/>
    <mergeCell ref="AH6:AH7"/>
    <mergeCell ref="AI6:AI7"/>
    <mergeCell ref="D174:R174"/>
    <mergeCell ref="AC6:AD7"/>
    <mergeCell ref="AE6:AE7"/>
    <mergeCell ref="AF6:AF7"/>
    <mergeCell ref="AG6:AG7"/>
    <mergeCell ref="U6:U7"/>
    <mergeCell ref="V6:V7"/>
    <mergeCell ref="W6:W7"/>
    <mergeCell ref="X6:X7"/>
    <mergeCell ref="Y6:Y7"/>
    <mergeCell ref="Z6:AB6"/>
  </mergeCells>
  <conditionalFormatting sqref="AJ11:AJ173">
    <cfRule type="containsText" priority="4" operator="containsText" dxfId="1" text="УКАЗАТЬ УРОВЕНЬ!!!">
      <formula>NOT(ISERROR(SEARCH("УКАЗАТЬ УРОВЕНЬ!!!",AJ11)))</formula>
    </cfRule>
  </conditionalFormatting>
  <conditionalFormatting sqref="D53:H57 P53:R57">
    <cfRule type="containsText" priority="3" operator="containsText" dxfId="1" text="УКАЗАТЬ УРОВЕНЬ!!!">
      <formula>NOT(ISERROR(SEARCH("УКАЗАТЬ УРОВЕНЬ!!!",D53)))</formula>
    </cfRule>
  </conditionalFormatting>
  <conditionalFormatting sqref="D58:H73 P58:R73">
    <cfRule type="containsText" priority="2" operator="containsText" dxfId="1" text="УКАЗАТЬ УРОВЕНЬ!!!">
      <formula>NOT(ISERROR(SEARCH("УКАЗАТЬ УРОВЕНЬ!!!",D58)))</formula>
    </cfRule>
  </conditionalFormatting>
  <conditionalFormatting sqref="AE11:AH173">
    <cfRule type="containsText" priority="1" operator="containsText" dxfId="1" text="УКАЗАТЬ УРОВЕНЬ!!!">
      <formula>NOT(ISERROR(SEARCH("УКАЗАТЬ УРОВЕНЬ!!!",AE11)))</formula>
    </cfRule>
  </conditionalFormatting>
  <pageMargins left="0.7" right="0.7" top="0.75" bottom="0.75" header="0.3" footer="0.3"/>
  <pageSetup orientation="landscape" paperSize="9" scale="1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tabColor theme="3" tint="0.3999755851924192"/>
    <outlinePr summaryBelow="1" summaryRight="1"/>
    <pageSetUpPr fitToPage="1"/>
  </sheetPr>
  <dimension ref="A1:AK181"/>
  <sheetViews>
    <sheetView view="pageBreakPreview" topLeftCell="D1" zoomScale="55" zoomScaleNormal="100" zoomScaleSheetLayoutView="55" workbookViewId="0">
      <selection activeCell="A5" sqref="A5:AJ5"/>
    </sheetView>
  </sheetViews>
  <sheetFormatPr baseColWidth="8" defaultColWidth="9.140625" defaultRowHeight="15.75"/>
  <cols>
    <col hidden="1" width="18.140625" customWidth="1" style="42" min="1" max="1"/>
    <col hidden="1" width="12.85546875" customWidth="1" style="42" min="2" max="3"/>
    <col width="12.85546875" customWidth="1" style="39" min="4" max="4"/>
    <col hidden="1" width="12.85546875" customWidth="1" style="42" min="5" max="9"/>
    <col hidden="1" width="16.7109375" customWidth="1" style="42" min="10" max="10"/>
    <col hidden="1" width="12.85546875" customWidth="1" style="42" min="11" max="13"/>
    <col hidden="1" width="5.7109375" customWidth="1" style="42" min="14" max="14"/>
    <col hidden="1" width="12.85546875" customWidth="1" style="42" min="15" max="15"/>
    <col width="24.42578125" customWidth="1" style="39" min="16" max="16"/>
    <col width="27.42578125" customWidth="1" style="39" min="17" max="17"/>
    <col width="12.85546875" customWidth="1" style="68" min="18" max="18"/>
    <col width="8.28515625" customWidth="1" style="39" min="19" max="28"/>
    <col width="6.7109375" customWidth="1" style="39" min="29" max="29"/>
    <col width="6.28515625" customWidth="1" style="39" min="30" max="30"/>
    <col width="8.28515625" customWidth="1" style="39" min="31" max="34"/>
    <col width="8.42578125" customWidth="1" style="39" min="35" max="35"/>
    <col width="8.28515625" customWidth="1" style="39" min="36" max="36"/>
    <col width="16.28515625" customWidth="1" style="33" min="37" max="37"/>
    <col width="9.140625" customWidth="1" style="39" min="38" max="197"/>
    <col width="9.140625" customWidth="1" style="39" min="198" max="16384"/>
  </cols>
  <sheetData>
    <row r="1" ht="18.75" customFormat="1" customHeight="1" s="87">
      <c r="A1" s="86" t="inlineStr">
        <is>
          <t>Индивидуальный лист учета учебной нагрузки преподавателя Блощук А.А.</t>
        </is>
      </c>
      <c r="AK1" s="33" t="n"/>
    </row>
    <row r="2" ht="18.75" customFormat="1" customHeight="1" s="87">
      <c r="A2" s="34" t="n"/>
      <c r="B2" s="35" t="n"/>
      <c r="C2" s="35" t="n"/>
      <c r="D2" s="33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3" t="n"/>
      <c r="Q2" s="33" t="n"/>
      <c r="R2" s="36" t="n"/>
      <c r="S2" s="33" t="n"/>
      <c r="T2" s="33" t="n"/>
      <c r="U2" s="88" t="inlineStr">
        <is>
          <t>выполненной</t>
        </is>
      </c>
      <c r="X2" s="33">
        <f>[1]СВОДНЫЙ!A3</f>
        <v/>
      </c>
      <c r="Y2" s="33" t="n"/>
      <c r="Z2" s="33" t="n"/>
      <c r="AA2" s="33" t="n"/>
      <c r="AB2" s="33" t="n"/>
      <c r="AC2" s="33" t="n"/>
      <c r="AD2" s="33" t="n"/>
      <c r="AE2" s="33" t="n"/>
      <c r="AF2" s="33" t="n"/>
      <c r="AG2" s="33" t="n"/>
      <c r="AH2" s="33" t="n"/>
      <c r="AI2" s="33" t="n"/>
      <c r="AJ2" s="33" t="n"/>
      <c r="AK2" s="33" t="n"/>
    </row>
    <row r="3" ht="18.75" customFormat="1" customHeight="1" s="87">
      <c r="A3" s="86" t="inlineStr">
        <is>
          <t xml:space="preserve">по кафедре ИС </t>
        </is>
      </c>
      <c r="AK3" s="33" t="n"/>
    </row>
    <row r="4">
      <c r="A4" s="37" t="n"/>
      <c r="B4" s="37" t="n"/>
      <c r="C4" s="37" t="n"/>
      <c r="D4" s="1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1" t="n"/>
      <c r="Q4" s="1" t="n"/>
      <c r="R4" s="38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</row>
    <row r="5">
      <c r="A5" s="89" t="inlineStr">
        <is>
          <t>Штатная  нагрузка</t>
        </is>
      </c>
      <c r="B5" s="78" t="n"/>
      <c r="C5" s="78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  <c r="AJ5" s="79" t="n"/>
    </row>
    <row r="6">
      <c r="A6" s="40" t="n"/>
      <c r="B6" s="40" t="n"/>
      <c r="C6" s="40" t="n"/>
      <c r="D6" s="80" t="inlineStr">
        <is>
          <t>Дата проведения</t>
        </is>
      </c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80" t="inlineStr">
        <is>
          <t>Дисциплина</t>
        </is>
      </c>
      <c r="Q6" s="80" t="inlineStr">
        <is>
          <t>Поток, группа</t>
        </is>
      </c>
      <c r="R6" s="91" t="inlineStr">
        <is>
          <t>Кол-во студентов</t>
        </is>
      </c>
      <c r="S6" s="80" t="inlineStr">
        <is>
          <t>Лекции</t>
        </is>
      </c>
      <c r="T6" s="80" t="inlineStr">
        <is>
          <t>Семинары и ПЗ</t>
        </is>
      </c>
      <c r="U6" s="80" t="inlineStr">
        <is>
          <t>Консультации</t>
        </is>
      </c>
      <c r="V6" s="80" t="inlineStr">
        <is>
          <t xml:space="preserve">Текущий контроль </t>
        </is>
      </c>
      <c r="W6" s="80" t="inlineStr">
        <is>
          <t>Курсовые работы</t>
        </is>
      </c>
      <c r="X6" s="80" t="inlineStr">
        <is>
          <t>Зачёты</t>
        </is>
      </c>
      <c r="Y6" s="80" t="inlineStr">
        <is>
          <t>Экзамены</t>
        </is>
      </c>
      <c r="Z6" s="85" t="inlineStr">
        <is>
          <t>Пересдачи</t>
        </is>
      </c>
      <c r="AA6" s="78" t="n"/>
      <c r="AB6" s="79" t="n"/>
      <c r="AC6" s="80" t="inlineStr">
        <is>
          <t>Руководство практикой</t>
        </is>
      </c>
      <c r="AD6" s="81" t="n"/>
      <c r="AE6" s="80" t="inlineStr">
        <is>
          <t>Руководство ВКР (бакал.)</t>
        </is>
      </c>
      <c r="AF6" s="80" t="inlineStr">
        <is>
          <t>Руководство ВКР (спец.)</t>
        </is>
      </c>
      <c r="AG6" s="80" t="inlineStr">
        <is>
          <t>Руководство ВКР (магистр.)</t>
        </is>
      </c>
      <c r="AH6" s="80" t="inlineStr">
        <is>
          <t>Участие в работе ГАК</t>
        </is>
      </c>
      <c r="AI6" s="80" t="inlineStr">
        <is>
          <t>Другие виды работ</t>
        </is>
      </c>
      <c r="AJ6" s="80" t="inlineStr">
        <is>
          <t>Всего часов</t>
        </is>
      </c>
    </row>
    <row r="7" ht="52.5" customFormat="1" customHeight="1" s="42">
      <c r="A7" s="2" t="n"/>
      <c r="B7" s="2" t="n"/>
      <c r="C7" s="2" t="n"/>
      <c r="D7" s="90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90" t="n"/>
      <c r="Q7" s="90" t="n"/>
      <c r="R7" s="90" t="n"/>
      <c r="S7" s="84" t="n"/>
      <c r="T7" s="84" t="n"/>
      <c r="U7" s="84" t="n"/>
      <c r="V7" s="84" t="n"/>
      <c r="W7" s="84" t="n"/>
      <c r="X7" s="84" t="n"/>
      <c r="Y7" s="84" t="n"/>
      <c r="Z7" s="41" t="inlineStr">
        <is>
          <t>Зачёты</t>
        </is>
      </c>
      <c r="AA7" s="41" t="inlineStr">
        <is>
          <t>Экзамены</t>
        </is>
      </c>
      <c r="AB7" s="41" t="inlineStr">
        <is>
          <t>Курсовые работы</t>
        </is>
      </c>
      <c r="AC7" s="82" t="n"/>
      <c r="AD7" s="83" t="n"/>
      <c r="AE7" s="84" t="n"/>
      <c r="AF7" s="84" t="n"/>
      <c r="AG7" s="84" t="n"/>
      <c r="AH7" s="84" t="n"/>
      <c r="AI7" s="84" t="n"/>
      <c r="AJ7" s="90" t="n"/>
      <c r="AK7" s="34" t="n"/>
    </row>
    <row r="8" customFormat="1" s="42">
      <c r="A8" s="2" t="n"/>
      <c r="B8" s="2" t="n"/>
      <c r="C8" s="2" t="n"/>
      <c r="D8" s="90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90" t="n"/>
      <c r="Q8" s="90" t="n"/>
      <c r="R8" s="90" t="n"/>
      <c r="S8" s="92" t="inlineStr">
        <is>
          <t>Часы</t>
        </is>
      </c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9" t="n"/>
      <c r="AJ8" s="90" t="n"/>
      <c r="AK8" s="34" t="n"/>
    </row>
    <row r="9">
      <c r="A9" s="2" t="n"/>
      <c r="B9" s="2" t="n"/>
      <c r="C9" s="2" t="n"/>
      <c r="D9" s="84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84" t="n"/>
      <c r="Q9" s="84" t="n"/>
      <c r="R9" s="84" t="n"/>
      <c r="S9" s="43" t="n">
        <v>1</v>
      </c>
      <c r="T9" s="43" t="n">
        <v>1</v>
      </c>
      <c r="U9" s="43" t="n">
        <v>1</v>
      </c>
      <c r="V9" s="43" t="n">
        <v>0.2</v>
      </c>
      <c r="W9" s="43" t="n">
        <v>1.2</v>
      </c>
      <c r="X9" s="43" t="n">
        <v>0.2</v>
      </c>
      <c r="Y9" s="43" t="n">
        <v>0.3</v>
      </c>
      <c r="Z9" s="43" t="n">
        <v>0.2</v>
      </c>
      <c r="AA9" s="43" t="n">
        <v>0.3</v>
      </c>
      <c r="AB9" s="43" t="n">
        <v>1.2</v>
      </c>
      <c r="AC9" s="43" t="n">
        <v>0.5</v>
      </c>
      <c r="AD9" s="43" t="n">
        <v>0.8</v>
      </c>
      <c r="AE9" s="43" t="n">
        <v>10</v>
      </c>
      <c r="AF9" s="43" t="n">
        <v>12</v>
      </c>
      <c r="AG9" s="43" t="n">
        <v>10</v>
      </c>
      <c r="AH9" s="43" t="n">
        <v>0.5</v>
      </c>
      <c r="AI9" s="43" t="n">
        <v>1</v>
      </c>
      <c r="AJ9" s="84" t="n"/>
    </row>
    <row r="10">
      <c r="A10" s="2" t="n"/>
      <c r="B10" s="2" t="n"/>
      <c r="C10" s="2" t="n"/>
      <c r="D10" s="80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80" t="n"/>
      <c r="Q10" s="80" t="n"/>
      <c r="R10" s="91" t="n"/>
      <c r="S10" s="43" t="n"/>
      <c r="T10" s="43" t="n"/>
      <c r="U10" s="43" t="n"/>
      <c r="V10" s="43" t="n"/>
      <c r="W10" s="43" t="n"/>
      <c r="X10" s="43" t="n"/>
      <c r="Y10" s="43" t="n"/>
      <c r="Z10" s="43" t="n"/>
      <c r="AA10" s="43" t="n"/>
      <c r="AB10" s="43" t="n"/>
      <c r="AC10" s="43" t="n"/>
      <c r="AD10" s="43" t="n"/>
      <c r="AE10" s="43" t="n"/>
      <c r="AF10" s="43" t="n"/>
      <c r="AG10" s="43" t="n"/>
      <c r="AH10" s="43" t="n"/>
      <c r="AI10" s="43" t="n"/>
      <c r="AJ10" s="80" t="n"/>
    </row>
    <row r="11" ht="47.25" customFormat="1" customHeight="1" s="42">
      <c r="A11" s="44" t="n"/>
      <c r="B11" s="45" t="n"/>
      <c r="C11" s="45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>
        <f>SUM(S11:AI11)</f>
        <v/>
      </c>
      <c r="AK11" s="34" t="n"/>
    </row>
    <row r="12" ht="94.5" customFormat="1" customHeight="1" s="42">
      <c r="A12" s="46" t="n"/>
      <c r="B12" s="47" t="n"/>
      <c r="C12" s="47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>
        <f>SUM(S12:AI12)</f>
        <v/>
      </c>
      <c r="AK12" s="34" t="n"/>
    </row>
    <row r="13" ht="94.5" customFormat="1" customHeight="1" s="42">
      <c r="A13" s="46" t="n"/>
      <c r="B13" s="47" t="n"/>
      <c r="C13" s="47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>
        <f>SUM(S13:AI13)</f>
        <v/>
      </c>
      <c r="AK13" s="34" t="n"/>
    </row>
    <row r="14" ht="44.25" customFormat="1" customHeight="1" s="42">
      <c r="A14" s="46" t="n"/>
      <c r="B14" s="47" t="n"/>
      <c r="C14" s="47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>
        <f>SUM(S14:AI14)</f>
        <v/>
      </c>
      <c r="AK14" s="34" t="n"/>
    </row>
    <row r="15" ht="48" customFormat="1" customHeight="1" s="42">
      <c r="A15" s="46" t="n"/>
      <c r="B15" s="47" t="n"/>
      <c r="C15" s="47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>
        <f>SUM(S15:AI15)</f>
        <v/>
      </c>
      <c r="AK15" s="34" t="n"/>
    </row>
    <row r="16" ht="94.5" customFormat="1" customHeight="1" s="42">
      <c r="A16" s="48" t="n"/>
      <c r="B16" s="49" t="n"/>
      <c r="C16" s="49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>
        <f>SUM(S16:AI16)</f>
        <v/>
      </c>
      <c r="AK16" s="34" t="n"/>
    </row>
    <row r="17" ht="94.5" customFormat="1" customHeight="1" s="42">
      <c r="A17" s="48" t="n"/>
      <c r="B17" s="49" t="n"/>
      <c r="C17" s="49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>
        <f>SUM(S17:AI17)</f>
        <v/>
      </c>
      <c r="AK17" s="34" t="n"/>
    </row>
    <row r="18" ht="94.5" customFormat="1" customHeight="1" s="42">
      <c r="A18" s="50" t="n"/>
      <c r="B18" s="51" t="n"/>
      <c r="C18" s="5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>
        <f>IF(OR(J18="СПЗ",,J18="Лекции",),N18,"")</f>
        <v/>
      </c>
      <c r="T18" s="12">
        <f>IF(OR(J18="СПЗ",,J18="Семинары ИПЗ",),N18,"")</f>
        <v/>
      </c>
      <c r="U18" s="12">
        <f>IF(OR(J18="СПЗ",,J18="Консультации",),N18,"")</f>
        <v/>
      </c>
      <c r="V18" s="12" t="n"/>
      <c r="W18" s="12" t="n"/>
      <c r="X18" s="12">
        <f>IF(OR(J18="СПЗ",,J18="Зачеты",),"Зачет","")</f>
        <v/>
      </c>
      <c r="Y18" s="12">
        <f>IF(OR(J18="СПЗ",,J18="Экзамены",),"Экзамены","")</f>
        <v/>
      </c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>
        <f>SUM(S18:AI18)</f>
        <v/>
      </c>
      <c r="AK18" s="34" t="n"/>
    </row>
    <row r="19" ht="63" customFormat="1" customHeight="1" s="42">
      <c r="A19" s="50" t="n"/>
      <c r="B19" s="51" t="n"/>
      <c r="C19" s="5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>
        <f>IF(OR(J19="СПЗ",,J19="Лекции",),N19,"")</f>
        <v/>
      </c>
      <c r="T19" s="12">
        <f>IF(OR(J19="СПЗ",,J19="Семинары ИПЗ",),N19,"")</f>
        <v/>
      </c>
      <c r="U19" s="12">
        <f>IF(OR(J19="СПЗ",,J19="Консультации",),N19,"")</f>
        <v/>
      </c>
      <c r="V19" s="12" t="n"/>
      <c r="W19" s="12" t="n"/>
      <c r="X19" s="12">
        <f>IF(OR(J19="СПЗ",,J19="Зачеты",),"Зачет","")</f>
        <v/>
      </c>
      <c r="Y19" s="12">
        <f>IF(OR(J19="СПЗ",,J19="Экзамены",),"Экзамены","")</f>
        <v/>
      </c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>
        <f>SUM(S19:AI19)</f>
        <v/>
      </c>
      <c r="AK19" s="34" t="n"/>
    </row>
    <row r="20" ht="31.5" customFormat="1" customHeight="1" s="42">
      <c r="A20" s="50" t="n"/>
      <c r="B20" s="51" t="n"/>
      <c r="C20" s="5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>
        <f>IF(OR(J20="СПЗ",,J20="Лекции",),N20,"")</f>
        <v/>
      </c>
      <c r="T20" s="12">
        <f>IF(OR(J20="СПЗ",,J20="Семинары ИПЗ",),N20,"")</f>
        <v/>
      </c>
      <c r="U20" s="12">
        <f>IF(OR(J20="СПЗ",,J20="Консультации",),N20,"")</f>
        <v/>
      </c>
      <c r="V20" s="12" t="n"/>
      <c r="W20" s="12" t="n"/>
      <c r="X20" s="12">
        <f>IF(OR(J20="СПЗ",,J20="Зачеты",),"Зачет","")</f>
        <v/>
      </c>
      <c r="Y20" s="12">
        <f>IF(OR(J20="СПЗ",,J20="Экзамены",),"Экзамены","")</f>
        <v/>
      </c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>
        <f>SUM(S20:AI20)</f>
        <v/>
      </c>
      <c r="AK20" s="34" t="n"/>
    </row>
    <row r="21" ht="47.25" customFormat="1" customHeight="1" s="42">
      <c r="A21" s="50" t="n"/>
      <c r="B21" s="51" t="n"/>
      <c r="C21" s="5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>
        <f>IF(OR(J21="СПЗ",,J21="Лекции",),N21,"")</f>
        <v/>
      </c>
      <c r="T21" s="12">
        <f>IF(OR(J21="СПЗ",,J21="Семинары ИПЗ",),N21,"")</f>
        <v/>
      </c>
      <c r="U21" s="12">
        <f>IF(OR(J21="СПЗ",,J21="Консультации",),N21,"")</f>
        <v/>
      </c>
      <c r="V21" s="12" t="n"/>
      <c r="W21" s="12" t="n"/>
      <c r="X21" s="12">
        <f>IF(OR(J21="СПЗ",,J21="Зачеты",),"Зачет","")</f>
        <v/>
      </c>
      <c r="Y21" s="12">
        <f>IF(OR(J21="СПЗ",,J21="Экзамены",),"Экзамены","")</f>
        <v/>
      </c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>
        <f>SUM(S21:AI21)</f>
        <v/>
      </c>
      <c r="AK21" s="34" t="n"/>
    </row>
    <row r="22" ht="63" customFormat="1" customHeight="1" s="42">
      <c r="A22" s="50" t="n"/>
      <c r="B22" s="51" t="n"/>
      <c r="C22" s="5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>
        <f>IF(OR(J22="СПЗ",,J22="Лекции",),N22,"")</f>
        <v/>
      </c>
      <c r="T22" s="12">
        <f>IF(OR(J22="СПЗ",,J22="Семинары ИПЗ",),N22,"")</f>
        <v/>
      </c>
      <c r="U22" s="12">
        <f>IF(OR(J22="СПЗ",,J22="Консультации",),N22,"")</f>
        <v/>
      </c>
      <c r="V22" s="12" t="n"/>
      <c r="W22" s="12" t="n"/>
      <c r="X22" s="12">
        <f>IF(OR(J22="СПЗ",,J22="Зачеты",),"Зачет","")</f>
        <v/>
      </c>
      <c r="Y22" s="12">
        <f>IF(OR(J22="СПЗ",,J22="Экзамены",),"Экзамены","")</f>
        <v/>
      </c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>
        <f>SUM(S22:AI22)</f>
        <v/>
      </c>
      <c r="AK22" s="34" t="n"/>
    </row>
    <row r="23" ht="63" customFormat="1" customHeight="1" s="42">
      <c r="A23" s="52" t="n"/>
      <c r="B23" s="53" t="n"/>
      <c r="C23" s="53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>
        <f>IF(OR(J23="СПЗ",,J23="Лекции",),N23,"")</f>
        <v/>
      </c>
      <c r="T23" s="12">
        <f>IF(OR(J23="СПЗ",,J23="Семинары ИПЗ",),N23,"")</f>
        <v/>
      </c>
      <c r="U23" s="12">
        <f>IF(OR(J23="СПЗ",,J23="Консультации",),N23,"")</f>
        <v/>
      </c>
      <c r="V23" s="12" t="n"/>
      <c r="W23" s="12" t="n"/>
      <c r="X23" s="12">
        <f>IF(OR(J23="СПЗ",,J23="Зачеты",),"Зачет","")</f>
        <v/>
      </c>
      <c r="Y23" s="12">
        <f>IF(OR(J23="СПЗ",,J23="Экзамены",),"Экзамены","")</f>
        <v/>
      </c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>
        <f>SUM(S23:AI23)</f>
        <v/>
      </c>
      <c r="AK23" s="34" t="n"/>
    </row>
    <row r="24" ht="63" customFormat="1" customHeight="1" s="42">
      <c r="A24" s="54" t="n"/>
      <c r="B24" s="55" t="n"/>
      <c r="C24" s="55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>
        <f>IF(OR(J24="СПЗ",,J24="Лекции",),N24,"")</f>
        <v/>
      </c>
      <c r="T24" s="12">
        <f>IF(OR(J24="СПЗ",,J24="Семинары ИПЗ",),N24,"")</f>
        <v/>
      </c>
      <c r="U24" s="12">
        <f>IF(OR(J24="СПЗ",,J24="Консультации",),N24,"")</f>
        <v/>
      </c>
      <c r="V24" s="12" t="n"/>
      <c r="W24" s="12" t="n"/>
      <c r="X24" s="12">
        <f>IF(OR(J24="СПЗ",,J24="Зачеты",),"Зачет","")</f>
        <v/>
      </c>
      <c r="Y24" s="12">
        <f>IF(OR(J24="СПЗ",,J24="Экзамены",),"Экзамены","")</f>
        <v/>
      </c>
      <c r="Z24" s="12" t="n"/>
      <c r="AA24" s="12" t="n"/>
      <c r="AB24" s="12" t="n"/>
      <c r="AC24" s="12" t="n"/>
      <c r="AD24" s="12" t="n"/>
      <c r="AE24" s="12" t="n"/>
      <c r="AF24" s="12" t="n"/>
      <c r="AG24" s="12" t="n"/>
      <c r="AH24" s="12" t="n"/>
      <c r="AI24" s="12" t="n"/>
      <c r="AJ24" s="12">
        <f>SUM(S24:AI24)</f>
        <v/>
      </c>
      <c r="AK24" s="34" t="n"/>
    </row>
    <row r="25" ht="78.75" customHeight="1">
      <c r="A25" s="46" t="n"/>
      <c r="B25" s="56" t="n"/>
      <c r="C25" s="56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>
        <f>IF(OR(J25="СПЗ",,J25="Лекции",),N25,"")</f>
        <v/>
      </c>
      <c r="T25" s="12">
        <f>IF(OR(J25="СПЗ",,J25="Семинары ИПЗ",),N25,"")</f>
        <v/>
      </c>
      <c r="U25" s="12">
        <f>IF(OR(J25="СПЗ",,J25="Консультации",),N25,"")</f>
        <v/>
      </c>
      <c r="V25" s="12" t="n"/>
      <c r="W25" s="12" t="n"/>
      <c r="X25" s="12">
        <f>IF(OR(J25="СПЗ",,J25="Зачеты",),"Зачет","")</f>
        <v/>
      </c>
      <c r="Y25" s="12">
        <f>IF(OR(J25="СПЗ",,J25="Экзамены",),"Экзамены","")</f>
        <v/>
      </c>
      <c r="Z25" s="12" t="n"/>
      <c r="AA25" s="12" t="n"/>
      <c r="AB25" s="12" t="n"/>
      <c r="AC25" s="12" t="n"/>
      <c r="AD25" s="12" t="n"/>
      <c r="AE25" s="12" t="n"/>
      <c r="AF25" s="12" t="n"/>
      <c r="AG25" s="12" t="n"/>
      <c r="AH25" s="12" t="n"/>
      <c r="AI25" s="12" t="n"/>
      <c r="AJ25" s="12">
        <f>SUM(S25:AI25)</f>
        <v/>
      </c>
    </row>
    <row r="26" ht="78.75" customHeight="1">
      <c r="A26" s="46" t="n"/>
      <c r="B26" s="56" t="n"/>
      <c r="C26" s="56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>
        <f>IF(OR(J26="СПЗ",,J26="Лекции",),N26,"")</f>
        <v/>
      </c>
      <c r="T26" s="12">
        <f>IF(OR(J26="СПЗ",,J26="Семинары ИПЗ",),N26,"")</f>
        <v/>
      </c>
      <c r="U26" s="12">
        <f>IF(OR(J26="СПЗ",,J26="Консультации",),N26,"")</f>
        <v/>
      </c>
      <c r="V26" s="12" t="n"/>
      <c r="W26" s="12" t="n"/>
      <c r="X26" s="12">
        <f>IF(OR(J26="СПЗ",,J26="Зачеты",),"Зачет","")</f>
        <v/>
      </c>
      <c r="Y26" s="12">
        <f>IF(OR(J26="СПЗ",,J26="Экзамены",),"Экзамены","")</f>
        <v/>
      </c>
      <c r="Z26" s="12" t="n"/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>
        <f>SUM(S26:AI26)</f>
        <v/>
      </c>
    </row>
    <row r="27" ht="31.5" customHeight="1">
      <c r="A27" s="46" t="n"/>
      <c r="B27" s="56" t="n"/>
      <c r="C27" s="56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>
        <f>IF(OR(J27="СПЗ",,J27="Лекции",),N27,"")</f>
        <v/>
      </c>
      <c r="T27" s="12">
        <f>IF(OR(J27="СПЗ",,J27="Семинары ИПЗ",),N27,"")</f>
        <v/>
      </c>
      <c r="U27" s="12">
        <f>IF(OR(J27="СПЗ",,J27="Консультации",),N27,"")</f>
        <v/>
      </c>
      <c r="V27" s="12" t="n"/>
      <c r="W27" s="12" t="n"/>
      <c r="X27" s="12">
        <f>IF(OR(J27="СПЗ",,J27="Зачеты",),"Зачет","")</f>
        <v/>
      </c>
      <c r="Y27" s="12">
        <f>IF(OR(J27="СПЗ",,J27="Экзамены",),"Экзамены","")</f>
        <v/>
      </c>
      <c r="Z27" s="12" t="n"/>
      <c r="AA27" s="12" t="n"/>
      <c r="AB27" s="12" t="n"/>
      <c r="AC27" s="12" t="n"/>
      <c r="AD27" s="12" t="n"/>
      <c r="AE27" s="12" t="n"/>
      <c r="AF27" s="12" t="n"/>
      <c r="AG27" s="12" t="n"/>
      <c r="AH27" s="12" t="n"/>
      <c r="AI27" s="12" t="n"/>
      <c r="AJ27" s="12">
        <f>SUM(S27:AI27)</f>
        <v/>
      </c>
    </row>
    <row r="28" ht="31.5" customHeight="1">
      <c r="A28" s="46" t="n"/>
      <c r="B28" s="56" t="n"/>
      <c r="C28" s="56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>
        <f>IF(OR(J28="СПЗ",,J28="Лекции",),N28,"")</f>
        <v/>
      </c>
      <c r="T28" s="12">
        <f>IF(OR(J28="СПЗ",,J28="Семинары ИПЗ",),N28,"")</f>
        <v/>
      </c>
      <c r="U28" s="12">
        <f>IF(OR(J28="СПЗ",,J28="Консультации",),N28,"")</f>
        <v/>
      </c>
      <c r="V28" s="12" t="n"/>
      <c r="W28" s="12" t="n"/>
      <c r="X28" s="12">
        <f>IF(OR(J28="СПЗ",,J28="Зачеты",),"Зачет","")</f>
        <v/>
      </c>
      <c r="Y28" s="12">
        <f>IF(OR(J28="СПЗ",,J28="Экзамены",),"Экзамены","")</f>
        <v/>
      </c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  <c r="AJ28" s="12">
        <f>SUM(S28:AI28)</f>
        <v/>
      </c>
    </row>
    <row r="29" ht="31.5" customHeight="1">
      <c r="A29" s="46" t="n"/>
      <c r="B29" s="56" t="n"/>
      <c r="C29" s="56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>
        <f>IF(OR(J29="СПЗ",,J29="Лекции",),N29,"")</f>
        <v/>
      </c>
      <c r="T29" s="12">
        <f>IF(OR(J29="СПЗ",,J29="Семинары ИПЗ",),N29,"")</f>
        <v/>
      </c>
      <c r="U29" s="12">
        <f>IF(OR(J29="СПЗ",,J29="Консультации",),N29,"")</f>
        <v/>
      </c>
      <c r="V29" s="12" t="n"/>
      <c r="W29" s="12" t="n"/>
      <c r="X29" s="12">
        <f>IF(OR(J29="СПЗ",,J29="Зачеты",),"Зачет","")</f>
        <v/>
      </c>
      <c r="Y29" s="12">
        <f>IF(OR(J29="СПЗ",,J29="Экзамены",),"Экзамены","")</f>
        <v/>
      </c>
      <c r="Z29" s="12" t="n"/>
      <c r="AA29" s="12" t="n"/>
      <c r="AB29" s="12" t="n"/>
      <c r="AC29" s="12" t="n"/>
      <c r="AD29" s="12" t="n"/>
      <c r="AE29" s="12" t="n"/>
      <c r="AF29" s="12" t="n"/>
      <c r="AG29" s="12" t="n"/>
      <c r="AH29" s="12" t="n"/>
      <c r="AI29" s="12" t="n"/>
      <c r="AJ29" s="12">
        <f>SUM(S29:AI29)</f>
        <v/>
      </c>
    </row>
    <row r="30" ht="63" customHeight="1">
      <c r="A30" s="46" t="n"/>
      <c r="B30" s="56" t="n"/>
      <c r="C30" s="56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>
        <f>IF(OR(J30="СПЗ",,J30="Лекции",),N30,"")</f>
        <v/>
      </c>
      <c r="T30" s="12">
        <f>IF(OR(J30="СПЗ",,J30="Семинары ИПЗ",),N30,"")</f>
        <v/>
      </c>
      <c r="U30" s="12">
        <f>IF(OR(J30="СПЗ",,J30="Консультации",),N30,"")</f>
        <v/>
      </c>
      <c r="V30" s="12" t="n"/>
      <c r="W30" s="12" t="n"/>
      <c r="X30" s="12">
        <f>IF(OR(J30="СПЗ",,J30="Зачеты",),"Зачет","")</f>
        <v/>
      </c>
      <c r="Y30" s="12">
        <f>IF(OR(J30="СПЗ",,J30="Экзамены",),"Экзамены","")</f>
        <v/>
      </c>
      <c r="Z30" s="12" t="n"/>
      <c r="AA30" s="12" t="n"/>
      <c r="AB30" s="12" t="n"/>
      <c r="AC30" s="12" t="n"/>
      <c r="AD30" s="12" t="n"/>
      <c r="AE30" s="12" t="n"/>
      <c r="AF30" s="12" t="n"/>
      <c r="AG30" s="12" t="n"/>
      <c r="AH30" s="12" t="n"/>
      <c r="AI30" s="12" t="n"/>
      <c r="AJ30" s="12">
        <f>SUM(S30:AI30)</f>
        <v/>
      </c>
    </row>
    <row r="31" ht="63" customHeight="1">
      <c r="A31" s="46" t="n"/>
      <c r="B31" s="56" t="n"/>
      <c r="C31" s="56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>
        <f>IF(OR(J31="СПЗ",,J31="Лекции",),N31,"")</f>
        <v/>
      </c>
      <c r="T31" s="12">
        <f>IF(OR(J31="СПЗ",,J31="Семинары ИПЗ",),N31,"")</f>
        <v/>
      </c>
      <c r="U31" s="12">
        <f>IF(OR(J31="СПЗ",,J31="Консультации",),N31,"")</f>
        <v/>
      </c>
      <c r="V31" s="12" t="n"/>
      <c r="W31" s="12" t="n"/>
      <c r="X31" s="12">
        <f>IF(OR(J31="СПЗ",,J31="Зачеты",),"Зачет","")</f>
        <v/>
      </c>
      <c r="Y31" s="12">
        <f>IF(OR(J31="СПЗ",,J31="Экзамены",),"Экзамены","")</f>
        <v/>
      </c>
      <c r="Z31" s="12" t="n"/>
      <c r="AA31" s="12" t="n"/>
      <c r="AB31" s="12" t="n"/>
      <c r="AC31" s="12" t="n"/>
      <c r="AD31" s="12" t="n"/>
      <c r="AE31" s="12" t="n"/>
      <c r="AF31" s="12" t="n"/>
      <c r="AG31" s="12" t="n"/>
      <c r="AH31" s="12" t="n"/>
      <c r="AI31" s="12" t="n"/>
      <c r="AJ31" s="12">
        <f>SUM(S31:AI31)</f>
        <v/>
      </c>
    </row>
    <row r="32" ht="78.75" customHeight="1">
      <c r="A32" s="46" t="n"/>
      <c r="B32" s="56" t="n"/>
      <c r="C32" s="56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>
        <f>IF(OR(J32="СПЗ",,J32="Лекции",),N32,"")</f>
        <v/>
      </c>
      <c r="T32" s="12">
        <f>IF(OR(J32="СПЗ",,J32="Семинары ИПЗ",),N32,"")</f>
        <v/>
      </c>
      <c r="U32" s="12">
        <f>IF(OR(J32="СПЗ",,J32="Консультации",),N32,"")</f>
        <v/>
      </c>
      <c r="V32" s="12" t="n"/>
      <c r="W32" s="12" t="n"/>
      <c r="X32" s="12">
        <f>IF(OR(J32="СПЗ",,J32="Зачеты",),"Зачет","")</f>
        <v/>
      </c>
      <c r="Y32" s="12">
        <f>IF(OR(J32="СПЗ",,J32="Экзамены",),"Экзамены","")</f>
        <v/>
      </c>
      <c r="Z32" s="12" t="n"/>
      <c r="AA32" s="12" t="n"/>
      <c r="AB32" s="12" t="n"/>
      <c r="AC32" s="12" t="n"/>
      <c r="AD32" s="12" t="n"/>
      <c r="AE32" s="12" t="n"/>
      <c r="AF32" s="12" t="n"/>
      <c r="AG32" s="12" t="n"/>
      <c r="AH32" s="12" t="n"/>
      <c r="AI32" s="12" t="n"/>
      <c r="AJ32" s="12">
        <f>SUM(S32:AI32)</f>
        <v/>
      </c>
    </row>
    <row r="33" ht="78.75" customHeight="1">
      <c r="A33" s="46" t="n"/>
      <c r="B33" s="56" t="n"/>
      <c r="C33" s="56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>
        <f>IF(OR(J33="СПЗ",,J33="Лекции",),N33,"")</f>
        <v/>
      </c>
      <c r="T33" s="12">
        <f>IF(OR(J33="СПЗ",,J33="Семинары ИПЗ",),N33,"")</f>
        <v/>
      </c>
      <c r="U33" s="12">
        <f>IF(OR(J33="СПЗ",,J33="Консультации",),N33,"")</f>
        <v/>
      </c>
      <c r="V33" s="12" t="n"/>
      <c r="W33" s="12" t="n"/>
      <c r="X33" s="12">
        <f>IF(OR(J33="СПЗ",,J33="Зачеты",),"Зачет","")</f>
        <v/>
      </c>
      <c r="Y33" s="12">
        <f>IF(OR(J33="СПЗ",,J33="Экзамены",),"Экзамены","")</f>
        <v/>
      </c>
      <c r="Z33" s="12" t="n"/>
      <c r="AA33" s="12" t="n"/>
      <c r="AB33" s="12" t="n"/>
      <c r="AC33" s="12" t="n"/>
      <c r="AD33" s="12" t="n"/>
      <c r="AE33" s="12" t="n"/>
      <c r="AF33" s="12" t="n"/>
      <c r="AG33" s="12" t="n"/>
      <c r="AH33" s="12" t="n"/>
      <c r="AI33" s="12" t="n"/>
      <c r="AJ33" s="12">
        <f>SUM(S33:AI33)</f>
        <v/>
      </c>
    </row>
    <row r="34" ht="78.75" customHeight="1">
      <c r="A34" s="46" t="n"/>
      <c r="B34" s="56" t="n"/>
      <c r="C34" s="56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>
        <f>IF(OR(J34="СПЗ",,J34="Лекции",),N34,"")</f>
        <v/>
      </c>
      <c r="T34" s="12">
        <f>IF(OR(J34="СПЗ",,J34="Семинары ИПЗ",),N34,"")</f>
        <v/>
      </c>
      <c r="U34" s="12">
        <f>IF(OR(J34="СПЗ",,J34="Консультации",),N34,"")</f>
        <v/>
      </c>
      <c r="V34" s="12" t="n"/>
      <c r="W34" s="12" t="n"/>
      <c r="X34" s="12">
        <f>IF(OR(J34="СПЗ",,J34="Зачеты",),"Зачет","")</f>
        <v/>
      </c>
      <c r="Y34" s="12">
        <f>IF(OR(J34="СПЗ",,J34="Экзамены",),"Экзамены","")</f>
        <v/>
      </c>
      <c r="Z34" s="12" t="n"/>
      <c r="AA34" s="12" t="n"/>
      <c r="AB34" s="12" t="n"/>
      <c r="AC34" s="12" t="n"/>
      <c r="AD34" s="12" t="n"/>
      <c r="AE34" s="12" t="n"/>
      <c r="AF34" s="12" t="n"/>
      <c r="AG34" s="12" t="n"/>
      <c r="AH34" s="12" t="n"/>
      <c r="AI34" s="12" t="n"/>
      <c r="AJ34" s="12">
        <f>SUM(S34:AI34)</f>
        <v/>
      </c>
    </row>
    <row r="35" ht="47.25" customHeight="1">
      <c r="A35" s="46" t="n"/>
      <c r="B35" s="56" t="n"/>
      <c r="C35" s="56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>
        <f>IF(OR(J35="СПЗ",,J35="Лекции",),N35,"")</f>
        <v/>
      </c>
      <c r="T35" s="12">
        <f>IF(OR(J35="СПЗ",,J35="Семинары ИПЗ",),N35,"")</f>
        <v/>
      </c>
      <c r="U35" s="12">
        <f>IF(OR(J35="СПЗ",,J35="Консультации",),N35,"")</f>
        <v/>
      </c>
      <c r="V35" s="12" t="n"/>
      <c r="W35" s="12" t="n"/>
      <c r="X35" s="12">
        <f>IF(OR(J35="СПЗ",,J35="Зачеты",),"Зачет","")</f>
        <v/>
      </c>
      <c r="Y35" s="12">
        <f>IF(OR(J35="СПЗ",,J35="Экзамены",),"Экзамены","")</f>
        <v/>
      </c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  <c r="AJ35" s="12">
        <f>SUM(S35:AI35)</f>
        <v/>
      </c>
    </row>
    <row r="36" ht="78.75" customFormat="1" customHeight="1" s="42">
      <c r="A36" s="48" t="n"/>
      <c r="B36" s="49" t="n"/>
      <c r="C36" s="49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>
        <f>IF(OR(J36="СПЗ",,J36="Лекции",),N36,"")</f>
        <v/>
      </c>
      <c r="T36" s="12">
        <f>IF(OR(J36="СПЗ",,J36="Семинары ИПЗ",),N36,"")</f>
        <v/>
      </c>
      <c r="U36" s="12">
        <f>IF(OR(J36="СПЗ",,J36="Консультации",),N36,"")</f>
        <v/>
      </c>
      <c r="V36" s="12" t="n"/>
      <c r="W36" s="12" t="n"/>
      <c r="X36" s="12">
        <f>IF(OR(J36="СПЗ",,J36="Зачеты",),"Зачет","")</f>
        <v/>
      </c>
      <c r="Y36" s="12">
        <f>IF(OR(J36="СПЗ",,J36="Экзамены",),"Экзамены","")</f>
        <v/>
      </c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  <c r="AJ36" s="12">
        <f>SUM(S36:AI36)</f>
        <v/>
      </c>
      <c r="AK36" s="34" t="n"/>
    </row>
    <row r="37" ht="78.75" customFormat="1" customHeight="1" s="42">
      <c r="A37" s="48" t="n"/>
      <c r="B37" s="49" t="n"/>
      <c r="C37" s="49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>
        <f>IF(OR(J37="СПЗ",,J37="Лекции",),N37,"")</f>
        <v/>
      </c>
      <c r="T37" s="12">
        <f>IF(OR(J37="СПЗ",,J37="Семинары ИПЗ",),N37,"")</f>
        <v/>
      </c>
      <c r="U37" s="12">
        <f>IF(OR(J37="СПЗ",,J37="Консультации",),N37,"")</f>
        <v/>
      </c>
      <c r="V37" s="12" t="n"/>
      <c r="W37" s="12" t="n"/>
      <c r="X37" s="12">
        <f>IF(OR(J37="СПЗ",,J37="Зачеты",),"Зачет","")</f>
        <v/>
      </c>
      <c r="Y37" s="12">
        <f>IF(OR(J37="СПЗ",,J37="Экзамены",),"Экзамены","")</f>
        <v/>
      </c>
      <c r="Z37" s="12" t="n"/>
      <c r="AA37" s="12" t="n"/>
      <c r="AB37" s="12" t="n"/>
      <c r="AC37" s="12" t="n"/>
      <c r="AD37" s="12" t="n"/>
      <c r="AE37" s="12" t="n"/>
      <c r="AF37" s="12" t="n"/>
      <c r="AG37" s="12" t="n"/>
      <c r="AH37" s="12" t="n"/>
      <c r="AI37" s="12" t="n"/>
      <c r="AJ37" s="12">
        <f>SUM(S37:AI37)</f>
        <v/>
      </c>
      <c r="AK37" s="34" t="n"/>
    </row>
    <row r="38" ht="78.75" customFormat="1" customHeight="1" s="42">
      <c r="A38" s="48" t="n"/>
      <c r="B38" s="49" t="n"/>
      <c r="C38" s="49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>
        <f>IF(OR(J38="СПЗ",,J38="Лекции",),N38,"")</f>
        <v/>
      </c>
      <c r="T38" s="12">
        <f>IF(OR(J38="СПЗ",,J38="Семинары ИПЗ",),N38,"")</f>
        <v/>
      </c>
      <c r="U38" s="12">
        <f>IF(OR(J38="СПЗ",,J38="Консультации",),N38,"")</f>
        <v/>
      </c>
      <c r="V38" s="12" t="n"/>
      <c r="W38" s="12" t="n"/>
      <c r="X38" s="12">
        <f>IF(OR(J38="СПЗ",,J38="Зачеты",),"Зачет","")</f>
        <v/>
      </c>
      <c r="Y38" s="12">
        <f>IF(OR(J38="СПЗ",,J38="Экзамены",),"Экзамены","")</f>
        <v/>
      </c>
      <c r="Z38" s="12" t="n"/>
      <c r="AA38" s="12" t="n"/>
      <c r="AB38" s="12" t="n"/>
      <c r="AC38" s="12" t="n"/>
      <c r="AD38" s="12" t="n"/>
      <c r="AE38" s="12" t="n"/>
      <c r="AF38" s="12" t="n"/>
      <c r="AG38" s="12" t="n"/>
      <c r="AH38" s="12" t="n"/>
      <c r="AI38" s="12" t="n"/>
      <c r="AJ38" s="12">
        <f>SUM(S38:AI38)</f>
        <v/>
      </c>
      <c r="AK38" s="34" t="n"/>
    </row>
    <row r="39" ht="78.75" customFormat="1" customHeight="1" s="42">
      <c r="A39" s="48" t="n"/>
      <c r="B39" s="49" t="n"/>
      <c r="C39" s="49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>
        <f>IF(OR(J39="СПЗ",,J39="Лекции",),N39,"")</f>
        <v/>
      </c>
      <c r="T39" s="12">
        <f>IF(OR(J39="СПЗ",,J39="Семинары ИПЗ",),N39,"")</f>
        <v/>
      </c>
      <c r="U39" s="12">
        <f>IF(OR(J39="СПЗ",,J39="Консультации",),N39,"")</f>
        <v/>
      </c>
      <c r="V39" s="12" t="n"/>
      <c r="W39" s="12" t="n"/>
      <c r="X39" s="12">
        <f>IF(OR(J39="СПЗ",,J39="Зачеты",),"Зачет","")</f>
        <v/>
      </c>
      <c r="Y39" s="12">
        <f>IF(OR(J39="СПЗ",,J39="Экзамены",),"Экзамены","")</f>
        <v/>
      </c>
      <c r="Z39" s="12" t="n"/>
      <c r="AA39" s="12" t="n"/>
      <c r="AB39" s="12" t="n"/>
      <c r="AC39" s="12" t="n"/>
      <c r="AD39" s="12" t="n"/>
      <c r="AE39" s="12" t="n"/>
      <c r="AF39" s="12" t="n"/>
      <c r="AG39" s="12" t="n"/>
      <c r="AH39" s="12" t="n"/>
      <c r="AI39" s="12" t="n"/>
      <c r="AJ39" s="12">
        <f>SUM(S39:AI39)</f>
        <v/>
      </c>
      <c r="AK39" s="34" t="n"/>
    </row>
    <row r="40" ht="78.75" customFormat="1" customHeight="1" s="42">
      <c r="A40" s="48" t="n"/>
      <c r="B40" s="49" t="n"/>
      <c r="C40" s="49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  <c r="R40" s="12" t="n"/>
      <c r="S40" s="12">
        <f>IF(OR(J40="СПЗ",,J40="Лекции",),N40,"")</f>
        <v/>
      </c>
      <c r="T40" s="12">
        <f>IF(OR(J40="СПЗ",,J40="Семинары ИПЗ",),N40,"")</f>
        <v/>
      </c>
      <c r="U40" s="12">
        <f>IF(OR(J40="СПЗ",,J40="Консультации",),N40,"")</f>
        <v/>
      </c>
      <c r="V40" s="12" t="n"/>
      <c r="W40" s="12" t="n"/>
      <c r="X40" s="12">
        <f>IF(OR(J40="СПЗ",,J40="Зачеты",),"Зачет","")</f>
        <v/>
      </c>
      <c r="Y40" s="12">
        <f>IF(OR(J40="СПЗ",,J40="Экзамены",),"Экзамены","")</f>
        <v/>
      </c>
      <c r="Z40" s="12" t="n"/>
      <c r="AA40" s="12" t="n"/>
      <c r="AB40" s="12" t="n"/>
      <c r="AC40" s="12" t="n"/>
      <c r="AD40" s="12" t="n"/>
      <c r="AE40" s="12" t="n"/>
      <c r="AF40" s="12" t="n"/>
      <c r="AG40" s="12" t="n"/>
      <c r="AH40" s="12" t="n"/>
      <c r="AI40" s="12" t="n"/>
      <c r="AJ40" s="12">
        <f>SUM(S40:AI40)</f>
        <v/>
      </c>
      <c r="AK40" s="34" t="n"/>
    </row>
    <row r="41" ht="94.5" customFormat="1" customHeight="1" s="42">
      <c r="A41" s="48" t="n"/>
      <c r="B41" s="49" t="n"/>
      <c r="C41" s="49" t="n"/>
      <c r="D41" s="12" t="n"/>
      <c r="E41" s="12" t="n"/>
      <c r="F41" s="12" t="n"/>
      <c r="G41" s="12" t="n"/>
      <c r="H41" s="12" t="n"/>
      <c r="I41" s="12" t="n"/>
      <c r="J41" s="12" t="n"/>
      <c r="K41" s="12" t="n"/>
      <c r="L41" s="12" t="n"/>
      <c r="M41" s="12" t="n"/>
      <c r="N41" s="12" t="n"/>
      <c r="O41" s="12" t="n"/>
      <c r="P41" s="12" t="n"/>
      <c r="Q41" s="12" t="n"/>
      <c r="R41" s="12" t="n"/>
      <c r="S41" s="12">
        <f>IF(OR(J41="СПЗ",,J41="Лекции",),N41,"")</f>
        <v/>
      </c>
      <c r="T41" s="12">
        <f>IF(OR(J41="СПЗ",,J41="Семинары ИПЗ",),N41,"")</f>
        <v/>
      </c>
      <c r="U41" s="12">
        <f>IF(OR(J41="СПЗ",,J41="Консультации",),N41,"")</f>
        <v/>
      </c>
      <c r="V41" s="12" t="n"/>
      <c r="W41" s="12" t="n"/>
      <c r="X41" s="12">
        <f>IF(OR(J41="СПЗ",,J41="Зачеты",),"Зачет","")</f>
        <v/>
      </c>
      <c r="Y41" s="12">
        <f>IF(OR(J41="СПЗ",,J41="Экзамены",),"Экзамены","")</f>
        <v/>
      </c>
      <c r="Z41" s="12" t="n"/>
      <c r="AA41" s="12" t="n"/>
      <c r="AB41" s="12" t="n"/>
      <c r="AC41" s="12" t="n"/>
      <c r="AD41" s="12" t="n"/>
      <c r="AE41" s="12" t="n"/>
      <c r="AF41" s="12" t="n"/>
      <c r="AG41" s="12" t="n"/>
      <c r="AH41" s="12" t="n"/>
      <c r="AI41" s="12" t="n"/>
      <c r="AJ41" s="12">
        <f>SUM(S41:AI41)</f>
        <v/>
      </c>
      <c r="AK41" s="34" t="n"/>
    </row>
    <row r="42" ht="63" customFormat="1" customHeight="1" s="42">
      <c r="A42" s="48" t="n"/>
      <c r="B42" s="49" t="n"/>
      <c r="C42" s="49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>
        <f>IF(OR(J42="СПЗ",,J42="Лекции",),N42,"")</f>
        <v/>
      </c>
      <c r="T42" s="12">
        <f>IF(OR(J42="СПЗ",,J42="Семинары ИПЗ",),N42,"")</f>
        <v/>
      </c>
      <c r="U42" s="12">
        <f>IF(OR(J42="СПЗ",,J42="Консультации",),N42,"")</f>
        <v/>
      </c>
      <c r="V42" s="12" t="n"/>
      <c r="W42" s="12" t="n"/>
      <c r="X42" s="12">
        <f>IF(OR(J42="СПЗ",,J42="Зачеты",),"Зачет","")</f>
        <v/>
      </c>
      <c r="Y42" s="12">
        <f>IF(OR(J42="СПЗ",,J42="Экзамены",),"Экзамены","")</f>
        <v/>
      </c>
      <c r="Z42" s="12" t="n"/>
      <c r="AA42" s="12" t="n"/>
      <c r="AB42" s="12" t="n"/>
      <c r="AC42" s="12" t="n"/>
      <c r="AD42" s="12" t="n"/>
      <c r="AE42" s="12" t="n"/>
      <c r="AF42" s="12" t="n"/>
      <c r="AG42" s="12" t="n"/>
      <c r="AH42" s="12" t="n"/>
      <c r="AI42" s="12" t="n"/>
      <c r="AJ42" s="12">
        <f>SUM(S42:AI42)</f>
        <v/>
      </c>
      <c r="AK42" s="34" t="n"/>
    </row>
    <row r="43" ht="31.5" customFormat="1" customHeight="1" s="42">
      <c r="A43" s="46" t="n"/>
      <c r="B43" s="47" t="n"/>
      <c r="C43" s="47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>
        <f>IF(OR(J43="СПЗ",,J43="Лекции",),N43,"")</f>
        <v/>
      </c>
      <c r="T43" s="12">
        <f>IF(OR(J43="СПЗ",,J43="Семинары ИПЗ",),N43,"")</f>
        <v/>
      </c>
      <c r="U43" s="12">
        <f>IF(OR(J43="СПЗ",,J43="Консультации",),N43,"")</f>
        <v/>
      </c>
      <c r="V43" s="12" t="n"/>
      <c r="W43" s="12" t="n"/>
      <c r="X43" s="12">
        <f>IF(OR(J43="СПЗ",,J43="Зачеты",),"Зачет","")</f>
        <v/>
      </c>
      <c r="Y43" s="12">
        <f>IF(OR(J43="СПЗ",,J43="Экзамены",),"Экзамены","")</f>
        <v/>
      </c>
      <c r="Z43" s="12" t="n"/>
      <c r="AA43" s="12" t="n"/>
      <c r="AB43" s="12" t="n"/>
      <c r="AC43" s="12" t="n"/>
      <c r="AD43" s="12" t="n"/>
      <c r="AE43" s="12" t="n"/>
      <c r="AF43" s="12" t="n"/>
      <c r="AG43" s="12" t="n"/>
      <c r="AH43" s="12" t="n"/>
      <c r="AI43" s="12" t="n"/>
      <c r="AJ43" s="12">
        <f>SUM(S43:AI43)</f>
        <v/>
      </c>
      <c r="AK43" s="34" t="n"/>
    </row>
    <row r="44" ht="31.5" customFormat="1" customHeight="1" s="42">
      <c r="A44" s="44" t="n"/>
      <c r="B44" s="45" t="n"/>
      <c r="C44" s="45" t="n"/>
      <c r="D44" s="12" t="n"/>
      <c r="E44" s="12" t="n"/>
      <c r="F44" s="12" t="n"/>
      <c r="G44" s="12" t="n"/>
      <c r="H44" s="12" t="n"/>
      <c r="I44" s="12" t="n"/>
      <c r="J44" s="12" t="n"/>
      <c r="K44" s="12" t="n"/>
      <c r="L44" s="12" t="n"/>
      <c r="M44" s="12" t="n"/>
      <c r="N44" s="12" t="n"/>
      <c r="O44" s="12" t="n"/>
      <c r="P44" s="12" t="n"/>
      <c r="Q44" s="12" t="n"/>
      <c r="R44" s="12" t="n"/>
      <c r="S44" s="12">
        <f>IF(OR(J44="СПЗ",,J44="Лекции",),N44,"")</f>
        <v/>
      </c>
      <c r="T44" s="12">
        <f>IF(OR(J44="СПЗ",,J44="Семинары ИПЗ",),N44,"")</f>
        <v/>
      </c>
      <c r="U44" s="12">
        <f>IF(OR(J44="СПЗ",,J44="Консультации",),N44,"")</f>
        <v/>
      </c>
      <c r="V44" s="12" t="n"/>
      <c r="W44" s="12" t="n"/>
      <c r="X44" s="12">
        <f>IF(OR(J44="СПЗ",,J44="Зачеты",),"Зачет","")</f>
        <v/>
      </c>
      <c r="Y44" s="12">
        <f>IF(OR(J44="СПЗ",,J44="Экзамены",),"Экзамены","")</f>
        <v/>
      </c>
      <c r="Z44" s="12" t="n"/>
      <c r="AA44" s="12" t="n"/>
      <c r="AB44" s="12" t="n"/>
      <c r="AC44" s="12" t="n"/>
      <c r="AD44" s="12" t="n"/>
      <c r="AE44" s="12" t="n"/>
      <c r="AF44" s="12" t="n"/>
      <c r="AG44" s="12" t="n"/>
      <c r="AH44" s="12" t="n"/>
      <c r="AI44" s="12" t="n"/>
      <c r="AJ44" s="12">
        <f>SUM(S44:AI44)</f>
        <v/>
      </c>
      <c r="AK44" s="34" t="n"/>
    </row>
    <row r="45" ht="78.75" customFormat="1" customHeight="1" s="42">
      <c r="A45" s="54" t="n"/>
      <c r="B45" s="55" t="n"/>
      <c r="C45" s="55" t="n"/>
      <c r="D45" s="12" t="n"/>
      <c r="E45" s="12" t="n"/>
      <c r="F45" s="12" t="n"/>
      <c r="G45" s="12" t="n"/>
      <c r="H45" s="12" t="n"/>
      <c r="I45" s="12" t="n"/>
      <c r="J45" s="12" t="n"/>
      <c r="K45" s="12" t="n"/>
      <c r="L45" s="12" t="n"/>
      <c r="M45" s="12" t="n"/>
      <c r="N45" s="12" t="n"/>
      <c r="O45" s="12" t="n"/>
      <c r="P45" s="12" t="n"/>
      <c r="Q45" s="12" t="n"/>
      <c r="R45" s="12" t="n"/>
      <c r="S45" s="12">
        <f>IF(OR(J45="СПЗ",,J45="Лекции",),N45,"")</f>
        <v/>
      </c>
      <c r="T45" s="12">
        <f>IF(OR(J45="СПЗ",,J45="Семинары ИПЗ",),N45,"")</f>
        <v/>
      </c>
      <c r="U45" s="12">
        <f>IF(OR(J45="СПЗ",,J45="Консультации",),N45,"")</f>
        <v/>
      </c>
      <c r="V45" s="12" t="n"/>
      <c r="W45" s="12" t="n"/>
      <c r="X45" s="12">
        <f>IF(OR(J45="СПЗ",,J45="Зачеты",),"Зачет","")</f>
        <v/>
      </c>
      <c r="Y45" s="12">
        <f>IF(OR(J45="СПЗ",,J45="Экзамены",),"Экзамены","")</f>
        <v/>
      </c>
      <c r="Z45" s="12" t="n"/>
      <c r="AA45" s="12" t="n"/>
      <c r="AB45" s="12" t="n"/>
      <c r="AC45" s="12" t="n"/>
      <c r="AD45" s="12" t="n"/>
      <c r="AE45" s="12" t="n"/>
      <c r="AF45" s="12" t="n"/>
      <c r="AG45" s="12" t="n"/>
      <c r="AH45" s="12" t="n"/>
      <c r="AI45" s="12" t="n"/>
      <c r="AJ45" s="12">
        <f>SUM(S45:AI45)</f>
        <v/>
      </c>
      <c r="AK45" s="34" t="n"/>
    </row>
    <row r="46" customFormat="1" s="42">
      <c r="A46" s="54" t="n"/>
      <c r="B46" s="55" t="n"/>
      <c r="C46" s="57" t="n"/>
      <c r="D46" s="12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12" t="n"/>
      <c r="P46" s="12" t="n"/>
      <c r="Q46" s="12" t="n"/>
      <c r="R46" s="12" t="n"/>
      <c r="S46" s="12">
        <f>IF(OR(J46="СПЗ",,J46="Лекции",),N46,"")</f>
        <v/>
      </c>
      <c r="T46" s="12">
        <f>IF(OR(J46="СПЗ",,J46="Семинары ИПЗ",),N46,"")</f>
        <v/>
      </c>
      <c r="U46" s="12">
        <f>IF(OR(J46="СПЗ",,J46="Консультации",),N46,"")</f>
        <v/>
      </c>
      <c r="V46" s="12" t="n"/>
      <c r="W46" s="12" t="n"/>
      <c r="X46" s="12">
        <f>IF(OR(J46="СПЗ",,J46="Зачеты",),"Зачет","")</f>
        <v/>
      </c>
      <c r="Y46" s="12">
        <f>IF(OR(J46="СПЗ",,J46="Экзамены",),"Экзамены","")</f>
        <v/>
      </c>
      <c r="Z46" s="12" t="n"/>
      <c r="AA46" s="12" t="n"/>
      <c r="AB46" s="12" t="n"/>
      <c r="AC46" s="12" t="n"/>
      <c r="AD46" s="12" t="n"/>
      <c r="AE46" s="12" t="n"/>
      <c r="AF46" s="12" t="n"/>
      <c r="AG46" s="12" t="n"/>
      <c r="AH46" s="12" t="n"/>
      <c r="AI46" s="12" t="n"/>
      <c r="AJ46" s="12">
        <f>SUM(S46:AI46)</f>
        <v/>
      </c>
      <c r="AK46" s="34" t="n"/>
    </row>
    <row r="47" ht="78.75" customFormat="1" customHeight="1" s="42">
      <c r="A47" s="54" t="n"/>
      <c r="B47" s="55" t="n"/>
      <c r="C47" s="57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12" t="n"/>
      <c r="P47" s="12" t="n"/>
      <c r="Q47" s="12" t="n"/>
      <c r="R47" s="12" t="n"/>
      <c r="S47" s="12">
        <f>IF(OR(J47="СПЗ",,J47="Лекции",),N47,"")</f>
        <v/>
      </c>
      <c r="T47" s="12">
        <f>IF(OR(J47="СПЗ",,J47="Семинары ИПЗ",),N47,"")</f>
        <v/>
      </c>
      <c r="U47" s="12">
        <f>IF(OR(J47="СПЗ",,J47="Консультации",),N47,"")</f>
        <v/>
      </c>
      <c r="V47" s="12" t="n"/>
      <c r="W47" s="12" t="n"/>
      <c r="X47" s="12">
        <f>IF(OR(J47="СПЗ",,J47="Зачеты",),"Зачет","")</f>
        <v/>
      </c>
      <c r="Y47" s="12">
        <f>IF(OR(J47="СПЗ",,J47="Экзамены",),"Экзамены","")</f>
        <v/>
      </c>
      <c r="Z47" s="12" t="n"/>
      <c r="AA47" s="12" t="n"/>
      <c r="AB47" s="12" t="n"/>
      <c r="AC47" s="12" t="n"/>
      <c r="AD47" s="12" t="n"/>
      <c r="AE47" s="12" t="n"/>
      <c r="AF47" s="12" t="n"/>
      <c r="AG47" s="12" t="n"/>
      <c r="AH47" s="12" t="n"/>
      <c r="AI47" s="12" t="n"/>
      <c r="AJ47" s="12">
        <f>SUM(S47:AI47)</f>
        <v/>
      </c>
      <c r="AK47" s="34" t="n"/>
    </row>
    <row r="48" customFormat="1" s="42">
      <c r="A48" s="58" t="n"/>
      <c r="B48" s="58" t="n"/>
      <c r="C48" s="58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>
        <f>IF(OR(J48="СПЗ",,J48="Лекции",),N48,"")</f>
        <v/>
      </c>
      <c r="T48" s="12">
        <f>IF(OR(J48="СПЗ",,J48="Семинары ИПЗ",),N48,"")</f>
        <v/>
      </c>
      <c r="U48" s="12">
        <f>IF(OR(J48="СПЗ",,J48="Консультации",),N48,"")</f>
        <v/>
      </c>
      <c r="V48" s="12" t="n"/>
      <c r="W48" s="12" t="n"/>
      <c r="X48" s="12">
        <f>IF(OR(J48="СПЗ",,J48="Зачеты",),"Зачет","")</f>
        <v/>
      </c>
      <c r="Y48" s="12">
        <f>IF(OR(J48="СПЗ",,J48="Экзамены",),"Экзамены","")</f>
        <v/>
      </c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  <c r="AJ48" s="12">
        <f>SUM(S48:AI48)</f>
        <v/>
      </c>
      <c r="AK48" s="34" t="n"/>
    </row>
    <row r="49" ht="78.75" customFormat="1" customHeight="1" s="42">
      <c r="A49" s="58" t="n"/>
      <c r="B49" s="58" t="n"/>
      <c r="C49" s="58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>
        <f>IF(OR(J49="СПЗ",,J49="Лекции",),N49,"")</f>
        <v/>
      </c>
      <c r="T49" s="12">
        <f>IF(OR(J49="СПЗ",,J49="Семинары ИПЗ",),N49,"")</f>
        <v/>
      </c>
      <c r="U49" s="12">
        <f>IF(OR(J49="СПЗ",,J49="Консультации",),N49,"")</f>
        <v/>
      </c>
      <c r="V49" s="12" t="n"/>
      <c r="W49" s="12" t="n"/>
      <c r="X49" s="12">
        <f>IF(OR(J49="СПЗ",,J49="Зачеты",),"Зачет","")</f>
        <v/>
      </c>
      <c r="Y49" s="12">
        <f>IF(OR(J49="СПЗ",,J49="Экзамены",),"Экзамены","")</f>
        <v/>
      </c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12" t="n"/>
      <c r="AJ49" s="12">
        <f>SUM(S49:AI49)</f>
        <v/>
      </c>
      <c r="AK49" s="34" t="n"/>
    </row>
    <row r="50" customFormat="1" s="42">
      <c r="A50" s="58" t="n"/>
      <c r="B50" s="58" t="n"/>
      <c r="C50" s="58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>
        <f>IF(OR(J50="СПЗ",,J50="Лекции",),N50,"")</f>
        <v/>
      </c>
      <c r="T50" s="12">
        <f>IF(OR(J50="СПЗ",,J50="Семинары ИПЗ",),N50,"")</f>
        <v/>
      </c>
      <c r="U50" s="12">
        <f>IF(OR(J50="СПЗ",,J50="Консультации",),N50,"")</f>
        <v/>
      </c>
      <c r="V50" s="12" t="n"/>
      <c r="W50" s="12" t="n"/>
      <c r="X50" s="12">
        <f>IF(OR(J50="СПЗ",,J50="Зачеты",),"Зачет","")</f>
        <v/>
      </c>
      <c r="Y50" s="12">
        <f>IF(OR(J50="СПЗ",,J50="Экзамены",),"Экзамены","")</f>
        <v/>
      </c>
      <c r="Z50" s="12" t="n"/>
      <c r="AA50" s="12" t="n"/>
      <c r="AB50" s="12" t="n"/>
      <c r="AC50" s="12" t="n"/>
      <c r="AD50" s="12" t="n"/>
      <c r="AE50" s="12" t="n"/>
      <c r="AF50" s="12" t="n"/>
      <c r="AG50" s="12" t="n"/>
      <c r="AH50" s="12" t="n"/>
      <c r="AI50" s="12" t="n"/>
      <c r="AJ50" s="12">
        <f>SUM(S50:AI50)</f>
        <v/>
      </c>
      <c r="AK50" s="34" t="n"/>
    </row>
    <row r="51" ht="78.75" customFormat="1" customHeight="1" s="42">
      <c r="A51" s="58" t="n"/>
      <c r="B51" s="58" t="n"/>
      <c r="C51" s="58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>
        <f>IF(OR(J51="СПЗ",,J51="Лекции",),N51,"")</f>
        <v/>
      </c>
      <c r="T51" s="12">
        <f>IF(OR(J51="СПЗ",,J51="Семинары ИПЗ",),N51,"")</f>
        <v/>
      </c>
      <c r="U51" s="12">
        <f>IF(OR(J51="СПЗ",,J51="Консультации",),N51,"")</f>
        <v/>
      </c>
      <c r="V51" s="12" t="n"/>
      <c r="W51" s="12" t="n"/>
      <c r="X51" s="12">
        <f>IF(OR(J51="СПЗ",,J51="Зачеты",),"Зачет","")</f>
        <v/>
      </c>
      <c r="Y51" s="12">
        <f>IF(OR(J51="СПЗ",,J51="Экзамены",),"Экзамены","")</f>
        <v/>
      </c>
      <c r="Z51" s="12" t="n"/>
      <c r="AA51" s="12" t="n"/>
      <c r="AB51" s="12" t="n"/>
      <c r="AC51" s="12" t="n"/>
      <c r="AD51" s="12" t="n"/>
      <c r="AE51" s="12" t="n"/>
      <c r="AF51" s="12" t="n"/>
      <c r="AG51" s="12" t="n"/>
      <c r="AH51" s="12" t="n"/>
      <c r="AI51" s="12" t="n"/>
      <c r="AJ51" s="12">
        <f>SUM(S51:AI51)</f>
        <v/>
      </c>
      <c r="AK51" s="34" t="n"/>
    </row>
    <row r="52" customFormat="1" s="42">
      <c r="A52" s="58" t="n"/>
      <c r="B52" s="58" t="n"/>
      <c r="C52" s="58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12" t="n"/>
      <c r="P52" s="12" t="n"/>
      <c r="Q52" s="12" t="n"/>
      <c r="R52" s="12" t="n"/>
      <c r="S52" s="12">
        <f>IF(OR(J52="СПЗ",,J52="Лекции",),N52,"")</f>
        <v/>
      </c>
      <c r="T52" s="12">
        <f>IF(OR(J52="СПЗ",,J52="Семинары ИПЗ",),N52,"")</f>
        <v/>
      </c>
      <c r="U52" s="12">
        <f>IF(OR(J52="СПЗ",,J52="Консультации",),N52,"")</f>
        <v/>
      </c>
      <c r="V52" s="12" t="n"/>
      <c r="W52" s="12" t="n"/>
      <c r="X52" s="12">
        <f>IF(OR(J52="СПЗ",,J52="Зачеты",),"Зачет","")</f>
        <v/>
      </c>
      <c r="Y52" s="12">
        <f>IF(OR(J52="СПЗ",,J52="Экзамены",),"Экзамены","")</f>
        <v/>
      </c>
      <c r="Z52" s="12" t="n"/>
      <c r="AA52" s="12" t="n"/>
      <c r="AB52" s="12" t="n"/>
      <c r="AC52" s="12" t="n"/>
      <c r="AD52" s="12" t="n"/>
      <c r="AE52" s="12" t="n"/>
      <c r="AF52" s="12" t="n"/>
      <c r="AG52" s="12" t="n"/>
      <c r="AH52" s="12" t="n"/>
      <c r="AI52" s="12" t="n"/>
      <c r="AJ52" s="12">
        <f>SUM(S52:AI52)</f>
        <v/>
      </c>
      <c r="AK52" s="34" t="n"/>
    </row>
    <row r="53" ht="78.75" customFormat="1" customHeight="1" s="42">
      <c r="A53" s="58" t="n"/>
      <c r="B53" s="58" t="n"/>
      <c r="C53" s="58" t="n"/>
      <c r="D53" s="12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12" t="n"/>
      <c r="P53" s="12" t="n"/>
      <c r="Q53" s="12" t="n"/>
      <c r="R53" s="12" t="n"/>
      <c r="S53" s="12">
        <f>IF(OR(J53="СПЗ",,J53="Лекции",),N53,"")</f>
        <v/>
      </c>
      <c r="T53" s="12">
        <f>IF(OR(J53="СПЗ",,J53="Семинары ИПЗ",),N53,"")</f>
        <v/>
      </c>
      <c r="U53" s="12">
        <f>IF(OR(J53="СПЗ",,J53="Консультации",),N53,"")</f>
        <v/>
      </c>
      <c r="V53" s="12" t="n"/>
      <c r="W53" s="12" t="n"/>
      <c r="X53" s="12">
        <f>IF(OR(J53="СПЗ",,J53="Зачеты",),"Зачет","")</f>
        <v/>
      </c>
      <c r="Y53" s="12">
        <f>IF(OR(J53="СПЗ",,J53="Экзамены",),"Экзамены","")</f>
        <v/>
      </c>
      <c r="Z53" s="12" t="n"/>
      <c r="AA53" s="12" t="n"/>
      <c r="AB53" s="12" t="n"/>
      <c r="AC53" s="12" t="n"/>
      <c r="AD53" s="12" t="n"/>
      <c r="AE53" s="12" t="n"/>
      <c r="AF53" s="12" t="n"/>
      <c r="AG53" s="12" t="n"/>
      <c r="AH53" s="12" t="n"/>
      <c r="AI53" s="12" t="n"/>
      <c r="AJ53" s="12">
        <f>SUM(S53:AI53)</f>
        <v/>
      </c>
      <c r="AK53" s="34" t="n"/>
    </row>
    <row r="54" customFormat="1" s="42">
      <c r="A54" s="58" t="n"/>
      <c r="B54" s="58" t="n"/>
      <c r="C54" s="58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12" t="n"/>
      <c r="P54" s="12" t="n"/>
      <c r="Q54" s="12" t="n"/>
      <c r="R54" s="12" t="n"/>
      <c r="S54" s="12">
        <f>IF(OR(J54="СПЗ",,J54="Лекции",),N54,"")</f>
        <v/>
      </c>
      <c r="T54" s="12">
        <f>IF(OR(J54="СПЗ",,J54="Семинары ИПЗ",),N54,"")</f>
        <v/>
      </c>
      <c r="U54" s="12">
        <f>IF(OR(J54="СПЗ",,J54="Консультации",),N54,"")</f>
        <v/>
      </c>
      <c r="V54" s="12" t="n"/>
      <c r="W54" s="12" t="n"/>
      <c r="X54" s="12">
        <f>IF(OR(J54="СПЗ",,J54="Зачеты",),"Зачет","")</f>
        <v/>
      </c>
      <c r="Y54" s="12">
        <f>IF(OR(J54="СПЗ",,J54="Экзамены",),"Экзамены","")</f>
        <v/>
      </c>
      <c r="Z54" s="12" t="n"/>
      <c r="AA54" s="12" t="n"/>
      <c r="AB54" s="12" t="n"/>
      <c r="AC54" s="12" t="n"/>
      <c r="AD54" s="12" t="n"/>
      <c r="AE54" s="12" t="n"/>
      <c r="AF54" s="12" t="n"/>
      <c r="AG54" s="12" t="n"/>
      <c r="AH54" s="12" t="n"/>
      <c r="AI54" s="12" t="n"/>
      <c r="AJ54" s="12">
        <f>SUM(S54:AI54)</f>
        <v/>
      </c>
      <c r="AK54" s="34" t="n"/>
    </row>
    <row r="55" ht="78.75" customFormat="1" customHeight="1" s="42">
      <c r="A55" s="58" t="n"/>
      <c r="B55" s="58" t="n"/>
      <c r="C55" s="58" t="n"/>
      <c r="D55" s="12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12" t="n"/>
      <c r="P55" s="12" t="n"/>
      <c r="Q55" s="12" t="n"/>
      <c r="R55" s="12" t="n"/>
      <c r="S55" s="12">
        <f>IF(OR(J55="СПЗ",,J55="Лекции",),N55,"")</f>
        <v/>
      </c>
      <c r="T55" s="12">
        <f>IF(OR(J55="СПЗ",,J55="Семинары ИПЗ",),N55,"")</f>
        <v/>
      </c>
      <c r="U55" s="12">
        <f>IF(OR(J55="СПЗ",,J55="Консультации",),N55,"")</f>
        <v/>
      </c>
      <c r="V55" s="12" t="n"/>
      <c r="W55" s="12" t="n"/>
      <c r="X55" s="12">
        <f>IF(OR(J55="СПЗ",,J55="Зачеты",),"Зачет","")</f>
        <v/>
      </c>
      <c r="Y55" s="12">
        <f>IF(OR(J55="СПЗ",,J55="Экзамены",),"Экзамены","")</f>
        <v/>
      </c>
      <c r="Z55" s="12" t="n"/>
      <c r="AA55" s="12" t="n"/>
      <c r="AB55" s="12" t="n"/>
      <c r="AC55" s="12" t="n"/>
      <c r="AD55" s="12" t="n"/>
      <c r="AE55" s="12" t="n"/>
      <c r="AF55" s="12" t="n"/>
      <c r="AG55" s="12" t="n"/>
      <c r="AH55" s="12" t="n"/>
      <c r="AI55" s="12" t="n"/>
      <c r="AJ55" s="12">
        <f>SUM(S55:AI55)</f>
        <v/>
      </c>
      <c r="AK55" s="34" t="n"/>
    </row>
    <row r="56" customFormat="1" s="42">
      <c r="A56" s="58" t="n"/>
      <c r="B56" s="58" t="n"/>
      <c r="C56" s="58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>
        <f>IF(OR(J56="СПЗ",,J56="Лекции",),N56,"")</f>
        <v/>
      </c>
      <c r="T56" s="12">
        <f>IF(OR(J56="СПЗ",,J56="Семинары ИПЗ",),N56,"")</f>
        <v/>
      </c>
      <c r="U56" s="12">
        <f>IF(OR(J56="СПЗ",,J56="Консультации",),N56,"")</f>
        <v/>
      </c>
      <c r="V56" s="12" t="n"/>
      <c r="W56" s="12" t="n"/>
      <c r="X56" s="12">
        <f>IF(OR(J56="СПЗ",,J56="Зачеты",),"Зачет","")</f>
        <v/>
      </c>
      <c r="Y56" s="12">
        <f>IF(OR(J56="СПЗ",,J56="Экзамены",),"Экзамены","")</f>
        <v/>
      </c>
      <c r="Z56" s="12" t="n"/>
      <c r="AA56" s="12" t="n"/>
      <c r="AB56" s="12" t="n"/>
      <c r="AC56" s="12" t="n"/>
      <c r="AD56" s="12" t="n"/>
      <c r="AE56" s="12" t="n"/>
      <c r="AF56" s="12" t="n"/>
      <c r="AG56" s="12" t="n"/>
      <c r="AH56" s="12" t="n"/>
      <c r="AI56" s="12" t="n"/>
      <c r="AJ56" s="12">
        <f>SUM(S56:AI56)</f>
        <v/>
      </c>
      <c r="AK56" s="34" t="n"/>
    </row>
    <row r="57" ht="78.75" customFormat="1" customHeight="1" s="42">
      <c r="A57" s="58" t="n"/>
      <c r="B57" s="58" t="n"/>
      <c r="C57" s="58" t="n"/>
      <c r="D57" s="12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12" t="n"/>
      <c r="P57" s="12" t="n"/>
      <c r="Q57" s="12" t="n"/>
      <c r="R57" s="12" t="n"/>
      <c r="S57" s="12">
        <f>IF(OR(J57="СПЗ",,J57="Лекции",),N57,"")</f>
        <v/>
      </c>
      <c r="T57" s="12">
        <f>IF(OR(J57="СПЗ",,J57="Семинары ИПЗ",),N57,"")</f>
        <v/>
      </c>
      <c r="U57" s="12">
        <f>IF(OR(J57="СПЗ",,J57="Консультации",),N57,"")</f>
        <v/>
      </c>
      <c r="V57" s="12" t="n"/>
      <c r="W57" s="12" t="n"/>
      <c r="X57" s="12">
        <f>IF(OR(J57="СПЗ",,J57="Зачеты",),"Зачет","")</f>
        <v/>
      </c>
      <c r="Y57" s="12">
        <f>IF(OR(J57="СПЗ",,J57="Экзамены",),"Экзамены","")</f>
        <v/>
      </c>
      <c r="Z57" s="12" t="n"/>
      <c r="AA57" s="12" t="n"/>
      <c r="AB57" s="12" t="n"/>
      <c r="AC57" s="12" t="n"/>
      <c r="AD57" s="12" t="n"/>
      <c r="AE57" s="12" t="n"/>
      <c r="AF57" s="12" t="n"/>
      <c r="AG57" s="12" t="n"/>
      <c r="AH57" s="12" t="n"/>
      <c r="AI57" s="12" t="n"/>
      <c r="AJ57" s="12">
        <f>SUM(S57:AI57)</f>
        <v/>
      </c>
      <c r="AK57" s="34" t="n"/>
    </row>
    <row r="58" customFormat="1" s="42">
      <c r="A58" s="58" t="n"/>
      <c r="B58" s="58" t="n"/>
      <c r="C58" s="58" t="n"/>
      <c r="D58" s="12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12" t="n"/>
      <c r="P58" s="12" t="n"/>
      <c r="Q58" s="12" t="n"/>
      <c r="R58" s="12" t="n"/>
      <c r="S58" s="12">
        <f>IF(OR(J58="СПЗ",,J58="Лекции",),N58,"")</f>
        <v/>
      </c>
      <c r="T58" s="12">
        <f>IF(OR(J58="СПЗ",,J58="Семинары ИПЗ",),N58,"")</f>
        <v/>
      </c>
      <c r="U58" s="12">
        <f>IF(OR(J58="СПЗ",,J58="Консультации",),N58,"")</f>
        <v/>
      </c>
      <c r="V58" s="12" t="n"/>
      <c r="W58" s="12" t="n"/>
      <c r="X58" s="12">
        <f>IF(OR(J58="СПЗ",,J58="Зачеты",),"Зачет","")</f>
        <v/>
      </c>
      <c r="Y58" s="12">
        <f>IF(OR(J58="СПЗ",,J58="Экзамены",),"Экзамены","")</f>
        <v/>
      </c>
      <c r="Z58" s="12" t="n"/>
      <c r="AA58" s="12" t="n"/>
      <c r="AB58" s="12" t="n"/>
      <c r="AC58" s="12" t="n"/>
      <c r="AD58" s="12" t="n"/>
      <c r="AE58" s="12" t="n"/>
      <c r="AF58" s="12" t="n"/>
      <c r="AG58" s="12" t="n"/>
      <c r="AH58" s="12" t="n"/>
      <c r="AI58" s="12" t="n"/>
      <c r="AJ58" s="12">
        <f>SUM(S58:AI58)</f>
        <v/>
      </c>
      <c r="AK58" s="34" t="n"/>
    </row>
    <row r="59" customFormat="1" s="42">
      <c r="A59" s="58" t="n"/>
      <c r="B59" s="58" t="n"/>
      <c r="C59" s="58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>
        <f>IF(OR(J59="СПЗ",,J59="Лекции",),N59,"")</f>
        <v/>
      </c>
      <c r="T59" s="12">
        <f>IF(OR(J59="СПЗ",,J59="Семинары ИПЗ",),N59,"")</f>
        <v/>
      </c>
      <c r="U59" s="12">
        <f>IF(OR(J59="СПЗ",,J59="Консультации",),N59,"")</f>
        <v/>
      </c>
      <c r="V59" s="12" t="n"/>
      <c r="W59" s="12" t="n"/>
      <c r="X59" s="12">
        <f>IF(OR(J59="СПЗ",,J59="Зачеты",),"Зачет","")</f>
        <v/>
      </c>
      <c r="Y59" s="12">
        <f>IF(OR(J59="СПЗ",,J59="Экзамены",),"Экзамены","")</f>
        <v/>
      </c>
      <c r="Z59" s="12" t="n"/>
      <c r="AA59" s="12" t="n"/>
      <c r="AB59" s="12" t="n"/>
      <c r="AC59" s="12" t="n"/>
      <c r="AD59" s="12" t="n"/>
      <c r="AE59" s="12" t="n"/>
      <c r="AF59" s="12" t="n"/>
      <c r="AG59" s="12" t="n"/>
      <c r="AH59" s="12" t="n"/>
      <c r="AI59" s="12" t="n"/>
      <c r="AJ59" s="12">
        <f>SUM(S59:AI59)</f>
        <v/>
      </c>
      <c r="AK59" s="34" t="n"/>
    </row>
    <row r="60" customFormat="1" s="42">
      <c r="A60" s="58" t="n"/>
      <c r="B60" s="58" t="n"/>
      <c r="C60" s="58" t="n"/>
      <c r="D60" s="12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12" t="n"/>
      <c r="P60" s="12" t="n"/>
      <c r="Q60" s="12" t="n"/>
      <c r="R60" s="12" t="n"/>
      <c r="S60" s="12">
        <f>IF(OR(J60="СПЗ",,J60="Лекции",),N60,"")</f>
        <v/>
      </c>
      <c r="T60" s="12">
        <f>IF(OR(J60="СПЗ",,J60="Семинары ИПЗ",),N60,"")</f>
        <v/>
      </c>
      <c r="U60" s="12">
        <f>IF(OR(J60="СПЗ",,J60="Консультации",),N60,"")</f>
        <v/>
      </c>
      <c r="V60" s="12" t="n"/>
      <c r="W60" s="12" t="n"/>
      <c r="X60" s="12">
        <f>IF(OR(J60="СПЗ",,J60="Зачеты",),"Зачет","")</f>
        <v/>
      </c>
      <c r="Y60" s="12">
        <f>IF(OR(J60="СПЗ",,J60="Экзамены",),"Экзамены","")</f>
        <v/>
      </c>
      <c r="Z60" s="12" t="n"/>
      <c r="AA60" s="12" t="n"/>
      <c r="AB60" s="12" t="n"/>
      <c r="AC60" s="12" t="n"/>
      <c r="AD60" s="12" t="n"/>
      <c r="AE60" s="12" t="n"/>
      <c r="AF60" s="12" t="n"/>
      <c r="AG60" s="12" t="n"/>
      <c r="AH60" s="12" t="n"/>
      <c r="AI60" s="12" t="n"/>
      <c r="AJ60" s="12">
        <f>SUM(S60:AI60)</f>
        <v/>
      </c>
      <c r="AK60" s="34" t="n"/>
    </row>
    <row r="61" customFormat="1" s="42">
      <c r="A61" s="58" t="n"/>
      <c r="B61" s="58" t="n"/>
      <c r="C61" s="58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>
        <f>IF(OR(J61="СПЗ",,J61="Лекции",),N61,"")</f>
        <v/>
      </c>
      <c r="T61" s="12">
        <f>IF(OR(J61="СПЗ",,J61="Семинары ИПЗ",),N61,"")</f>
        <v/>
      </c>
      <c r="U61" s="12">
        <f>IF(OR(J61="СПЗ",,J61="Консультации",),N61,"")</f>
        <v/>
      </c>
      <c r="V61" s="12" t="n"/>
      <c r="W61" s="12" t="n"/>
      <c r="X61" s="12">
        <f>IF(OR(J61="СПЗ",,J61="Зачеты",),"Зачет","")</f>
        <v/>
      </c>
      <c r="Y61" s="12">
        <f>IF(OR(J61="СПЗ",,J61="Экзамены",),"Экзамены","")</f>
        <v/>
      </c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  <c r="AJ61" s="12">
        <f>SUM(S61:AI61)</f>
        <v/>
      </c>
      <c r="AK61" s="34" t="n"/>
    </row>
    <row r="62" customFormat="1" s="42">
      <c r="A62" s="58" t="n"/>
      <c r="B62" s="58" t="n"/>
      <c r="C62" s="58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>
        <f>IF(OR(J62="СПЗ",,J62="Лекции",),N62,"")</f>
        <v/>
      </c>
      <c r="T62" s="12">
        <f>IF(OR(J62="СПЗ",,J62="Семинары ИПЗ",),N62,"")</f>
        <v/>
      </c>
      <c r="U62" s="12">
        <f>IF(OR(J62="СПЗ",,J62="Консультации",),N62,"")</f>
        <v/>
      </c>
      <c r="V62" s="12" t="n"/>
      <c r="W62" s="12" t="n"/>
      <c r="X62" s="12">
        <f>IF(OR(J62="СПЗ",,J62="Зачеты",),"Зачет","")</f>
        <v/>
      </c>
      <c r="Y62" s="12">
        <f>IF(OR(J62="СПЗ",,J62="Экзамены",),"Экзамены","")</f>
        <v/>
      </c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  <c r="AJ62" s="12">
        <f>SUM(S62:AI62)</f>
        <v/>
      </c>
      <c r="AK62" s="34" t="n"/>
    </row>
    <row r="63" customFormat="1" s="42">
      <c r="A63" s="58" t="n"/>
      <c r="B63" s="58" t="n"/>
      <c r="C63" s="58" t="n"/>
      <c r="D63" s="12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12" t="n"/>
      <c r="P63" s="12" t="n"/>
      <c r="Q63" s="12" t="n"/>
      <c r="R63" s="12" t="n"/>
      <c r="S63" s="12">
        <f>IF(OR(J63="СПЗ",,J63="Лекции",),N63,"")</f>
        <v/>
      </c>
      <c r="T63" s="12">
        <f>IF(OR(J63="СПЗ",,J63="Семинары ИПЗ",),N63,"")</f>
        <v/>
      </c>
      <c r="U63" s="12">
        <f>IF(OR(J63="СПЗ",,J63="Консультации",),N63,"")</f>
        <v/>
      </c>
      <c r="V63" s="12" t="n"/>
      <c r="W63" s="12" t="n"/>
      <c r="X63" s="12">
        <f>IF(OR(J63="СПЗ",,J63="Зачеты",),"Зачет","")</f>
        <v/>
      </c>
      <c r="Y63" s="12">
        <f>IF(OR(J63="СПЗ",,J63="Экзамены",),"Экзамены","")</f>
        <v/>
      </c>
      <c r="Z63" s="12" t="n"/>
      <c r="AA63" s="12" t="n"/>
      <c r="AB63" s="12" t="n"/>
      <c r="AC63" s="12" t="n"/>
      <c r="AD63" s="12" t="n"/>
      <c r="AE63" s="12" t="n"/>
      <c r="AF63" s="12" t="n"/>
      <c r="AG63" s="12" t="n"/>
      <c r="AH63" s="12" t="n"/>
      <c r="AI63" s="12" t="n"/>
      <c r="AJ63" s="12">
        <f>SUM(S63:AI63)</f>
        <v/>
      </c>
      <c r="AK63" s="34" t="n"/>
    </row>
    <row r="64" customFormat="1" s="42">
      <c r="A64" s="58" t="n"/>
      <c r="B64" s="58" t="n"/>
      <c r="C64" s="58" t="n"/>
      <c r="D64" s="12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12" t="n"/>
      <c r="P64" s="12" t="n"/>
      <c r="Q64" s="12" t="n"/>
      <c r="R64" s="12" t="n"/>
      <c r="S64" s="12">
        <f>IF(OR(J64="СПЗ",,J64="Лекции",),N64,"")</f>
        <v/>
      </c>
      <c r="T64" s="12">
        <f>IF(OR(J64="СПЗ",,J64="Семинары ИПЗ",),N64,"")</f>
        <v/>
      </c>
      <c r="U64" s="12">
        <f>IF(OR(J64="СПЗ",,J64="Консультации",),N64,"")</f>
        <v/>
      </c>
      <c r="V64" s="12" t="n"/>
      <c r="W64" s="12" t="n"/>
      <c r="X64" s="12">
        <f>IF(OR(J64="СПЗ",,J64="Зачеты",),"Зачет","")</f>
        <v/>
      </c>
      <c r="Y64" s="12">
        <f>IF(OR(J64="СПЗ",,J64="Экзамены",),"Экзамены","")</f>
        <v/>
      </c>
      <c r="Z64" s="12" t="n"/>
      <c r="AA64" s="12" t="n"/>
      <c r="AB64" s="12" t="n"/>
      <c r="AC64" s="12" t="n"/>
      <c r="AD64" s="12" t="n"/>
      <c r="AE64" s="12" t="n"/>
      <c r="AF64" s="12" t="n"/>
      <c r="AG64" s="12" t="n"/>
      <c r="AH64" s="12" t="n"/>
      <c r="AI64" s="12" t="n"/>
      <c r="AJ64" s="12">
        <f>SUM(S64:AI64)</f>
        <v/>
      </c>
      <c r="AK64" s="34" t="n"/>
    </row>
    <row r="65" customFormat="1" s="42">
      <c r="A65" s="58" t="n"/>
      <c r="B65" s="58" t="n"/>
      <c r="C65" s="58" t="n"/>
      <c r="D65" s="12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12" t="n"/>
      <c r="P65" s="12" t="n"/>
      <c r="Q65" s="12" t="n"/>
      <c r="R65" s="12" t="n"/>
      <c r="S65" s="12">
        <f>IF(OR(J65="СПЗ",,J65="Лекции",),N65,"")</f>
        <v/>
      </c>
      <c r="T65" s="12">
        <f>IF(OR(J65="СПЗ",,J65="Семинары ИПЗ",),N65,"")</f>
        <v/>
      </c>
      <c r="U65" s="12">
        <f>IF(OR(J65="СПЗ",,J65="Консультации",),N65,"")</f>
        <v/>
      </c>
      <c r="V65" s="12" t="n"/>
      <c r="W65" s="12" t="n"/>
      <c r="X65" s="12">
        <f>IF(OR(J65="СПЗ",,J65="Зачеты",),"Зачет","")</f>
        <v/>
      </c>
      <c r="Y65" s="12">
        <f>IF(OR(J65="СПЗ",,J65="Экзамены",),"Экзамены","")</f>
        <v/>
      </c>
      <c r="Z65" s="12" t="n"/>
      <c r="AA65" s="12" t="n"/>
      <c r="AB65" s="12" t="n"/>
      <c r="AC65" s="12" t="n"/>
      <c r="AD65" s="12" t="n"/>
      <c r="AE65" s="12" t="n"/>
      <c r="AF65" s="12" t="n"/>
      <c r="AG65" s="12" t="n"/>
      <c r="AH65" s="12" t="n"/>
      <c r="AI65" s="12" t="n"/>
      <c r="AJ65" s="12">
        <f>SUM(S65:AI65)</f>
        <v/>
      </c>
      <c r="AK65" s="34" t="n"/>
    </row>
    <row r="66" customFormat="1" s="42">
      <c r="A66" s="58" t="n"/>
      <c r="B66" s="58" t="n"/>
      <c r="C66" s="58" t="n"/>
      <c r="D66" s="12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12" t="n"/>
      <c r="P66" s="12" t="n"/>
      <c r="Q66" s="12" t="n"/>
      <c r="R66" s="12" t="n"/>
      <c r="S66" s="12">
        <f>IF(OR(J66="СПЗ",,J66="Лекции",),N66,"")</f>
        <v/>
      </c>
      <c r="T66" s="12">
        <f>IF(OR(J66="СПЗ",,J66="Семинары ИПЗ",),N66,"")</f>
        <v/>
      </c>
      <c r="U66" s="12">
        <f>IF(OR(J66="СПЗ",,J66="Консультации",),N66,"")</f>
        <v/>
      </c>
      <c r="V66" s="12" t="n"/>
      <c r="W66" s="12" t="n"/>
      <c r="X66" s="12">
        <f>IF(OR(J66="СПЗ",,J66="Зачеты",),"Зачет","")</f>
        <v/>
      </c>
      <c r="Y66" s="12">
        <f>IF(OR(J66="СПЗ",,J66="Экзамены",),"Экзамены","")</f>
        <v/>
      </c>
      <c r="Z66" s="12" t="n"/>
      <c r="AA66" s="12" t="n"/>
      <c r="AB66" s="12" t="n"/>
      <c r="AC66" s="12" t="n"/>
      <c r="AD66" s="12" t="n"/>
      <c r="AE66" s="12" t="n"/>
      <c r="AF66" s="12" t="n"/>
      <c r="AG66" s="12" t="n"/>
      <c r="AH66" s="12" t="n"/>
      <c r="AI66" s="12" t="n"/>
      <c r="AJ66" s="12">
        <f>SUM(S66:AI66)</f>
        <v/>
      </c>
      <c r="AK66" s="34" t="n"/>
    </row>
    <row r="67" customFormat="1" s="42">
      <c r="A67" s="58" t="n"/>
      <c r="B67" s="58" t="n"/>
      <c r="C67" s="58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  <c r="S67" s="12">
        <f>IF(OR(J67="СПЗ",,J67="Лекции",),N67,"")</f>
        <v/>
      </c>
      <c r="T67" s="12">
        <f>IF(OR(J67="СПЗ",,J67="Семинары ИПЗ",),N67,"")</f>
        <v/>
      </c>
      <c r="U67" s="12">
        <f>IF(OR(J67="СПЗ",,J67="Консультации",),N67,"")</f>
        <v/>
      </c>
      <c r="V67" s="12" t="n"/>
      <c r="W67" s="12" t="n"/>
      <c r="X67" s="12">
        <f>IF(OR(J67="СПЗ",,J67="Зачеты",),"Зачет","")</f>
        <v/>
      </c>
      <c r="Y67" s="12">
        <f>IF(OR(J67="СПЗ",,J67="Экзамены",),"Экзамены","")</f>
        <v/>
      </c>
      <c r="Z67" s="12" t="n"/>
      <c r="AA67" s="12" t="n"/>
      <c r="AB67" s="12" t="n"/>
      <c r="AC67" s="12" t="n"/>
      <c r="AD67" s="12" t="n"/>
      <c r="AE67" s="12" t="n"/>
      <c r="AF67" s="12" t="n"/>
      <c r="AG67" s="12" t="n"/>
      <c r="AH67" s="12" t="n"/>
      <c r="AI67" s="12" t="n"/>
      <c r="AJ67" s="12">
        <f>SUM(S67:AI67)</f>
        <v/>
      </c>
      <c r="AK67" s="34" t="n"/>
    </row>
    <row r="68" customFormat="1" s="42">
      <c r="A68" s="58" t="n"/>
      <c r="B68" s="58" t="n"/>
      <c r="C68" s="58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>
        <f>IF(OR(J68="СПЗ",,J68="Лекции",),N68,"")</f>
        <v/>
      </c>
      <c r="T68" s="12">
        <f>IF(OR(J68="СПЗ",,J68="Семинары ИПЗ",),N68,"")</f>
        <v/>
      </c>
      <c r="U68" s="12">
        <f>IF(OR(J68="СПЗ",,J68="Консультации",),N68,"")</f>
        <v/>
      </c>
      <c r="V68" s="12" t="n"/>
      <c r="W68" s="12" t="n"/>
      <c r="X68" s="12">
        <f>IF(OR(J68="СПЗ",,J68="Зачеты",),"Зачет","")</f>
        <v/>
      </c>
      <c r="Y68" s="12">
        <f>IF(OR(J68="СПЗ",,J68="Экзамены",),"Экзамены","")</f>
        <v/>
      </c>
      <c r="Z68" s="12" t="n"/>
      <c r="AA68" s="12" t="n"/>
      <c r="AB68" s="12" t="n"/>
      <c r="AC68" s="12" t="n"/>
      <c r="AD68" s="12" t="n"/>
      <c r="AE68" s="12" t="n"/>
      <c r="AF68" s="12" t="n"/>
      <c r="AG68" s="12" t="n"/>
      <c r="AH68" s="12" t="n"/>
      <c r="AI68" s="12" t="n"/>
      <c r="AJ68" s="12">
        <f>SUM(S68:AI68)</f>
        <v/>
      </c>
      <c r="AK68" s="34" t="n"/>
    </row>
    <row r="69" customFormat="1" s="42">
      <c r="A69" s="58" t="n"/>
      <c r="B69" s="58" t="n"/>
      <c r="C69" s="58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>
        <f>IF(OR(J69="СПЗ",,J69="Лекции",),N69,"")</f>
        <v/>
      </c>
      <c r="T69" s="12">
        <f>IF(OR(J69="СПЗ",,J69="Семинары ИПЗ",),N69,"")</f>
        <v/>
      </c>
      <c r="U69" s="12">
        <f>IF(OR(J69="СПЗ",,J69="Консультации",),N69,"")</f>
        <v/>
      </c>
      <c r="V69" s="12" t="n"/>
      <c r="W69" s="12" t="n"/>
      <c r="X69" s="12">
        <f>IF(OR(J69="СПЗ",,J69="Зачеты",),"Зачет","")</f>
        <v/>
      </c>
      <c r="Y69" s="12">
        <f>IF(OR(J69="СПЗ",,J69="Экзамены",),"Экзамены","")</f>
        <v/>
      </c>
      <c r="Z69" s="12" t="n"/>
      <c r="AA69" s="12" t="n"/>
      <c r="AB69" s="12" t="n"/>
      <c r="AC69" s="12" t="n"/>
      <c r="AD69" s="12" t="n"/>
      <c r="AE69" s="12" t="n"/>
      <c r="AF69" s="12" t="n"/>
      <c r="AG69" s="12" t="n"/>
      <c r="AH69" s="12" t="n"/>
      <c r="AI69" s="12" t="n"/>
      <c r="AJ69" s="12">
        <f>SUM(S69:AI69)</f>
        <v/>
      </c>
      <c r="AK69" s="34" t="n"/>
    </row>
    <row r="70" customFormat="1" s="42">
      <c r="A70" s="58" t="n"/>
      <c r="B70" s="58" t="n"/>
      <c r="C70" s="58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  <c r="S70" s="12">
        <f>IF(OR(J70="СПЗ",,J70="Лекции",),N70,"")</f>
        <v/>
      </c>
      <c r="T70" s="12">
        <f>IF(OR(J70="СПЗ",,J70="Семинары ИПЗ",),N70,"")</f>
        <v/>
      </c>
      <c r="U70" s="12">
        <f>IF(OR(J70="СПЗ",,J70="Консультации",),N70,"")</f>
        <v/>
      </c>
      <c r="V70" s="12" t="n"/>
      <c r="W70" s="12" t="n"/>
      <c r="X70" s="12">
        <f>IF(OR(J70="СПЗ",,J70="Зачеты",),"Зачет","")</f>
        <v/>
      </c>
      <c r="Y70" s="12">
        <f>IF(OR(J70="СПЗ",,J70="Экзамены",),"Экзамены","")</f>
        <v/>
      </c>
      <c r="Z70" s="12" t="n"/>
      <c r="AA70" s="12" t="n"/>
      <c r="AB70" s="12" t="n"/>
      <c r="AC70" s="12" t="n"/>
      <c r="AD70" s="12" t="n"/>
      <c r="AE70" s="12" t="n"/>
      <c r="AF70" s="12" t="n"/>
      <c r="AG70" s="12" t="n"/>
      <c r="AH70" s="12" t="n"/>
      <c r="AI70" s="12" t="n"/>
      <c r="AJ70" s="12">
        <f>SUM(S70:AI70)</f>
        <v/>
      </c>
      <c r="AK70" s="34" t="n"/>
    </row>
    <row r="71" customFormat="1" s="42">
      <c r="A71" s="58" t="n"/>
      <c r="B71" s="58" t="n"/>
      <c r="C71" s="58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  <c r="S71" s="12">
        <f>IF(OR(J71="СПЗ",,J71="Лекции",),N71,"")</f>
        <v/>
      </c>
      <c r="T71" s="12">
        <f>IF(OR(J71="СПЗ",,J71="Семинары ИПЗ",),N71,"")</f>
        <v/>
      </c>
      <c r="U71" s="12">
        <f>IF(OR(J71="СПЗ",,J71="Консультации",),N71,"")</f>
        <v/>
      </c>
      <c r="V71" s="12" t="n"/>
      <c r="W71" s="12" t="n"/>
      <c r="X71" s="12">
        <f>IF(OR(J71="СПЗ",,J71="Зачеты",),"Зачет","")</f>
        <v/>
      </c>
      <c r="Y71" s="12">
        <f>IF(OR(J71="СПЗ",,J71="Экзамены",),"Экзамены","")</f>
        <v/>
      </c>
      <c r="Z71" s="12" t="n"/>
      <c r="AA71" s="12" t="n"/>
      <c r="AB71" s="12" t="n"/>
      <c r="AC71" s="12" t="n"/>
      <c r="AD71" s="12" t="n"/>
      <c r="AE71" s="12" t="n"/>
      <c r="AF71" s="12" t="n"/>
      <c r="AG71" s="12" t="n"/>
      <c r="AH71" s="12" t="n"/>
      <c r="AI71" s="12" t="n"/>
      <c r="AJ71" s="12">
        <f>SUM(S71:AI71)</f>
        <v/>
      </c>
      <c r="AK71" s="34" t="n"/>
    </row>
    <row r="72" customFormat="1" s="42">
      <c r="A72" s="58" t="n"/>
      <c r="B72" s="58" t="n"/>
      <c r="C72" s="58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  <c r="S72" s="12">
        <f>IF(OR(J72="СПЗ",,J72="Лекции",),N72,"")</f>
        <v/>
      </c>
      <c r="T72" s="12">
        <f>IF(OR(J72="СПЗ",,J72="Семинары ИПЗ",),N72,"")</f>
        <v/>
      </c>
      <c r="U72" s="12">
        <f>IF(OR(J72="СПЗ",,J72="Консультации",),N72,"")</f>
        <v/>
      </c>
      <c r="V72" s="12" t="n"/>
      <c r="W72" s="12" t="n"/>
      <c r="X72" s="12">
        <f>IF(OR(J72="СПЗ",,J72="Зачеты",),"Зачет","")</f>
        <v/>
      </c>
      <c r="Y72" s="12">
        <f>IF(OR(J72="СПЗ",,J72="Экзамены",),"Экзамены","")</f>
        <v/>
      </c>
      <c r="Z72" s="12" t="n"/>
      <c r="AA72" s="12" t="n"/>
      <c r="AB72" s="12" t="n"/>
      <c r="AC72" s="12" t="n"/>
      <c r="AD72" s="12" t="n"/>
      <c r="AE72" s="12" t="n"/>
      <c r="AF72" s="12" t="n"/>
      <c r="AG72" s="12" t="n"/>
      <c r="AH72" s="12" t="n"/>
      <c r="AI72" s="12" t="n"/>
      <c r="AJ72" s="12">
        <f>SUM(S72:AI72)</f>
        <v/>
      </c>
      <c r="AK72" s="34" t="n"/>
    </row>
    <row r="73" customFormat="1" s="42">
      <c r="A73" s="60" t="n"/>
      <c r="B73" s="60" t="n"/>
      <c r="C73" s="60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>
        <f>IF(OR(J73="СПЗ",,J73="Лекции",),N73,"")</f>
        <v/>
      </c>
      <c r="T73" s="12">
        <f>IF(OR(J73="СПЗ",,J73="Семинары ИПЗ",),N73,"")</f>
        <v/>
      </c>
      <c r="U73" s="12">
        <f>IF(OR(J73="СПЗ",,J73="Консультации",),N73,"")</f>
        <v/>
      </c>
      <c r="V73" s="12" t="n"/>
      <c r="W73" s="12" t="n"/>
      <c r="X73" s="12">
        <f>IF(OR(J73="СПЗ",,J73="Зачеты",),"Зачет","")</f>
        <v/>
      </c>
      <c r="Y73" s="12">
        <f>IF(OR(J73="СПЗ",,J73="Экзамены",),"Экзамены","")</f>
        <v/>
      </c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  <c r="AJ73" s="12">
        <f>SUM(S73:AI73)</f>
        <v/>
      </c>
      <c r="AK73" s="34" t="n"/>
    </row>
    <row r="74" customFormat="1" s="42">
      <c r="A74" s="58" t="n"/>
      <c r="B74" s="58" t="n"/>
      <c r="C74" s="58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12">
        <f>IF(OR(J74="СПЗ",,J74="Лекции",),N74,"")</f>
        <v/>
      </c>
      <c r="T74" s="12">
        <f>IF(OR(J74="СПЗ",,J74="Семинары ИПЗ",),N74,"")</f>
        <v/>
      </c>
      <c r="U74" s="12">
        <f>IF(OR(J74="СПЗ",,J74="Консультации",),N74,"")</f>
        <v/>
      </c>
      <c r="V74" s="12" t="n"/>
      <c r="W74" s="12" t="n"/>
      <c r="X74" s="12">
        <f>IF(OR(J74="СПЗ",,J74="Зачеты",),"Зачет","")</f>
        <v/>
      </c>
      <c r="Y74" s="12">
        <f>IF(OR(J74="СПЗ",,J74="Экзамены",),"Экзамены","")</f>
        <v/>
      </c>
      <c r="Z74" s="12" t="n"/>
      <c r="AA74" s="12" t="n"/>
      <c r="AB74" s="12" t="n"/>
      <c r="AC74" s="12" t="n"/>
      <c r="AD74" s="12" t="n"/>
      <c r="AE74" s="12" t="n"/>
      <c r="AF74" s="12" t="n"/>
      <c r="AG74" s="12" t="n"/>
      <c r="AH74" s="12" t="n"/>
      <c r="AI74" s="12" t="n"/>
      <c r="AJ74" s="12">
        <f>SUM(S74:AI74)</f>
        <v/>
      </c>
      <c r="AK74" s="34" t="n"/>
    </row>
    <row r="75" customFormat="1" s="42">
      <c r="A75" s="58" t="n"/>
      <c r="B75" s="58" t="n"/>
      <c r="C75" s="58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12">
        <f>IF(OR(J75="СПЗ",,J75="Лекции",),N75,"")</f>
        <v/>
      </c>
      <c r="T75" s="12">
        <f>IF(OR(J75="СПЗ",,J75="Семинары ИПЗ",),N75,"")</f>
        <v/>
      </c>
      <c r="U75" s="12">
        <f>IF(OR(J75="СПЗ",,J75="Консультации",),N75,"")</f>
        <v/>
      </c>
      <c r="V75" s="12" t="n"/>
      <c r="W75" s="12" t="n"/>
      <c r="X75" s="12">
        <f>IF(OR(J75="СПЗ",,J75="Зачеты",),"Зачет","")</f>
        <v/>
      </c>
      <c r="Y75" s="12">
        <f>IF(OR(J75="СПЗ",,J75="Экзамены",),"Экзамены","")</f>
        <v/>
      </c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  <c r="AJ75" s="12">
        <f>SUM(S75:AI75)</f>
        <v/>
      </c>
      <c r="AK75" s="34" t="n"/>
    </row>
    <row r="76" customFormat="1" s="42">
      <c r="A76" s="58" t="n"/>
      <c r="B76" s="58" t="n"/>
      <c r="C76" s="58" t="n"/>
      <c r="D76" s="59" t="n"/>
      <c r="E76" s="59" t="n"/>
      <c r="F76" s="59" t="n"/>
      <c r="G76" s="59" t="n"/>
      <c r="H76" s="59" t="n"/>
      <c r="I76" s="59" t="n"/>
      <c r="J76" s="59" t="n"/>
      <c r="K76" s="59" t="n"/>
      <c r="L76" s="59" t="n"/>
      <c r="M76" s="59" t="n"/>
      <c r="N76" s="59" t="n"/>
      <c r="O76" s="59" t="n"/>
      <c r="P76" s="59" t="n"/>
      <c r="Q76" s="59" t="n"/>
      <c r="R76" s="59" t="n"/>
      <c r="S76" s="12">
        <f>IF(OR(J76="СПЗ",,J76="Лекции",),N76,"")</f>
        <v/>
      </c>
      <c r="T76" s="12">
        <f>IF(OR(J76="СПЗ",,J76="Семинары ИПЗ",),N76,"")</f>
        <v/>
      </c>
      <c r="U76" s="12">
        <f>IF(OR(J76="СПЗ",,J76="Консультации",),N76,"")</f>
        <v/>
      </c>
      <c r="V76" s="12" t="n"/>
      <c r="W76" s="12" t="n"/>
      <c r="X76" s="12">
        <f>IF(OR(J76="СПЗ",,J76="Зачеты",),"Зачет","")</f>
        <v/>
      </c>
      <c r="Y76" s="12">
        <f>IF(OR(J76="СПЗ",,J76="Экзамены",),"Экзамены","")</f>
        <v/>
      </c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  <c r="AJ76" s="12">
        <f>SUM(S76:AI76)</f>
        <v/>
      </c>
      <c r="AK76" s="34" t="n"/>
    </row>
    <row r="77" customFormat="1" s="42">
      <c r="A77" s="58" t="n"/>
      <c r="B77" s="58" t="n"/>
      <c r="C77" s="58" t="n"/>
      <c r="D77" s="59" t="n"/>
      <c r="E77" s="59" t="n"/>
      <c r="F77" s="59" t="n"/>
      <c r="G77" s="59" t="n"/>
      <c r="H77" s="59" t="n"/>
      <c r="I77" s="59" t="n"/>
      <c r="J77" s="59" t="n"/>
      <c r="K77" s="59" t="n"/>
      <c r="L77" s="59" t="n"/>
      <c r="M77" s="59" t="n"/>
      <c r="N77" s="59" t="n"/>
      <c r="O77" s="59" t="n"/>
      <c r="P77" s="59" t="n"/>
      <c r="Q77" s="59" t="n"/>
      <c r="R77" s="59" t="n"/>
      <c r="S77" s="12">
        <f>IF(OR(J77="СПЗ",,J77="Лекции",),N77,"")</f>
        <v/>
      </c>
      <c r="T77" s="12">
        <f>IF(OR(J77="СПЗ",,J77="Семинары ИПЗ",),N77,"")</f>
        <v/>
      </c>
      <c r="U77" s="12">
        <f>IF(OR(J77="СПЗ",,J77="Консультации",),N77,"")</f>
        <v/>
      </c>
      <c r="V77" s="12" t="n"/>
      <c r="W77" s="12" t="n"/>
      <c r="X77" s="12">
        <f>IF(OR(J77="СПЗ",,J77="Зачеты",),"Зачет","")</f>
        <v/>
      </c>
      <c r="Y77" s="12">
        <f>IF(OR(J77="СПЗ",,J77="Экзамены",),"Экзамены","")</f>
        <v/>
      </c>
      <c r="Z77" s="12" t="n"/>
      <c r="AA77" s="12" t="n"/>
      <c r="AB77" s="12" t="n"/>
      <c r="AC77" s="12" t="n"/>
      <c r="AD77" s="12" t="n"/>
      <c r="AE77" s="12" t="n"/>
      <c r="AF77" s="12" t="n"/>
      <c r="AG77" s="12" t="n"/>
      <c r="AH77" s="12" t="n"/>
      <c r="AI77" s="12" t="n"/>
      <c r="AJ77" s="12">
        <f>SUM(S77:AI77)</f>
        <v/>
      </c>
      <c r="AK77" s="34" t="n"/>
    </row>
    <row r="78" customFormat="1" s="42">
      <c r="A78" s="58" t="n"/>
      <c r="B78" s="58" t="n"/>
      <c r="C78" s="58" t="n"/>
      <c r="D78" s="59" t="n"/>
      <c r="E78" s="59" t="n"/>
      <c r="F78" s="59" t="n"/>
      <c r="G78" s="59" t="n"/>
      <c r="H78" s="59" t="n"/>
      <c r="I78" s="59" t="n"/>
      <c r="J78" s="59" t="n"/>
      <c r="K78" s="59" t="n"/>
      <c r="L78" s="59" t="n"/>
      <c r="M78" s="59" t="n"/>
      <c r="N78" s="59" t="n"/>
      <c r="O78" s="59" t="n"/>
      <c r="P78" s="59" t="n"/>
      <c r="Q78" s="59" t="n"/>
      <c r="R78" s="59" t="n"/>
      <c r="S78" s="12">
        <f>IF(OR(J78="СПЗ",,J78="Лекции",),N78,"")</f>
        <v/>
      </c>
      <c r="T78" s="12">
        <f>IF(OR(J78="СПЗ",,J78="Семинары ИПЗ",),N78,"")</f>
        <v/>
      </c>
      <c r="U78" s="12">
        <f>IF(OR(J78="СПЗ",,J78="Консультации",),N78,"")</f>
        <v/>
      </c>
      <c r="V78" s="12" t="n"/>
      <c r="W78" s="12" t="n"/>
      <c r="X78" s="12">
        <f>IF(OR(J78="СПЗ",,J78="Зачеты",),"Зачет","")</f>
        <v/>
      </c>
      <c r="Y78" s="12">
        <f>IF(OR(J78="СПЗ",,J78="Экзамены",),"Экзамены","")</f>
        <v/>
      </c>
      <c r="Z78" s="12" t="n"/>
      <c r="AA78" s="12" t="n"/>
      <c r="AB78" s="12" t="n"/>
      <c r="AC78" s="12" t="n"/>
      <c r="AD78" s="12" t="n"/>
      <c r="AE78" s="12" t="n"/>
      <c r="AF78" s="12" t="n"/>
      <c r="AG78" s="12" t="n"/>
      <c r="AH78" s="12" t="n"/>
      <c r="AI78" s="12" t="n"/>
      <c r="AJ78" s="12">
        <f>SUM(S78:AI78)</f>
        <v/>
      </c>
      <c r="AK78" s="34" t="n"/>
    </row>
    <row r="79" customFormat="1" s="42">
      <c r="A79" s="58" t="n"/>
      <c r="B79" s="58" t="n"/>
      <c r="C79" s="58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12">
        <f>IF(OR(J79="СПЗ",,J79="Лекции",),N79,"")</f>
        <v/>
      </c>
      <c r="T79" s="12">
        <f>IF(OR(J79="СПЗ",,J79="Семинары ИПЗ",),N79,"")</f>
        <v/>
      </c>
      <c r="U79" s="12">
        <f>IF(OR(J79="СПЗ",,J79="Консультации",),N79,"")</f>
        <v/>
      </c>
      <c r="V79" s="12" t="n"/>
      <c r="W79" s="12" t="n"/>
      <c r="X79" s="12">
        <f>IF(OR(J79="СПЗ",,J79="Зачеты",),"Зачет","")</f>
        <v/>
      </c>
      <c r="Y79" s="12">
        <f>IF(OR(J79="СПЗ",,J79="Экзамены",),"Экзамены","")</f>
        <v/>
      </c>
      <c r="Z79" s="12" t="n"/>
      <c r="AA79" s="12" t="n"/>
      <c r="AB79" s="12" t="n"/>
      <c r="AC79" s="12" t="n"/>
      <c r="AD79" s="12" t="n"/>
      <c r="AE79" s="12" t="n"/>
      <c r="AF79" s="12" t="n"/>
      <c r="AG79" s="12" t="n"/>
      <c r="AH79" s="12" t="n"/>
      <c r="AI79" s="12" t="n"/>
      <c r="AJ79" s="12">
        <f>SUM(S79:AI79)</f>
        <v/>
      </c>
      <c r="AK79" s="34" t="n"/>
    </row>
    <row r="80" customFormat="1" s="42">
      <c r="A80" s="58" t="n"/>
      <c r="B80" s="58" t="n"/>
      <c r="C80" s="58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12">
        <f>IF(OR(J80="СПЗ",,J80="Лекции",),N80,"")</f>
        <v/>
      </c>
      <c r="T80" s="12">
        <f>IF(OR(J80="СПЗ",,J80="Семинары ИПЗ",),N80,"")</f>
        <v/>
      </c>
      <c r="U80" s="12">
        <f>IF(OR(J80="СПЗ",,J80="Консультации",),N80,"")</f>
        <v/>
      </c>
      <c r="V80" s="12" t="n"/>
      <c r="W80" s="12" t="n"/>
      <c r="X80" s="12">
        <f>IF(OR(J80="СПЗ",,J80="Зачеты",),"Зачет","")</f>
        <v/>
      </c>
      <c r="Y80" s="12">
        <f>IF(OR(J80="СПЗ",,J80="Экзамены",),"Экзамены","")</f>
        <v/>
      </c>
      <c r="Z80" s="12" t="n"/>
      <c r="AA80" s="12" t="n"/>
      <c r="AB80" s="12" t="n"/>
      <c r="AC80" s="12" t="n"/>
      <c r="AD80" s="12" t="n"/>
      <c r="AE80" s="12" t="n"/>
      <c r="AF80" s="12" t="n"/>
      <c r="AG80" s="12" t="n"/>
      <c r="AH80" s="12" t="n"/>
      <c r="AI80" s="12" t="n"/>
      <c r="AJ80" s="12">
        <f>SUM(S80:AI80)</f>
        <v/>
      </c>
      <c r="AK80" s="34" t="n"/>
    </row>
    <row r="81" customFormat="1" s="42">
      <c r="A81" s="58" t="n"/>
      <c r="B81" s="58" t="n"/>
      <c r="C81" s="58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12">
        <f>IF(OR(J81="СПЗ",,J81="Лекции",),N81,"")</f>
        <v/>
      </c>
      <c r="T81" s="12">
        <f>IF(OR(J81="СПЗ",,J81="Семинары ИПЗ",),N81,"")</f>
        <v/>
      </c>
      <c r="U81" s="12">
        <f>IF(OR(J81="СПЗ",,J81="Консультации",),N81,"")</f>
        <v/>
      </c>
      <c r="V81" s="12" t="n"/>
      <c r="W81" s="12" t="n"/>
      <c r="X81" s="12">
        <f>IF(OR(J81="СПЗ",,J81="Зачеты",),"Зачет","")</f>
        <v/>
      </c>
      <c r="Y81" s="12">
        <f>IF(OR(J81="СПЗ",,J81="Экзамены",),"Экзамены","")</f>
        <v/>
      </c>
      <c r="Z81" s="12" t="n"/>
      <c r="AA81" s="12" t="n"/>
      <c r="AB81" s="12" t="n"/>
      <c r="AC81" s="12" t="n"/>
      <c r="AD81" s="12" t="n"/>
      <c r="AE81" s="12" t="n"/>
      <c r="AF81" s="12" t="n"/>
      <c r="AG81" s="12" t="n"/>
      <c r="AH81" s="12" t="n"/>
      <c r="AI81" s="12" t="n"/>
      <c r="AJ81" s="12">
        <f>SUM(S81:AI81)</f>
        <v/>
      </c>
      <c r="AK81" s="34" t="n"/>
    </row>
    <row r="82" customFormat="1" s="42">
      <c r="A82" s="58" t="n"/>
      <c r="B82" s="58" t="n"/>
      <c r="C82" s="58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12">
        <f>IF(OR(J82="СПЗ",,J82="Лекции",),N82,"")</f>
        <v/>
      </c>
      <c r="T82" s="12">
        <f>IF(OR(J82="СПЗ",,J82="Семинары ИПЗ",),N82,"")</f>
        <v/>
      </c>
      <c r="U82" s="12">
        <f>IF(OR(J82="СПЗ",,J82="Консультации",),N82,"")</f>
        <v/>
      </c>
      <c r="V82" s="12" t="n"/>
      <c r="W82" s="12" t="n"/>
      <c r="X82" s="12">
        <f>IF(OR(J82="СПЗ",,J82="Зачеты",),"Зачет","")</f>
        <v/>
      </c>
      <c r="Y82" s="12">
        <f>IF(OR(J82="СПЗ",,J82="Экзамены",),"Экзамены","")</f>
        <v/>
      </c>
      <c r="Z82" s="12" t="n"/>
      <c r="AA82" s="12" t="n"/>
      <c r="AB82" s="12" t="n"/>
      <c r="AC82" s="12" t="n"/>
      <c r="AD82" s="12" t="n"/>
      <c r="AE82" s="12" t="n"/>
      <c r="AF82" s="12" t="n"/>
      <c r="AG82" s="12" t="n"/>
      <c r="AH82" s="12" t="n"/>
      <c r="AI82" s="12" t="n"/>
      <c r="AJ82" s="12">
        <f>SUM(S82:AI82)</f>
        <v/>
      </c>
      <c r="AK82" s="34" t="n"/>
    </row>
    <row r="83" customFormat="1" s="42">
      <c r="A83" s="58" t="n"/>
      <c r="B83" s="58" t="n"/>
      <c r="C83" s="58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12">
        <f>IF(OR(J83="СПЗ",,J83="Лекции",),N83,"")</f>
        <v/>
      </c>
      <c r="T83" s="12">
        <f>IF(OR(J83="СПЗ",,J83="Семинары ИПЗ",),N83,"")</f>
        <v/>
      </c>
      <c r="U83" s="12">
        <f>IF(OR(J83="СПЗ",,J83="Консультации",),N83,"")</f>
        <v/>
      </c>
      <c r="V83" s="12" t="n"/>
      <c r="W83" s="12" t="n"/>
      <c r="X83" s="12">
        <f>IF(OR(J83="СПЗ",,J83="Зачеты",),"Зачет","")</f>
        <v/>
      </c>
      <c r="Y83" s="12">
        <f>IF(OR(J83="СПЗ",,J83="Экзамены",),"Экзамены","")</f>
        <v/>
      </c>
      <c r="Z83" s="12" t="n"/>
      <c r="AA83" s="12" t="n"/>
      <c r="AB83" s="12" t="n"/>
      <c r="AC83" s="12" t="n"/>
      <c r="AD83" s="12" t="n"/>
      <c r="AE83" s="12" t="n"/>
      <c r="AF83" s="12" t="n"/>
      <c r="AG83" s="12" t="n"/>
      <c r="AH83" s="12" t="n"/>
      <c r="AI83" s="12" t="n"/>
      <c r="AJ83" s="12">
        <f>SUM(S83:AI83)</f>
        <v/>
      </c>
      <c r="AK83" s="34" t="n"/>
    </row>
    <row r="84" customFormat="1" s="42">
      <c r="A84" s="58" t="n"/>
      <c r="B84" s="58" t="n"/>
      <c r="C84" s="58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12">
        <f>IF(OR(J84="СПЗ",,J84="Лекции",),N84,"")</f>
        <v/>
      </c>
      <c r="T84" s="12">
        <f>IF(OR(J84="СПЗ",,J84="Семинары ИПЗ",),N84,"")</f>
        <v/>
      </c>
      <c r="U84" s="12">
        <f>IF(OR(J84="СПЗ",,J84="Консультации",),N84,"")</f>
        <v/>
      </c>
      <c r="V84" s="12" t="n"/>
      <c r="W84" s="12" t="n"/>
      <c r="X84" s="12">
        <f>IF(OR(J84="СПЗ",,J84="Зачеты",),"Зачет","")</f>
        <v/>
      </c>
      <c r="Y84" s="12">
        <f>IF(OR(J84="СПЗ",,J84="Экзамены",),"Экзамены","")</f>
        <v/>
      </c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  <c r="AJ84" s="12">
        <f>SUM(S84:AI84)</f>
        <v/>
      </c>
      <c r="AK84" s="34" t="n"/>
    </row>
    <row r="85" customFormat="1" s="42">
      <c r="A85" s="58" t="n"/>
      <c r="B85" s="58" t="n"/>
      <c r="C85" s="58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12">
        <f>IF(OR(J85="СПЗ",,J85="Лекции",),N85,"")</f>
        <v/>
      </c>
      <c r="T85" s="12">
        <f>IF(OR(J85="СПЗ",,J85="Семинары ИПЗ",),N85,"")</f>
        <v/>
      </c>
      <c r="U85" s="12">
        <f>IF(OR(J85="СПЗ",,J85="Консультации",),N85,"")</f>
        <v/>
      </c>
      <c r="V85" s="12" t="n"/>
      <c r="W85" s="12" t="n"/>
      <c r="X85" s="12">
        <f>IF(OR(J85="СПЗ",,J85="Зачеты",),"Зачет","")</f>
        <v/>
      </c>
      <c r="Y85" s="12">
        <f>IF(OR(J85="СПЗ",,J85="Экзамены",),"Экзамены","")</f>
        <v/>
      </c>
      <c r="Z85" s="12" t="n"/>
      <c r="AA85" s="12" t="n"/>
      <c r="AB85" s="12" t="n"/>
      <c r="AC85" s="12" t="n"/>
      <c r="AD85" s="12" t="n"/>
      <c r="AE85" s="12" t="n"/>
      <c r="AF85" s="12" t="n"/>
      <c r="AG85" s="12" t="n"/>
      <c r="AH85" s="12" t="n"/>
      <c r="AI85" s="12" t="n"/>
      <c r="AJ85" s="12">
        <f>SUM(S85:AI85)</f>
        <v/>
      </c>
      <c r="AK85" s="34" t="n"/>
    </row>
    <row r="86" customFormat="1" s="42">
      <c r="A86" s="58" t="n"/>
      <c r="B86" s="58" t="n"/>
      <c r="C86" s="58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12">
        <f>IF(OR(J86="СПЗ",,J86="Лекции",),N86,"")</f>
        <v/>
      </c>
      <c r="T86" s="12">
        <f>IF(OR(J86="СПЗ",,J86="Семинары ИПЗ",),N86,"")</f>
        <v/>
      </c>
      <c r="U86" s="12">
        <f>IF(OR(J86="СПЗ",,J86="Консультации",),N86,"")</f>
        <v/>
      </c>
      <c r="V86" s="12" t="n"/>
      <c r="W86" s="12" t="n"/>
      <c r="X86" s="12">
        <f>IF(OR(J86="СПЗ",,J86="Зачеты",),"Зачет","")</f>
        <v/>
      </c>
      <c r="Y86" s="12">
        <f>IF(OR(J86="СПЗ",,J86="Экзамены",),"Экзамены","")</f>
        <v/>
      </c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  <c r="AJ86" s="12">
        <f>SUM(S86:AI86)</f>
        <v/>
      </c>
      <c r="AK86" s="34" t="n"/>
    </row>
    <row r="87" customFormat="1" s="42">
      <c r="A87" s="58" t="n"/>
      <c r="B87" s="58" t="n"/>
      <c r="C87" s="58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12">
        <f>IF(OR(J87="СПЗ",,J87="Лекции",),N87,"")</f>
        <v/>
      </c>
      <c r="T87" s="12">
        <f>IF(OR(J87="СПЗ",,J87="Семинары ИПЗ",),N87,"")</f>
        <v/>
      </c>
      <c r="U87" s="12">
        <f>IF(OR(J87="СПЗ",,J87="Консультации",),N87,"")</f>
        <v/>
      </c>
      <c r="V87" s="12" t="n"/>
      <c r="W87" s="12" t="n"/>
      <c r="X87" s="12">
        <f>IF(OR(J87="СПЗ",,J87="Зачеты",),"Зачет","")</f>
        <v/>
      </c>
      <c r="Y87" s="12">
        <f>IF(OR(J87="СПЗ",,J87="Экзамены",),"Экзамены","")</f>
        <v/>
      </c>
      <c r="Z87" s="12" t="n"/>
      <c r="AA87" s="12" t="n"/>
      <c r="AB87" s="12" t="n"/>
      <c r="AC87" s="12" t="n"/>
      <c r="AD87" s="12" t="n"/>
      <c r="AE87" s="12" t="n"/>
      <c r="AF87" s="12" t="n"/>
      <c r="AG87" s="12" t="n"/>
      <c r="AH87" s="12" t="n"/>
      <c r="AI87" s="12" t="n"/>
      <c r="AJ87" s="12">
        <f>SUM(S87:AI87)</f>
        <v/>
      </c>
      <c r="AK87" s="34" t="n"/>
    </row>
    <row r="88" customFormat="1" s="42">
      <c r="A88" s="58" t="n"/>
      <c r="B88" s="58" t="n"/>
      <c r="C88" s="58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12">
        <f>IF(OR(J88="СПЗ",,J88="Лекции",),N88,"")</f>
        <v/>
      </c>
      <c r="T88" s="12">
        <f>IF(OR(J88="СПЗ",,J88="Семинары ИПЗ",),N88,"")</f>
        <v/>
      </c>
      <c r="U88" s="12">
        <f>IF(OR(J88="СПЗ",,J88="Консультации",),N88,"")</f>
        <v/>
      </c>
      <c r="V88" s="12" t="n"/>
      <c r="W88" s="12" t="n"/>
      <c r="X88" s="12">
        <f>IF(OR(J88="СПЗ",,J88="Зачеты",),"Зачет","")</f>
        <v/>
      </c>
      <c r="Y88" s="12">
        <f>IF(OR(J88="СПЗ",,J88="Экзамены",),"Экзамены","")</f>
        <v/>
      </c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  <c r="AJ88" s="12">
        <f>SUM(S88:AI88)</f>
        <v/>
      </c>
      <c r="AK88" s="34" t="n"/>
    </row>
    <row r="89" customFormat="1" s="42">
      <c r="A89" s="58" t="n"/>
      <c r="B89" s="58" t="n"/>
      <c r="C89" s="58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12">
        <f>IF(OR(J89="СПЗ",,J89="Лекции",),N89,"")</f>
        <v/>
      </c>
      <c r="T89" s="12">
        <f>IF(OR(J89="СПЗ",,J89="Семинары ИПЗ",),N89,"")</f>
        <v/>
      </c>
      <c r="U89" s="12">
        <f>IF(OR(J89="СПЗ",,J89="Консультации",),N89,"")</f>
        <v/>
      </c>
      <c r="V89" s="12" t="n"/>
      <c r="W89" s="12" t="n"/>
      <c r="X89" s="12">
        <f>IF(OR(J89="СПЗ",,J89="Зачеты",),"Зачет","")</f>
        <v/>
      </c>
      <c r="Y89" s="12">
        <f>IF(OR(J89="СПЗ",,J89="Экзамены",),"Экзамены","")</f>
        <v/>
      </c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  <c r="AJ89" s="12">
        <f>SUM(S89:AI89)</f>
        <v/>
      </c>
      <c r="AK89" s="34" t="n"/>
    </row>
    <row r="90" customFormat="1" s="42">
      <c r="A90" s="58" t="n"/>
      <c r="B90" s="58" t="n"/>
      <c r="C90" s="58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12">
        <f>IF(OR(J90="СПЗ",,J90="Лекции",),N90,"")</f>
        <v/>
      </c>
      <c r="T90" s="12">
        <f>IF(OR(J90="СПЗ",,J90="Семинары ИПЗ",),N90,"")</f>
        <v/>
      </c>
      <c r="U90" s="12">
        <f>IF(OR(J90="СПЗ",,J90="Консультации",),N90,"")</f>
        <v/>
      </c>
      <c r="V90" s="12" t="n"/>
      <c r="W90" s="12" t="n"/>
      <c r="X90" s="12">
        <f>IF(OR(J90="СПЗ",,J90="Зачеты",),"Зачет","")</f>
        <v/>
      </c>
      <c r="Y90" s="12">
        <f>IF(OR(J90="СПЗ",,J90="Экзамены",),"Экзамены","")</f>
        <v/>
      </c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>
        <f>SUM(S90:AI90)</f>
        <v/>
      </c>
      <c r="AK90" s="34" t="n"/>
    </row>
    <row r="91" customFormat="1" s="42">
      <c r="A91" s="58" t="n"/>
      <c r="B91" s="58" t="n"/>
      <c r="C91" s="58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12">
        <f>IF(OR(J91="СПЗ",,J91="Лекции",),N91,"")</f>
        <v/>
      </c>
      <c r="T91" s="12">
        <f>IF(OR(J91="СПЗ",,J91="Семинары ИПЗ",),N91,"")</f>
        <v/>
      </c>
      <c r="U91" s="12">
        <f>IF(OR(J91="СПЗ",,J91="Консультации",),N91,"")</f>
        <v/>
      </c>
      <c r="V91" s="12" t="n"/>
      <c r="W91" s="12" t="n"/>
      <c r="X91" s="12">
        <f>IF(OR(J91="СПЗ",,J91="Зачеты",),"Зачет","")</f>
        <v/>
      </c>
      <c r="Y91" s="12">
        <f>IF(OR(J91="СПЗ",,J91="Экзамены",),"Экзамены","")</f>
        <v/>
      </c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>
        <f>SUM(S91:AI91)</f>
        <v/>
      </c>
      <c r="AK91" s="34" t="n"/>
    </row>
    <row r="92" customFormat="1" s="42">
      <c r="A92" s="58" t="n"/>
      <c r="B92" s="58" t="n"/>
      <c r="C92" s="58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12">
        <f>IF(OR(J92="СПЗ",,J92="Лекции",),N92,"")</f>
        <v/>
      </c>
      <c r="T92" s="12">
        <f>IF(OR(J92="СПЗ",,J92="Семинары ИПЗ",),N92,"")</f>
        <v/>
      </c>
      <c r="U92" s="12">
        <f>IF(OR(J92="СПЗ",,J92="Консультации",),N92,"")</f>
        <v/>
      </c>
      <c r="V92" s="12" t="n"/>
      <c r="W92" s="12" t="n"/>
      <c r="X92" s="12">
        <f>IF(OR(J92="СПЗ",,J92="Зачеты",),"Зачет","")</f>
        <v/>
      </c>
      <c r="Y92" s="12">
        <f>IF(OR(J92="СПЗ",,J92="Экзамены",),"Экзамены","")</f>
        <v/>
      </c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  <c r="AJ92" s="12">
        <f>SUM(S92:AI92)</f>
        <v/>
      </c>
      <c r="AK92" s="34" t="n"/>
    </row>
    <row r="93" customFormat="1" s="42">
      <c r="A93" s="58" t="n"/>
      <c r="B93" s="58" t="n"/>
      <c r="C93" s="58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12">
        <f>IF(OR(J93="СПЗ",,J93="Лекции",),N93,"")</f>
        <v/>
      </c>
      <c r="T93" s="12">
        <f>IF(OR(J93="СПЗ",,J93="Семинары ИПЗ",),N93,"")</f>
        <v/>
      </c>
      <c r="U93" s="12">
        <f>IF(OR(J93="СПЗ",,J93="Консультации",),N93,"")</f>
        <v/>
      </c>
      <c r="V93" s="12" t="n"/>
      <c r="W93" s="12" t="n"/>
      <c r="X93" s="12">
        <f>IF(OR(J93="СПЗ",,J93="Зачеты",),"Зачет","")</f>
        <v/>
      </c>
      <c r="Y93" s="12">
        <f>IF(OR(J93="СПЗ",,J93="Экзамены",),"Экзамены","")</f>
        <v/>
      </c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  <c r="AJ93" s="12">
        <f>SUM(S93:AI93)</f>
        <v/>
      </c>
      <c r="AK93" s="34" t="n"/>
    </row>
    <row r="94" customFormat="1" s="42">
      <c r="A94" s="58" t="n"/>
      <c r="B94" s="58" t="n"/>
      <c r="C94" s="58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12">
        <f>IF(OR(J94="СПЗ",,J94="Лекции",),N94,"")</f>
        <v/>
      </c>
      <c r="T94" s="12">
        <f>IF(OR(J94="СПЗ",,J94="Семинары ИПЗ",),N94,"")</f>
        <v/>
      </c>
      <c r="U94" s="12">
        <f>IF(OR(J94="СПЗ",,J94="Консультации",),N94,"")</f>
        <v/>
      </c>
      <c r="V94" s="12" t="n"/>
      <c r="W94" s="12" t="n"/>
      <c r="X94" s="12">
        <f>IF(OR(J94="СПЗ",,J94="Зачеты",),"Зачет","")</f>
        <v/>
      </c>
      <c r="Y94" s="12">
        <f>IF(OR(J94="СПЗ",,J94="Экзамены",),"Экзамены","")</f>
        <v/>
      </c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  <c r="AJ94" s="12">
        <f>SUM(S94:AI94)</f>
        <v/>
      </c>
      <c r="AK94" s="34" t="n"/>
    </row>
    <row r="95" customFormat="1" s="42">
      <c r="A95" s="58" t="n"/>
      <c r="B95" s="58" t="n"/>
      <c r="C95" s="58" t="n"/>
      <c r="D95" s="59" t="n"/>
      <c r="E95" s="59" t="n"/>
      <c r="F95" s="59" t="n"/>
      <c r="G95" s="59" t="n"/>
      <c r="H95" s="59" t="n"/>
      <c r="I95" s="59" t="n"/>
      <c r="J95" s="59" t="n"/>
      <c r="K95" s="59" t="n"/>
      <c r="L95" s="59" t="n"/>
      <c r="M95" s="59" t="n"/>
      <c r="N95" s="59" t="n"/>
      <c r="O95" s="59" t="n"/>
      <c r="P95" s="59" t="n"/>
      <c r="Q95" s="59" t="n"/>
      <c r="R95" s="59" t="n"/>
      <c r="S95" s="12">
        <f>IF(OR(J95="СПЗ",,J95="Лекции",),N95,"")</f>
        <v/>
      </c>
      <c r="T95" s="12">
        <f>IF(OR(J95="СПЗ",,J95="Семинары ИПЗ",),N95,"")</f>
        <v/>
      </c>
      <c r="U95" s="12">
        <f>IF(OR(J95="СПЗ",,J95="Консультации",),N95,"")</f>
        <v/>
      </c>
      <c r="V95" s="12" t="n"/>
      <c r="W95" s="12" t="n"/>
      <c r="X95" s="12">
        <f>IF(OR(J95="СПЗ",,J95="Зачеты",),"Зачет","")</f>
        <v/>
      </c>
      <c r="Y95" s="12">
        <f>IF(OR(J95="СПЗ",,J95="Экзамены",),"Экзамены","")</f>
        <v/>
      </c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  <c r="AJ95" s="12">
        <f>SUM(S95:AI95)</f>
        <v/>
      </c>
      <c r="AK95" s="34" t="n"/>
    </row>
    <row r="96" customFormat="1" s="42">
      <c r="A96" s="58" t="n"/>
      <c r="B96" s="58" t="n"/>
      <c r="C96" s="58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12">
        <f>IF(OR(J96="СПЗ",,J96="Лекции",),N96,"")</f>
        <v/>
      </c>
      <c r="T96" s="12">
        <f>IF(OR(J96="СПЗ",,J96="Семинары ИПЗ",),N96,"")</f>
        <v/>
      </c>
      <c r="U96" s="12">
        <f>IF(OR(J96="СПЗ",,J96="Консультации",),N96,"")</f>
        <v/>
      </c>
      <c r="V96" s="12" t="n"/>
      <c r="W96" s="12" t="n"/>
      <c r="X96" s="12">
        <f>IF(OR(J96="СПЗ",,J96="Зачеты",),"Зачет","")</f>
        <v/>
      </c>
      <c r="Y96" s="12">
        <f>IF(OR(J96="СПЗ",,J96="Экзамены",),"Экзамены","")</f>
        <v/>
      </c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>
        <f>SUM(S96:AI96)</f>
        <v/>
      </c>
      <c r="AK96" s="34" t="n"/>
    </row>
    <row r="97" customFormat="1" s="42">
      <c r="A97" s="58" t="n"/>
      <c r="B97" s="58" t="n"/>
      <c r="C97" s="58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12">
        <f>IF(OR(J97="СПЗ",,J97="Лекции",),N97,"")</f>
        <v/>
      </c>
      <c r="T97" s="12">
        <f>IF(OR(J97="СПЗ",,J97="Семинары ИПЗ",),N97,"")</f>
        <v/>
      </c>
      <c r="U97" s="12">
        <f>IF(OR(J97="СПЗ",,J97="Консультации",),N97,"")</f>
        <v/>
      </c>
      <c r="V97" s="12" t="n"/>
      <c r="W97" s="12" t="n"/>
      <c r="X97" s="12">
        <f>IF(OR(J97="СПЗ",,J97="Зачеты",),"Зачет","")</f>
        <v/>
      </c>
      <c r="Y97" s="12">
        <f>IF(OR(J97="СПЗ",,J97="Экзамены",),"Экзамены","")</f>
        <v/>
      </c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  <c r="AJ97" s="12">
        <f>SUM(S97:AI97)</f>
        <v/>
      </c>
      <c r="AK97" s="34" t="n"/>
    </row>
    <row r="98" customFormat="1" s="42">
      <c r="A98" s="58" t="n"/>
      <c r="B98" s="58" t="n"/>
      <c r="C98" s="58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12">
        <f>IF(OR(J98="СПЗ",,J98="Лекции",),N98,"")</f>
        <v/>
      </c>
      <c r="T98" s="12">
        <f>IF(OR(J98="СПЗ",,J98="Семинары ИПЗ",),N98,"")</f>
        <v/>
      </c>
      <c r="U98" s="12">
        <f>IF(OR(J98="СПЗ",,J98="Консультации",),N98,"")</f>
        <v/>
      </c>
      <c r="V98" s="12" t="n"/>
      <c r="W98" s="12" t="n"/>
      <c r="X98" s="12">
        <f>IF(OR(J98="СПЗ",,J98="Зачеты",),"Зачет","")</f>
        <v/>
      </c>
      <c r="Y98" s="12">
        <f>IF(OR(J98="СПЗ",,J98="Экзамены",),"Экзамены","")</f>
        <v/>
      </c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  <c r="AJ98" s="12">
        <f>SUM(S98:AI98)</f>
        <v/>
      </c>
      <c r="AK98" s="34" t="n"/>
    </row>
    <row r="99" customFormat="1" s="42">
      <c r="A99" s="58" t="n"/>
      <c r="B99" s="58" t="n"/>
      <c r="C99" s="58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12">
        <f>IF(OR(J99="СПЗ",,J99="Лекции",),N99,"")</f>
        <v/>
      </c>
      <c r="T99" s="12">
        <f>IF(OR(J99="СПЗ",,J99="Семинары ИПЗ",),N99,"")</f>
        <v/>
      </c>
      <c r="U99" s="12">
        <f>IF(OR(J99="СПЗ",,J99="Консультации",),N99,"")</f>
        <v/>
      </c>
      <c r="V99" s="12" t="n"/>
      <c r="W99" s="12" t="n"/>
      <c r="X99" s="12">
        <f>IF(OR(J99="СПЗ",,J99="Зачеты",),"Зачет","")</f>
        <v/>
      </c>
      <c r="Y99" s="12">
        <f>IF(OR(J99="СПЗ",,J99="Экзамены",),"Экзамены","")</f>
        <v/>
      </c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  <c r="AJ99" s="12">
        <f>SUM(S99:AI99)</f>
        <v/>
      </c>
      <c r="AK99" s="34" t="n"/>
    </row>
    <row r="100" customFormat="1" s="42">
      <c r="A100" s="58" t="n"/>
      <c r="B100" s="58" t="n"/>
      <c r="C100" s="58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12">
        <f>IF(OR(J100="СПЗ",,J100="Лекции",),N100,"")</f>
        <v/>
      </c>
      <c r="T100" s="12">
        <f>IF(OR(J100="СПЗ",,J100="Семинары ИПЗ",),N100,"")</f>
        <v/>
      </c>
      <c r="U100" s="12">
        <f>IF(OR(J100="СПЗ",,J100="Консультации",),N100,"")</f>
        <v/>
      </c>
      <c r="V100" s="12" t="n"/>
      <c r="W100" s="12" t="n"/>
      <c r="X100" s="12">
        <f>IF(OR(J100="СПЗ",,J100="Зачеты",),"Зачет","")</f>
        <v/>
      </c>
      <c r="Y100" s="12">
        <f>IF(OR(J100="СПЗ",,J100="Экзамены",),"Экзамены","")</f>
        <v/>
      </c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  <c r="AJ100" s="12">
        <f>SUM(S100:AI100)</f>
        <v/>
      </c>
      <c r="AK100" s="34" t="n"/>
    </row>
    <row r="101" customFormat="1" s="42">
      <c r="A101" s="58" t="n"/>
      <c r="B101" s="58" t="n"/>
      <c r="C101" s="58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12">
        <f>IF(OR(J101="СПЗ",,J101="Лекции",),N101,"")</f>
        <v/>
      </c>
      <c r="T101" s="12">
        <f>IF(OR(J101="СПЗ",,J101="Семинары ИПЗ",),N101,"")</f>
        <v/>
      </c>
      <c r="U101" s="12">
        <f>IF(OR(J101="СПЗ",,J101="Консультации",),N101,"")</f>
        <v/>
      </c>
      <c r="V101" s="12" t="n"/>
      <c r="W101" s="12" t="n"/>
      <c r="X101" s="12">
        <f>IF(OR(J101="СПЗ",,J101="Зачеты",),"Зачет","")</f>
        <v/>
      </c>
      <c r="Y101" s="12">
        <f>IF(OR(J101="СПЗ",,J101="Экзамены",),"Экзамены","")</f>
        <v/>
      </c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  <c r="AJ101" s="12">
        <f>SUM(S101:AI101)</f>
        <v/>
      </c>
      <c r="AK101" s="34" t="n"/>
    </row>
    <row r="102" customFormat="1" s="42">
      <c r="A102" s="58" t="n"/>
      <c r="B102" s="58" t="n"/>
      <c r="C102" s="58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12">
        <f>IF(OR(J102="СПЗ",,J102="Лекции",),N102,"")</f>
        <v/>
      </c>
      <c r="T102" s="12">
        <f>IF(OR(J102="СПЗ",,J102="Семинары ИПЗ",),N102,"")</f>
        <v/>
      </c>
      <c r="U102" s="12">
        <f>IF(OR(J102="СПЗ",,J102="Консультации",),N102,"")</f>
        <v/>
      </c>
      <c r="V102" s="12" t="n"/>
      <c r="W102" s="12" t="n"/>
      <c r="X102" s="12">
        <f>IF(OR(J102="СПЗ",,J102="Зачеты",),"Зачет","")</f>
        <v/>
      </c>
      <c r="Y102" s="12">
        <f>IF(OR(J102="СПЗ",,J102="Экзамены",),"Экзамены","")</f>
        <v/>
      </c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  <c r="AJ102" s="12">
        <f>SUM(S102:AI102)</f>
        <v/>
      </c>
      <c r="AK102" s="34" t="n"/>
    </row>
    <row r="103" customFormat="1" s="42">
      <c r="A103" s="58" t="n"/>
      <c r="B103" s="58" t="n"/>
      <c r="C103" s="58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12">
        <f>IF(OR(J103="СПЗ",,J103="Лекции",),N103,"")</f>
        <v/>
      </c>
      <c r="T103" s="12">
        <f>IF(OR(J103="СПЗ",,J103="Семинары ИПЗ",),N103,"")</f>
        <v/>
      </c>
      <c r="U103" s="12">
        <f>IF(OR(J103="СПЗ",,J103="Консультации",),N103,"")</f>
        <v/>
      </c>
      <c r="V103" s="12" t="n"/>
      <c r="W103" s="12" t="n"/>
      <c r="X103" s="12">
        <f>IF(OR(J103="СПЗ",,J103="Зачеты",),"Зачет","")</f>
        <v/>
      </c>
      <c r="Y103" s="12">
        <f>IF(OR(J103="СПЗ",,J103="Экзамены",),"Экзамены","")</f>
        <v/>
      </c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  <c r="AJ103" s="12">
        <f>SUM(S103:AI103)</f>
        <v/>
      </c>
      <c r="AK103" s="34" t="n"/>
    </row>
    <row r="104" customFormat="1" s="42">
      <c r="A104" s="58" t="n"/>
      <c r="B104" s="58" t="n"/>
      <c r="C104" s="58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12">
        <f>IF(OR(J104="СПЗ",,J104="Лекции",),N104,"")</f>
        <v/>
      </c>
      <c r="T104" s="12">
        <f>IF(OR(J104="СПЗ",,J104="Семинары ИПЗ",),N104,"")</f>
        <v/>
      </c>
      <c r="U104" s="12">
        <f>IF(OR(J104="СПЗ",,J104="Консультации",),N104,"")</f>
        <v/>
      </c>
      <c r="V104" s="12" t="n"/>
      <c r="W104" s="12" t="n"/>
      <c r="X104" s="12">
        <f>IF(OR(J104="СПЗ",,J104="Зачеты",),"Зачет","")</f>
        <v/>
      </c>
      <c r="Y104" s="12">
        <f>IF(OR(J104="СПЗ",,J104="Экзамены",),"Экзамены","")</f>
        <v/>
      </c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  <c r="AJ104" s="12">
        <f>SUM(S104:AI104)</f>
        <v/>
      </c>
      <c r="AK104" s="34" t="n"/>
    </row>
    <row r="105" customFormat="1" s="42">
      <c r="A105" s="58" t="n"/>
      <c r="B105" s="58" t="n"/>
      <c r="C105" s="58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12">
        <f>IF(OR(J105="СПЗ",,J105="Лекции",),N105,"")</f>
        <v/>
      </c>
      <c r="T105" s="12">
        <f>IF(OR(J105="СПЗ",,J105="Семинары ИПЗ",),N105,"")</f>
        <v/>
      </c>
      <c r="U105" s="12">
        <f>IF(OR(J105="СПЗ",,J105="Консультации",),N105,"")</f>
        <v/>
      </c>
      <c r="V105" s="12" t="n"/>
      <c r="W105" s="12" t="n"/>
      <c r="X105" s="12">
        <f>IF(OR(J105="СПЗ",,J105="Зачеты",),"Зачет","")</f>
        <v/>
      </c>
      <c r="Y105" s="12">
        <f>IF(OR(J105="СПЗ",,J105="Экзамены",),"Экзамены","")</f>
        <v/>
      </c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  <c r="AJ105" s="12">
        <f>SUM(S105:AI105)</f>
        <v/>
      </c>
      <c r="AK105" s="34" t="n"/>
    </row>
    <row r="106" customFormat="1" s="42">
      <c r="A106" s="58" t="n"/>
      <c r="B106" s="58" t="n"/>
      <c r="C106" s="58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12">
        <f>IF(OR(J106="СПЗ",,J106="Лекции",),N106,"")</f>
        <v/>
      </c>
      <c r="T106" s="12">
        <f>IF(OR(J106="СПЗ",,J106="Семинары ИПЗ",),N106,"")</f>
        <v/>
      </c>
      <c r="U106" s="12">
        <f>IF(OR(J106="СПЗ",,J106="Консультации",),N106,"")</f>
        <v/>
      </c>
      <c r="V106" s="12" t="n"/>
      <c r="W106" s="12" t="n"/>
      <c r="X106" s="12">
        <f>IF(OR(J106="СПЗ",,J106="Зачеты",),"Зачет","")</f>
        <v/>
      </c>
      <c r="Y106" s="12">
        <f>IF(OR(J106="СПЗ",,J106="Экзамены",),"Экзамены","")</f>
        <v/>
      </c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  <c r="AJ106" s="12">
        <f>SUM(S106:AI106)</f>
        <v/>
      </c>
      <c r="AK106" s="34" t="n"/>
    </row>
    <row r="107" customFormat="1" s="42">
      <c r="A107" s="58" t="n"/>
      <c r="B107" s="58" t="n"/>
      <c r="C107" s="58" t="n"/>
      <c r="D107" s="59" t="n"/>
      <c r="E107" s="59" t="n"/>
      <c r="F107" s="59" t="n"/>
      <c r="G107" s="59" t="n"/>
      <c r="H107" s="59" t="n"/>
      <c r="I107" s="59" t="n"/>
      <c r="J107" s="59" t="n"/>
      <c r="K107" s="59" t="n"/>
      <c r="L107" s="59" t="n"/>
      <c r="M107" s="59" t="n"/>
      <c r="N107" s="59" t="n"/>
      <c r="O107" s="59" t="n"/>
      <c r="P107" s="59" t="n"/>
      <c r="Q107" s="59" t="n"/>
      <c r="R107" s="59" t="n"/>
      <c r="S107" s="12">
        <f>IF(OR(J107="СПЗ",,J107="Лекции",),N107,"")</f>
        <v/>
      </c>
      <c r="T107" s="12">
        <f>IF(OR(J107="СПЗ",,J107="Семинары ИПЗ",),N107,"")</f>
        <v/>
      </c>
      <c r="U107" s="12">
        <f>IF(OR(J107="СПЗ",,J107="Консультации",),N107,"")</f>
        <v/>
      </c>
      <c r="V107" s="12" t="n"/>
      <c r="W107" s="12" t="n"/>
      <c r="X107" s="12">
        <f>IF(OR(J107="СПЗ",,J107="Зачеты",),"Зачет","")</f>
        <v/>
      </c>
      <c r="Y107" s="12">
        <f>IF(OR(J107="СПЗ",,J107="Экзамены",),"Экзамены","")</f>
        <v/>
      </c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  <c r="AJ107" s="12">
        <f>SUM(S107:AI107)</f>
        <v/>
      </c>
      <c r="AK107" s="34" t="n"/>
    </row>
    <row r="108" customFormat="1" s="42">
      <c r="A108" s="58" t="n"/>
      <c r="B108" s="58" t="n"/>
      <c r="C108" s="58" t="n"/>
      <c r="D108" s="59" t="n"/>
      <c r="E108" s="59" t="n"/>
      <c r="F108" s="59" t="n"/>
      <c r="G108" s="59" t="n"/>
      <c r="H108" s="59" t="n"/>
      <c r="I108" s="59" t="n"/>
      <c r="J108" s="59" t="n"/>
      <c r="K108" s="59" t="n"/>
      <c r="L108" s="59" t="n"/>
      <c r="M108" s="59" t="n"/>
      <c r="N108" s="59" t="n"/>
      <c r="O108" s="59" t="n"/>
      <c r="P108" s="59" t="n"/>
      <c r="Q108" s="59" t="n"/>
      <c r="R108" s="59" t="n"/>
      <c r="S108" s="12">
        <f>IF(OR(J108="СПЗ",,J108="Лекции",),N108,"")</f>
        <v/>
      </c>
      <c r="T108" s="12">
        <f>IF(OR(J108="СПЗ",,J108="Семинары ИПЗ",),N108,"")</f>
        <v/>
      </c>
      <c r="U108" s="12">
        <f>IF(OR(J108="СПЗ",,J108="Консультации",),N108,"")</f>
        <v/>
      </c>
      <c r="V108" s="12" t="n"/>
      <c r="W108" s="12" t="n"/>
      <c r="X108" s="12">
        <f>IF(OR(J108="СПЗ",,J108="Зачеты",),"Зачет","")</f>
        <v/>
      </c>
      <c r="Y108" s="12">
        <f>IF(OR(J108="СПЗ",,J108="Экзамены",),"Экзамены","")</f>
        <v/>
      </c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  <c r="AJ108" s="12">
        <f>SUM(S108:AI108)</f>
        <v/>
      </c>
      <c r="AK108" s="34" t="n"/>
    </row>
    <row r="109" customFormat="1" s="42">
      <c r="A109" s="58" t="n"/>
      <c r="B109" s="58" t="n"/>
      <c r="C109" s="58" t="n"/>
      <c r="D109" s="59" t="n"/>
      <c r="E109" s="59" t="n"/>
      <c r="F109" s="59" t="n"/>
      <c r="G109" s="59" t="n"/>
      <c r="H109" s="59" t="n"/>
      <c r="I109" s="59" t="n"/>
      <c r="J109" s="59" t="n"/>
      <c r="K109" s="59" t="n"/>
      <c r="L109" s="59" t="n"/>
      <c r="M109" s="59" t="n"/>
      <c r="N109" s="59" t="n"/>
      <c r="O109" s="59" t="n"/>
      <c r="P109" s="59" t="n"/>
      <c r="Q109" s="59" t="n"/>
      <c r="R109" s="59" t="n"/>
      <c r="S109" s="12">
        <f>IF(OR(J109="СПЗ",,J109="Лекции",),N109,"")</f>
        <v/>
      </c>
      <c r="T109" s="12">
        <f>IF(OR(J109="СПЗ",,J109="Семинары ИПЗ",),N109,"")</f>
        <v/>
      </c>
      <c r="U109" s="12">
        <f>IF(OR(J109="СПЗ",,J109="Консультации",),N109,"")</f>
        <v/>
      </c>
      <c r="V109" s="12" t="n"/>
      <c r="W109" s="12" t="n"/>
      <c r="X109" s="12">
        <f>IF(OR(J109="СПЗ",,J109="Зачеты",),"Зачет","")</f>
        <v/>
      </c>
      <c r="Y109" s="12">
        <f>IF(OR(J109="СПЗ",,J109="Экзамены",),"Экзамены","")</f>
        <v/>
      </c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  <c r="AJ109" s="12">
        <f>SUM(S109:AI109)</f>
        <v/>
      </c>
      <c r="AK109" s="34" t="n"/>
    </row>
    <row r="110" customFormat="1" s="42">
      <c r="A110" s="58" t="n"/>
      <c r="B110" s="58" t="n"/>
      <c r="C110" s="58" t="n"/>
      <c r="D110" s="59" t="n"/>
      <c r="E110" s="59" t="n"/>
      <c r="F110" s="59" t="n"/>
      <c r="G110" s="59" t="n"/>
      <c r="H110" s="59" t="n"/>
      <c r="I110" s="59" t="n"/>
      <c r="J110" s="59" t="n"/>
      <c r="K110" s="59" t="n"/>
      <c r="L110" s="59" t="n"/>
      <c r="M110" s="59" t="n"/>
      <c r="N110" s="59" t="n"/>
      <c r="O110" s="59" t="n"/>
      <c r="P110" s="59" t="n"/>
      <c r="Q110" s="59" t="n"/>
      <c r="R110" s="59" t="n"/>
      <c r="S110" s="12">
        <f>IF(OR(J110="СПЗ",,J110="Лекции",),N110,"")</f>
        <v/>
      </c>
      <c r="T110" s="12">
        <f>IF(OR(J110="СПЗ",,J110="Семинары ИПЗ",),N110,"")</f>
        <v/>
      </c>
      <c r="U110" s="12">
        <f>IF(OR(J110="СПЗ",,J110="Консультации",),N110,"")</f>
        <v/>
      </c>
      <c r="V110" s="12" t="n"/>
      <c r="W110" s="12" t="n"/>
      <c r="X110" s="12">
        <f>IF(OR(J110="СПЗ",,J110="Зачеты",),"Зачет","")</f>
        <v/>
      </c>
      <c r="Y110" s="12">
        <f>IF(OR(J110="СПЗ",,J110="Экзамены",),"Экзамены","")</f>
        <v/>
      </c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  <c r="AJ110" s="12">
        <f>SUM(S110:AI110)</f>
        <v/>
      </c>
      <c r="AK110" s="34" t="n"/>
    </row>
    <row r="111" customFormat="1" s="42">
      <c r="A111" s="58" t="n"/>
      <c r="B111" s="58" t="n"/>
      <c r="C111" s="58" t="n"/>
      <c r="D111" s="59" t="n"/>
      <c r="E111" s="59" t="n"/>
      <c r="F111" s="59" t="n"/>
      <c r="G111" s="59" t="n"/>
      <c r="H111" s="59" t="n"/>
      <c r="I111" s="59" t="n"/>
      <c r="J111" s="59" t="n"/>
      <c r="K111" s="59" t="n"/>
      <c r="L111" s="59" t="n"/>
      <c r="M111" s="59" t="n"/>
      <c r="N111" s="59" t="n"/>
      <c r="O111" s="59" t="n"/>
      <c r="P111" s="59" t="n"/>
      <c r="Q111" s="59" t="n"/>
      <c r="R111" s="59" t="n"/>
      <c r="S111" s="12">
        <f>IF(OR(J111="СПЗ",,J111="Лекции",),N111,"")</f>
        <v/>
      </c>
      <c r="T111" s="12">
        <f>IF(OR(J111="СПЗ",,J111="Семинары ИПЗ",),N111,"")</f>
        <v/>
      </c>
      <c r="U111" s="12">
        <f>IF(OR(J111="СПЗ",,J111="Консультации",),N111,"")</f>
        <v/>
      </c>
      <c r="V111" s="12" t="n"/>
      <c r="W111" s="12" t="n"/>
      <c r="X111" s="12">
        <f>IF(OR(J111="СПЗ",,J111="Зачеты",),"Зачет","")</f>
        <v/>
      </c>
      <c r="Y111" s="12">
        <f>IF(OR(J111="СПЗ",,J111="Экзамены",),"Экзамены","")</f>
        <v/>
      </c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  <c r="AJ111" s="12">
        <f>SUM(S111:AI111)</f>
        <v/>
      </c>
      <c r="AK111" s="34" t="n"/>
    </row>
    <row r="112" customFormat="1" s="42">
      <c r="A112" s="58" t="n"/>
      <c r="B112" s="58" t="n"/>
      <c r="C112" s="58" t="n"/>
      <c r="D112" s="59" t="n"/>
      <c r="E112" s="59" t="n"/>
      <c r="F112" s="59" t="n"/>
      <c r="G112" s="59" t="n"/>
      <c r="H112" s="59" t="n"/>
      <c r="I112" s="59" t="n"/>
      <c r="J112" s="59" t="n"/>
      <c r="K112" s="59" t="n"/>
      <c r="L112" s="59" t="n"/>
      <c r="M112" s="59" t="n"/>
      <c r="N112" s="59" t="n"/>
      <c r="O112" s="59" t="n"/>
      <c r="P112" s="59" t="n"/>
      <c r="Q112" s="59" t="n"/>
      <c r="R112" s="59" t="n"/>
      <c r="S112" s="12">
        <f>IF(OR(J112="СПЗ",,J112="Лекции",),N112,"")</f>
        <v/>
      </c>
      <c r="T112" s="12">
        <f>IF(OR(J112="СПЗ",,J112="Семинары ИПЗ",),N112,"")</f>
        <v/>
      </c>
      <c r="U112" s="12">
        <f>IF(OR(J112="СПЗ",,J112="Консультации",),N112,"")</f>
        <v/>
      </c>
      <c r="V112" s="12" t="n"/>
      <c r="W112" s="12" t="n"/>
      <c r="X112" s="12">
        <f>IF(OR(J112="СПЗ",,J112="Зачеты",),"Зачет","")</f>
        <v/>
      </c>
      <c r="Y112" s="12">
        <f>IF(OR(J112="СПЗ",,J112="Экзамены",),"Экзамены","")</f>
        <v/>
      </c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  <c r="AJ112" s="12">
        <f>SUM(S112:AI112)</f>
        <v/>
      </c>
      <c r="AK112" s="34" t="n"/>
    </row>
    <row r="113" customFormat="1" s="42">
      <c r="A113" s="58" t="n"/>
      <c r="B113" s="58" t="n"/>
      <c r="C113" s="58" t="n"/>
      <c r="D113" s="59" t="n"/>
      <c r="E113" s="59" t="n"/>
      <c r="F113" s="59" t="n"/>
      <c r="G113" s="59" t="n"/>
      <c r="H113" s="59" t="n"/>
      <c r="I113" s="59" t="n"/>
      <c r="J113" s="59" t="n"/>
      <c r="K113" s="59" t="n"/>
      <c r="L113" s="59" t="n"/>
      <c r="M113" s="59" t="n"/>
      <c r="N113" s="59" t="n"/>
      <c r="O113" s="59" t="n"/>
      <c r="P113" s="59" t="n"/>
      <c r="Q113" s="59" t="n"/>
      <c r="R113" s="59" t="n"/>
      <c r="S113" s="12">
        <f>IF(OR(J113="СПЗ",,J113="Лекции",),N113,"")</f>
        <v/>
      </c>
      <c r="T113" s="12">
        <f>IF(OR(J113="СПЗ",,J113="Семинары ИПЗ",),N113,"")</f>
        <v/>
      </c>
      <c r="U113" s="12">
        <f>IF(OR(J113="СПЗ",,J113="Консультации",),N113,"")</f>
        <v/>
      </c>
      <c r="V113" s="12" t="n"/>
      <c r="W113" s="12" t="n"/>
      <c r="X113" s="12">
        <f>IF(OR(J113="СПЗ",,J113="Зачеты",),"Зачет","")</f>
        <v/>
      </c>
      <c r="Y113" s="12">
        <f>IF(OR(J113="СПЗ",,J113="Экзамены",),"Экзамены","")</f>
        <v/>
      </c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  <c r="AJ113" s="12">
        <f>SUM(S113:AI113)</f>
        <v/>
      </c>
      <c r="AK113" s="34" t="n"/>
    </row>
    <row r="114" customFormat="1" s="42">
      <c r="A114" s="58" t="n"/>
      <c r="B114" s="58" t="n"/>
      <c r="C114" s="58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12">
        <f>IF(OR(J114="СПЗ",,J114="Лекции",),N114,"")</f>
        <v/>
      </c>
      <c r="T114" s="12">
        <f>IF(OR(J114="СПЗ",,J114="Семинары ИПЗ",),N114,"")</f>
        <v/>
      </c>
      <c r="U114" s="12">
        <f>IF(OR(J114="СПЗ",,J114="Консультации",),N114,"")</f>
        <v/>
      </c>
      <c r="V114" s="12" t="n"/>
      <c r="W114" s="12" t="n"/>
      <c r="X114" s="12">
        <f>IF(OR(J114="СПЗ",,J114="Зачеты",),"Зачет","")</f>
        <v/>
      </c>
      <c r="Y114" s="12">
        <f>IF(OR(J114="СПЗ",,J114="Экзамены",),"Экзамены","")</f>
        <v/>
      </c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  <c r="AJ114" s="12">
        <f>SUM(S114:AI114)</f>
        <v/>
      </c>
      <c r="AK114" s="34" t="n"/>
    </row>
    <row r="115" customFormat="1" s="42">
      <c r="A115" s="58" t="n"/>
      <c r="B115" s="58" t="n"/>
      <c r="C115" s="58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12">
        <f>IF(OR(J115="СПЗ",,J115="Лекции",),N115,"")</f>
        <v/>
      </c>
      <c r="T115" s="12">
        <f>IF(OR(J115="СПЗ",,J115="Семинары ИПЗ",),N115,"")</f>
        <v/>
      </c>
      <c r="U115" s="12">
        <f>IF(OR(J115="СПЗ",,J115="Консультации",),N115,"")</f>
        <v/>
      </c>
      <c r="V115" s="12" t="n"/>
      <c r="W115" s="12" t="n"/>
      <c r="X115" s="12">
        <f>IF(OR(J115="СПЗ",,J115="Зачеты",),"Зачет","")</f>
        <v/>
      </c>
      <c r="Y115" s="12">
        <f>IF(OR(J115="СПЗ",,J115="Экзамены",),"Экзамены","")</f>
        <v/>
      </c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  <c r="AJ115" s="12">
        <f>SUM(S115:AI115)</f>
        <v/>
      </c>
      <c r="AK115" s="34" t="n"/>
    </row>
    <row r="116" customFormat="1" s="42">
      <c r="A116" s="58" t="n"/>
      <c r="B116" s="58" t="n"/>
      <c r="C116" s="58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12">
        <f>IF(OR(J116="СПЗ",,J116="Лекции",),N116,"")</f>
        <v/>
      </c>
      <c r="T116" s="12">
        <f>IF(OR(J116="СПЗ",,J116="Семинары ИПЗ",),N116,"")</f>
        <v/>
      </c>
      <c r="U116" s="12">
        <f>IF(OR(J116="СПЗ",,J116="Консультации",),N116,"")</f>
        <v/>
      </c>
      <c r="V116" s="12" t="n"/>
      <c r="W116" s="12" t="n"/>
      <c r="X116" s="12">
        <f>IF(OR(J116="СПЗ",,J116="Зачеты",),"Зачет","")</f>
        <v/>
      </c>
      <c r="Y116" s="12">
        <f>IF(OR(J116="СПЗ",,J116="Экзамены",),"Экзамены","")</f>
        <v/>
      </c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  <c r="AJ116" s="12">
        <f>SUM(S116:AI116)</f>
        <v/>
      </c>
      <c r="AK116" s="34" t="n"/>
    </row>
    <row r="117" customFormat="1" s="42">
      <c r="A117" s="58" t="n"/>
      <c r="B117" s="58" t="n"/>
      <c r="C117" s="58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12">
        <f>IF(OR(J117="СПЗ",,J117="Лекции",),N117,"")</f>
        <v/>
      </c>
      <c r="T117" s="12">
        <f>IF(OR(J117="СПЗ",,J117="Семинары ИПЗ",),N117,"")</f>
        <v/>
      </c>
      <c r="U117" s="12">
        <f>IF(OR(J117="СПЗ",,J117="Консультации",),N117,"")</f>
        <v/>
      </c>
      <c r="V117" s="12" t="n"/>
      <c r="W117" s="12" t="n"/>
      <c r="X117" s="12">
        <f>IF(OR(J117="СПЗ",,J117="Зачеты",),"Зачет","")</f>
        <v/>
      </c>
      <c r="Y117" s="12">
        <f>IF(OR(J117="СПЗ",,J117="Экзамены",),"Экзамены","")</f>
        <v/>
      </c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  <c r="AJ117" s="12">
        <f>SUM(S117:AI117)</f>
        <v/>
      </c>
      <c r="AK117" s="34" t="n"/>
    </row>
    <row r="118" customFormat="1" s="42">
      <c r="A118" s="58" t="n"/>
      <c r="B118" s="58" t="n"/>
      <c r="C118" s="58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12">
        <f>IF(OR(J118="СПЗ",,J118="Лекции",),N118,"")</f>
        <v/>
      </c>
      <c r="T118" s="12">
        <f>IF(OR(J118="СПЗ",,J118="Семинары ИПЗ",),N118,"")</f>
        <v/>
      </c>
      <c r="U118" s="12">
        <f>IF(OR(J118="СПЗ",,J118="Консультации",),N118,"")</f>
        <v/>
      </c>
      <c r="V118" s="12" t="n"/>
      <c r="W118" s="12" t="n"/>
      <c r="X118" s="12">
        <f>IF(OR(J118="СПЗ",,J118="Зачеты",),"Зачет","")</f>
        <v/>
      </c>
      <c r="Y118" s="12">
        <f>IF(OR(J118="СПЗ",,J118="Экзамены",),"Экзамены","")</f>
        <v/>
      </c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  <c r="AJ118" s="12">
        <f>SUM(S118:AI118)</f>
        <v/>
      </c>
      <c r="AK118" s="34" t="n"/>
    </row>
    <row r="119" customFormat="1" s="42">
      <c r="A119" s="58" t="n"/>
      <c r="B119" s="58" t="n"/>
      <c r="C119" s="58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12">
        <f>IF(OR(J119="СПЗ",,J119="Лекции",),N119,"")</f>
        <v/>
      </c>
      <c r="T119" s="12">
        <f>IF(OR(J119="СПЗ",,J119="Семинары ИПЗ",),N119,"")</f>
        <v/>
      </c>
      <c r="U119" s="12">
        <f>IF(OR(J119="СПЗ",,J119="Консультации",),N119,"")</f>
        <v/>
      </c>
      <c r="V119" s="12" t="n"/>
      <c r="W119" s="12" t="n"/>
      <c r="X119" s="12">
        <f>IF(OR(J119="СПЗ",,J119="Зачеты",),"Зачет","")</f>
        <v/>
      </c>
      <c r="Y119" s="12">
        <f>IF(OR(J119="СПЗ",,J119="Экзамены",),"Экзамены","")</f>
        <v/>
      </c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  <c r="AJ119" s="12">
        <f>SUM(S119:AI119)</f>
        <v/>
      </c>
      <c r="AK119" s="34" t="n"/>
    </row>
    <row r="120" customFormat="1" s="42">
      <c r="A120" s="58" t="n"/>
      <c r="B120" s="58" t="n"/>
      <c r="C120" s="58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12">
        <f>IF(OR(J120="СПЗ",,J120="Лекции",),N120,"")</f>
        <v/>
      </c>
      <c r="T120" s="12">
        <f>IF(OR(J120="СПЗ",,J120="Семинары ИПЗ",),N120,"")</f>
        <v/>
      </c>
      <c r="U120" s="12">
        <f>IF(OR(J120="СПЗ",,J120="Консультации",),N120,"")</f>
        <v/>
      </c>
      <c r="V120" s="12" t="n"/>
      <c r="W120" s="12" t="n"/>
      <c r="X120" s="12">
        <f>IF(OR(J120="СПЗ",,J120="Зачеты",),"Зачет","")</f>
        <v/>
      </c>
      <c r="Y120" s="12">
        <f>IF(OR(J120="СПЗ",,J120="Экзамены",),"Экзамены","")</f>
        <v/>
      </c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  <c r="AJ120" s="12">
        <f>SUM(S120:AI120)</f>
        <v/>
      </c>
      <c r="AK120" s="34" t="n"/>
    </row>
    <row r="121" customFormat="1" s="42">
      <c r="A121" s="58" t="n"/>
      <c r="B121" s="58" t="n"/>
      <c r="C121" s="58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12">
        <f>IF(OR(J121="СПЗ",,J121="Лекции",),N121,"")</f>
        <v/>
      </c>
      <c r="T121" s="12">
        <f>IF(OR(J121="СПЗ",,J121="Семинары ИПЗ",),N121,"")</f>
        <v/>
      </c>
      <c r="U121" s="12">
        <f>IF(OR(J121="СПЗ",,J121="Консультации",),N121,"")</f>
        <v/>
      </c>
      <c r="V121" s="12" t="n"/>
      <c r="W121" s="12" t="n"/>
      <c r="X121" s="12">
        <f>IF(OR(J121="СПЗ",,J121="Зачеты",),"Зачет","")</f>
        <v/>
      </c>
      <c r="Y121" s="12">
        <f>IF(OR(J121="СПЗ",,J121="Экзамены",),"Экзамены","")</f>
        <v/>
      </c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  <c r="AJ121" s="12">
        <f>SUM(S121:AI121)</f>
        <v/>
      </c>
      <c r="AK121" s="34" t="n"/>
    </row>
    <row r="122" customFormat="1" s="42">
      <c r="A122" s="58" t="n"/>
      <c r="B122" s="58" t="n"/>
      <c r="C122" s="58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12">
        <f>IF(OR(J122="СПЗ",,J122="Лекции",),N122,"")</f>
        <v/>
      </c>
      <c r="T122" s="12">
        <f>IF(OR(J122="СПЗ",,J122="Семинары ИПЗ",),N122,"")</f>
        <v/>
      </c>
      <c r="U122" s="12">
        <f>IF(OR(J122="СПЗ",,J122="Консультации",),N122,"")</f>
        <v/>
      </c>
      <c r="V122" s="12" t="n"/>
      <c r="W122" s="12" t="n"/>
      <c r="X122" s="12">
        <f>IF(OR(J122="СПЗ",,J122="Зачеты",),"Зачет","")</f>
        <v/>
      </c>
      <c r="Y122" s="12">
        <f>IF(OR(J122="СПЗ",,J122="Экзамены",),"Экзамены","")</f>
        <v/>
      </c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>
        <f>SUM(S122:AI122)</f>
        <v/>
      </c>
      <c r="AK122" s="34" t="n"/>
    </row>
    <row r="123" customFormat="1" s="42">
      <c r="A123" s="58" t="n"/>
      <c r="B123" s="58" t="n"/>
      <c r="C123" s="58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12">
        <f>IF(OR(J123="СПЗ",,J123="Лекции",),N123,"")</f>
        <v/>
      </c>
      <c r="T123" s="12">
        <f>IF(OR(J123="СПЗ",,J123="Семинары ИПЗ",),N123,"")</f>
        <v/>
      </c>
      <c r="U123" s="12">
        <f>IF(OR(J123="СПЗ",,J123="Консультации",),N123,"")</f>
        <v/>
      </c>
      <c r="V123" s="12" t="n"/>
      <c r="W123" s="12" t="n"/>
      <c r="X123" s="12">
        <f>IF(OR(J123="СПЗ",,J123="Зачеты",),"Зачет","")</f>
        <v/>
      </c>
      <c r="Y123" s="12">
        <f>IF(OR(J123="СПЗ",,J123="Экзамены",),"Экзамены","")</f>
        <v/>
      </c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  <c r="AJ123" s="12">
        <f>SUM(S123:AI123)</f>
        <v/>
      </c>
      <c r="AK123" s="34" t="n"/>
    </row>
    <row r="124" customFormat="1" s="42">
      <c r="A124" s="58" t="n"/>
      <c r="B124" s="58" t="n"/>
      <c r="C124" s="58" t="n"/>
      <c r="D124" s="58" t="n"/>
      <c r="E124" s="58" t="n"/>
      <c r="F124" s="58" t="n"/>
      <c r="G124" s="58" t="n"/>
      <c r="H124" s="58" t="n"/>
      <c r="I124" s="58" t="n"/>
      <c r="J124" s="58" t="n"/>
      <c r="K124" s="58" t="n"/>
      <c r="L124" s="58" t="n"/>
      <c r="M124" s="58" t="n"/>
      <c r="N124" s="58" t="n"/>
      <c r="O124" s="58" t="n"/>
      <c r="P124" s="61" t="n"/>
      <c r="Q124" s="62" t="n"/>
      <c r="R124" s="61" t="n"/>
      <c r="S124" s="12">
        <f>IF(OR(J124="СПЗ",,J124="Лекции",),N124,"")</f>
        <v/>
      </c>
      <c r="T124" s="12">
        <f>IF(OR(J124="СПЗ",,J124="Семинары ИПЗ",),N124,"")</f>
        <v/>
      </c>
      <c r="U124" s="12">
        <f>IF(OR(J124="СПЗ",,J124="Консультации",),N124,"")</f>
        <v/>
      </c>
      <c r="V124" s="12" t="n"/>
      <c r="W124" s="12" t="n"/>
      <c r="X124" s="12">
        <f>IF(OR(J124="СПЗ",,J124="Зачеты",),"Зачет","")</f>
        <v/>
      </c>
      <c r="Y124" s="12">
        <f>IF(OR(J124="СПЗ",,J124="Экзамены",),"Экзамены","")</f>
        <v/>
      </c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  <c r="AJ124" s="12">
        <f>SUM(S124:AI124)</f>
        <v/>
      </c>
      <c r="AK124" s="34" t="n"/>
    </row>
    <row r="125" customFormat="1" s="42">
      <c r="A125" s="58" t="n"/>
      <c r="B125" s="58" t="n"/>
      <c r="C125" s="58" t="n"/>
      <c r="D125" s="58" t="n"/>
      <c r="E125" s="58" t="n"/>
      <c r="F125" s="58" t="n"/>
      <c r="G125" s="58" t="n"/>
      <c r="H125" s="58" t="n"/>
      <c r="I125" s="58" t="n"/>
      <c r="J125" s="58" t="n"/>
      <c r="K125" s="58" t="n"/>
      <c r="L125" s="58" t="n"/>
      <c r="M125" s="58" t="n"/>
      <c r="N125" s="58" t="n"/>
      <c r="O125" s="58" t="n"/>
      <c r="P125" s="61" t="n"/>
      <c r="Q125" s="62" t="n"/>
      <c r="R125" s="61" t="n"/>
      <c r="S125" s="12">
        <f>IF(OR(J125="СПЗ",,J125="Лекции",),N125,"")</f>
        <v/>
      </c>
      <c r="T125" s="12">
        <f>IF(OR(J125="СПЗ",,J125="Семинары ИПЗ",),N125,"")</f>
        <v/>
      </c>
      <c r="U125" s="12">
        <f>IF(OR(J125="СПЗ",,J125="Консультации",),N125,"")</f>
        <v/>
      </c>
      <c r="V125" s="12" t="n"/>
      <c r="W125" s="12" t="n"/>
      <c r="X125" s="12">
        <f>IF(OR(J125="СПЗ",,J125="Зачеты",),"Зачет","")</f>
        <v/>
      </c>
      <c r="Y125" s="12">
        <f>IF(OR(J125="СПЗ",,J125="Экзамены",),"Экзамены","")</f>
        <v/>
      </c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  <c r="AJ125" s="12">
        <f>SUM(S125:AI125)</f>
        <v/>
      </c>
      <c r="AK125" s="34" t="n"/>
    </row>
    <row r="126" customFormat="1" s="42">
      <c r="A126" s="58" t="n"/>
      <c r="B126" s="58" t="n"/>
      <c r="C126" s="58" t="n"/>
      <c r="D126" s="58" t="n"/>
      <c r="E126" s="58" t="n"/>
      <c r="F126" s="58" t="n"/>
      <c r="G126" s="58" t="n"/>
      <c r="H126" s="58" t="n"/>
      <c r="I126" s="58" t="n"/>
      <c r="J126" s="58" t="n"/>
      <c r="K126" s="58" t="n"/>
      <c r="L126" s="58" t="n"/>
      <c r="M126" s="58" t="n"/>
      <c r="N126" s="58" t="n"/>
      <c r="O126" s="58" t="n"/>
      <c r="P126" s="61" t="n"/>
      <c r="Q126" s="62" t="n"/>
      <c r="R126" s="61" t="n"/>
      <c r="S126" s="12">
        <f>IF(OR(J126="СПЗ",,J126="Лекции",),N126,"")</f>
        <v/>
      </c>
      <c r="T126" s="12">
        <f>IF(OR(J126="СПЗ",,J126="Семинары ИПЗ",),N126,"")</f>
        <v/>
      </c>
      <c r="U126" s="12">
        <f>IF(OR(J126="СПЗ",,J126="Консультации",),N126,"")</f>
        <v/>
      </c>
      <c r="V126" s="12" t="n"/>
      <c r="W126" s="12" t="n"/>
      <c r="X126" s="12">
        <f>IF(OR(J126="СПЗ",,J126="Зачеты",),"Зачет","")</f>
        <v/>
      </c>
      <c r="Y126" s="12">
        <f>IF(OR(J126="СПЗ",,J126="Экзамены",),"Экзамены","")</f>
        <v/>
      </c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  <c r="AJ126" s="12">
        <f>SUM(S126:AI126)</f>
        <v/>
      </c>
      <c r="AK126" s="34" t="n"/>
    </row>
    <row r="127" customFormat="1" s="42">
      <c r="A127" s="58" t="n"/>
      <c r="B127" s="58" t="n"/>
      <c r="C127" s="58" t="n"/>
      <c r="D127" s="58" t="n"/>
      <c r="E127" s="58" t="n"/>
      <c r="F127" s="58" t="n"/>
      <c r="G127" s="58" t="n"/>
      <c r="H127" s="58" t="n"/>
      <c r="I127" s="58" t="n"/>
      <c r="J127" s="58" t="n"/>
      <c r="K127" s="58" t="n"/>
      <c r="L127" s="58" t="n"/>
      <c r="M127" s="58" t="n"/>
      <c r="N127" s="58" t="n"/>
      <c r="O127" s="58" t="n"/>
      <c r="P127" s="61" t="n"/>
      <c r="Q127" s="62" t="n"/>
      <c r="R127" s="61" t="n"/>
      <c r="S127" s="12">
        <f>IF(OR(J127="СПЗ",,J127="Лекции",),N127,"")</f>
        <v/>
      </c>
      <c r="T127" s="12">
        <f>IF(OR(J127="СПЗ",,J127="Семинары ИПЗ",),N127,"")</f>
        <v/>
      </c>
      <c r="U127" s="12">
        <f>IF(OR(J127="СПЗ",,J127="Консультации",),N127,"")</f>
        <v/>
      </c>
      <c r="V127" s="12" t="n"/>
      <c r="W127" s="12" t="n"/>
      <c r="X127" s="12">
        <f>IF(OR(J127="СПЗ",,J127="Зачеты",),"Зачет","")</f>
        <v/>
      </c>
      <c r="Y127" s="12">
        <f>IF(OR(J127="СПЗ",,J127="Экзамены",),"Экзамены","")</f>
        <v/>
      </c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  <c r="AJ127" s="12">
        <f>SUM(S127:AI127)</f>
        <v/>
      </c>
      <c r="AK127" s="34" t="n"/>
    </row>
    <row r="128" customFormat="1" s="42">
      <c r="A128" s="58" t="n"/>
      <c r="B128" s="58" t="n"/>
      <c r="C128" s="58" t="n"/>
      <c r="D128" s="58" t="n"/>
      <c r="E128" s="58" t="n"/>
      <c r="F128" s="58" t="n"/>
      <c r="G128" s="58" t="n"/>
      <c r="H128" s="58" t="n"/>
      <c r="I128" s="58" t="n"/>
      <c r="J128" s="58" t="n"/>
      <c r="K128" s="58" t="n"/>
      <c r="L128" s="58" t="n"/>
      <c r="M128" s="58" t="n"/>
      <c r="N128" s="58" t="n"/>
      <c r="O128" s="58" t="n"/>
      <c r="P128" s="61" t="n"/>
      <c r="Q128" s="62" t="n"/>
      <c r="R128" s="61" t="n"/>
      <c r="S128" s="12">
        <f>IF(OR(J128="СПЗ",,J128="Лекции",),N128,"")</f>
        <v/>
      </c>
      <c r="T128" s="12">
        <f>IF(OR(J128="СПЗ",,J128="Семинары ИПЗ",),N128,"")</f>
        <v/>
      </c>
      <c r="U128" s="12">
        <f>IF(OR(J128="СПЗ",,J128="Консультации",),N128,"")</f>
        <v/>
      </c>
      <c r="V128" s="12" t="n"/>
      <c r="W128" s="12" t="n"/>
      <c r="X128" s="12">
        <f>IF(OR(J128="СПЗ",,J128="Зачеты",),"Зачет","")</f>
        <v/>
      </c>
      <c r="Y128" s="12">
        <f>IF(OR(J128="СПЗ",,J128="Экзамены",),"Экзамены","")</f>
        <v/>
      </c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  <c r="AJ128" s="12">
        <f>SUM(S128:AI128)</f>
        <v/>
      </c>
      <c r="AK128" s="34" t="n"/>
    </row>
    <row r="129" customFormat="1" s="42">
      <c r="A129" s="58" t="n"/>
      <c r="B129" s="58" t="n"/>
      <c r="C129" s="58" t="n"/>
      <c r="D129" s="58" t="n"/>
      <c r="E129" s="58" t="n"/>
      <c r="F129" s="58" t="n"/>
      <c r="G129" s="58" t="n"/>
      <c r="H129" s="58" t="n"/>
      <c r="I129" s="58" t="n"/>
      <c r="J129" s="58" t="n"/>
      <c r="K129" s="58" t="n"/>
      <c r="L129" s="58" t="n"/>
      <c r="M129" s="58" t="n"/>
      <c r="N129" s="58" t="n"/>
      <c r="O129" s="58" t="n"/>
      <c r="P129" s="61" t="n"/>
      <c r="Q129" s="62" t="n"/>
      <c r="R129" s="61" t="n"/>
      <c r="S129" s="12">
        <f>IF(OR(J129="СПЗ",,J129="Лекции",),N129,"")</f>
        <v/>
      </c>
      <c r="T129" s="12">
        <f>IF(OR(J129="СПЗ",,J129="Семинары ИПЗ",),N129,"")</f>
        <v/>
      </c>
      <c r="U129" s="12">
        <f>IF(OR(J129="СПЗ",,J129="Консультации",),N129,"")</f>
        <v/>
      </c>
      <c r="V129" s="12" t="n"/>
      <c r="W129" s="12" t="n"/>
      <c r="X129" s="12">
        <f>IF(OR(J129="СПЗ",,J129="Зачеты",),"Зачет","")</f>
        <v/>
      </c>
      <c r="Y129" s="12">
        <f>IF(OR(J129="СПЗ",,J129="Экзамены",),"Экзамены","")</f>
        <v/>
      </c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  <c r="AJ129" s="12">
        <f>SUM(S129:AI129)</f>
        <v/>
      </c>
      <c r="AK129" s="34" t="n"/>
    </row>
    <row r="130" customFormat="1" s="42">
      <c r="A130" s="58" t="n"/>
      <c r="B130" s="58" t="n"/>
      <c r="C130" s="58" t="n"/>
      <c r="D130" s="58" t="n"/>
      <c r="E130" s="58" t="n"/>
      <c r="F130" s="58" t="n"/>
      <c r="G130" s="58" t="n"/>
      <c r="H130" s="58" t="n"/>
      <c r="I130" s="58" t="n"/>
      <c r="J130" s="58" t="n"/>
      <c r="K130" s="58" t="n"/>
      <c r="L130" s="58" t="n"/>
      <c r="M130" s="58" t="n"/>
      <c r="N130" s="58" t="n"/>
      <c r="O130" s="58" t="n"/>
      <c r="P130" s="61" t="n"/>
      <c r="Q130" s="62" t="n"/>
      <c r="R130" s="61" t="n"/>
      <c r="S130" s="12">
        <f>IF(OR(J130="СПЗ",,J130="Лекции",),N130,"")</f>
        <v/>
      </c>
      <c r="T130" s="12">
        <f>IF(OR(J130="СПЗ",,J130="Семинары ИПЗ",),N130,"")</f>
        <v/>
      </c>
      <c r="U130" s="12">
        <f>IF(OR(J130="СПЗ",,J130="Консультации",),N130,"")</f>
        <v/>
      </c>
      <c r="V130" s="12" t="n"/>
      <c r="W130" s="12" t="n"/>
      <c r="X130" s="12">
        <f>IF(OR(J130="СПЗ",,J130="Зачеты",),"Зачет","")</f>
        <v/>
      </c>
      <c r="Y130" s="12">
        <f>IF(OR(J130="СПЗ",,J130="Экзамены",),"Экзамены","")</f>
        <v/>
      </c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  <c r="AJ130" s="12">
        <f>SUM(S130:AI130)</f>
        <v/>
      </c>
      <c r="AK130" s="34" t="n"/>
    </row>
    <row r="131" customFormat="1" s="42">
      <c r="A131" s="58" t="n"/>
      <c r="B131" s="58" t="n"/>
      <c r="C131" s="58" t="n"/>
      <c r="D131" s="58" t="n"/>
      <c r="E131" s="58" t="n"/>
      <c r="F131" s="58" t="n"/>
      <c r="G131" s="58" t="n"/>
      <c r="H131" s="58" t="n"/>
      <c r="I131" s="58" t="n"/>
      <c r="J131" s="58" t="n"/>
      <c r="K131" s="58" t="n"/>
      <c r="L131" s="58" t="n"/>
      <c r="M131" s="58" t="n"/>
      <c r="N131" s="58" t="n"/>
      <c r="O131" s="58" t="n"/>
      <c r="P131" s="61" t="n"/>
      <c r="Q131" s="62" t="n"/>
      <c r="R131" s="61" t="n"/>
      <c r="S131" s="12">
        <f>IF(OR(J131="СПЗ",,J131="Лекции",),N131,"")</f>
        <v/>
      </c>
      <c r="T131" s="12">
        <f>IF(OR(J131="СПЗ",,J131="Семинары ИПЗ",),N131,"")</f>
        <v/>
      </c>
      <c r="U131" s="12">
        <f>IF(OR(J131="СПЗ",,J131="Консультации",),N131,"")</f>
        <v/>
      </c>
      <c r="V131" s="12" t="n"/>
      <c r="W131" s="12" t="n"/>
      <c r="X131" s="12">
        <f>IF(OR(J131="СПЗ",,J131="Зачеты",),"Зачет","")</f>
        <v/>
      </c>
      <c r="Y131" s="12">
        <f>IF(OR(J131="СПЗ",,J131="Экзамены",),"Экзамены","")</f>
        <v/>
      </c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  <c r="AJ131" s="12">
        <f>SUM(S131:AI131)</f>
        <v/>
      </c>
      <c r="AK131" s="34" t="n"/>
    </row>
    <row r="132" customFormat="1" s="42">
      <c r="A132" s="58" t="n"/>
      <c r="B132" s="58" t="n"/>
      <c r="C132" s="58" t="n"/>
      <c r="D132" s="58" t="n"/>
      <c r="E132" s="58" t="n"/>
      <c r="F132" s="58" t="n"/>
      <c r="G132" s="58" t="n"/>
      <c r="H132" s="58" t="n"/>
      <c r="I132" s="58" t="n"/>
      <c r="J132" s="58" t="n"/>
      <c r="K132" s="58" t="n"/>
      <c r="L132" s="58" t="n"/>
      <c r="M132" s="58" t="n"/>
      <c r="N132" s="58" t="n"/>
      <c r="O132" s="58" t="n"/>
      <c r="P132" s="61" t="n"/>
      <c r="Q132" s="62" t="n"/>
      <c r="R132" s="61" t="n"/>
      <c r="S132" s="12">
        <f>IF(OR(J132="СПЗ",,J132="Лекции",),N132,"")</f>
        <v/>
      </c>
      <c r="T132" s="12">
        <f>IF(OR(J132="СПЗ",,J132="Семинары ИПЗ",),N132,"")</f>
        <v/>
      </c>
      <c r="U132" s="12">
        <f>IF(OR(J132="СПЗ",,J132="Консультации",),N132,"")</f>
        <v/>
      </c>
      <c r="V132" s="12" t="n"/>
      <c r="W132" s="12" t="n"/>
      <c r="X132" s="12">
        <f>IF(OR(J132="СПЗ",,J132="Зачеты",),"Зачет","")</f>
        <v/>
      </c>
      <c r="Y132" s="12">
        <f>IF(OR(J132="СПЗ",,J132="Экзамены",),"Экзамены","")</f>
        <v/>
      </c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  <c r="AJ132" s="12">
        <f>SUM(S132:AI132)</f>
        <v/>
      </c>
      <c r="AK132" s="34" t="n"/>
    </row>
    <row r="133" customFormat="1" s="42">
      <c r="A133" s="58" t="n"/>
      <c r="B133" s="58" t="n"/>
      <c r="C133" s="58" t="n"/>
      <c r="D133" s="58" t="n"/>
      <c r="E133" s="58" t="n"/>
      <c r="F133" s="58" t="n"/>
      <c r="G133" s="58" t="n"/>
      <c r="H133" s="58" t="n"/>
      <c r="I133" s="58" t="n"/>
      <c r="J133" s="58" t="n"/>
      <c r="K133" s="58" t="n"/>
      <c r="L133" s="58" t="n"/>
      <c r="M133" s="58" t="n"/>
      <c r="N133" s="58" t="n"/>
      <c r="O133" s="58" t="n"/>
      <c r="P133" s="61" t="n"/>
      <c r="Q133" s="62" t="n"/>
      <c r="R133" s="61" t="n"/>
      <c r="S133" s="12">
        <f>IF(OR(J133="СПЗ",,J133="Лекции",),N133,"")</f>
        <v/>
      </c>
      <c r="T133" s="12">
        <f>IF(OR(J133="СПЗ",,J133="Семинары ИПЗ",),N133,"")</f>
        <v/>
      </c>
      <c r="U133" s="12">
        <f>IF(OR(J133="СПЗ",,J133="Консультации",),N133,"")</f>
        <v/>
      </c>
      <c r="V133" s="12" t="n"/>
      <c r="W133" s="12" t="n"/>
      <c r="X133" s="12">
        <f>IF(OR(J133="СПЗ",,J133="Зачеты",),"Зачет","")</f>
        <v/>
      </c>
      <c r="Y133" s="12">
        <f>IF(OR(J133="СПЗ",,J133="Экзамены",),"Экзамены","")</f>
        <v/>
      </c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  <c r="AJ133" s="12">
        <f>SUM(S133:AI133)</f>
        <v/>
      </c>
      <c r="AK133" s="34" t="n"/>
    </row>
    <row r="134" customFormat="1" s="42">
      <c r="A134" s="58" t="n"/>
      <c r="B134" s="58" t="n"/>
      <c r="C134" s="58" t="n"/>
      <c r="D134" s="58" t="n"/>
      <c r="E134" s="58" t="n"/>
      <c r="F134" s="58" t="n"/>
      <c r="G134" s="58" t="n"/>
      <c r="H134" s="58" t="n"/>
      <c r="I134" s="58" t="n"/>
      <c r="J134" s="58" t="n"/>
      <c r="K134" s="58" t="n"/>
      <c r="L134" s="58" t="n"/>
      <c r="M134" s="58" t="n"/>
      <c r="N134" s="58" t="n"/>
      <c r="O134" s="58" t="n"/>
      <c r="P134" s="61" t="n"/>
      <c r="Q134" s="62" t="n"/>
      <c r="R134" s="61" t="n"/>
      <c r="S134" s="12">
        <f>IF(OR(J134="СПЗ",,J134="Лекции",),N134,"")</f>
        <v/>
      </c>
      <c r="T134" s="12">
        <f>IF(OR(J134="СПЗ",,J134="Семинары ИПЗ",),N134,"")</f>
        <v/>
      </c>
      <c r="U134" s="12">
        <f>IF(OR(J134="СПЗ",,J134="Консультации",),N134,"")</f>
        <v/>
      </c>
      <c r="V134" s="12" t="n"/>
      <c r="W134" s="12" t="n"/>
      <c r="X134" s="12">
        <f>IF(OR(J134="СПЗ",,J134="Зачеты",),"Зачет","")</f>
        <v/>
      </c>
      <c r="Y134" s="12">
        <f>IF(OR(J134="СПЗ",,J134="Экзамены",),"Экзамены","")</f>
        <v/>
      </c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  <c r="AJ134" s="12">
        <f>SUM(S134:AI134)</f>
        <v/>
      </c>
      <c r="AK134" s="34" t="n"/>
    </row>
    <row r="135" customFormat="1" s="42">
      <c r="A135" s="58" t="n"/>
      <c r="B135" s="58" t="n"/>
      <c r="C135" s="58" t="n"/>
      <c r="D135" s="58" t="n"/>
      <c r="E135" s="58" t="n"/>
      <c r="F135" s="58" t="n"/>
      <c r="G135" s="58" t="n"/>
      <c r="H135" s="58" t="n"/>
      <c r="I135" s="58" t="n"/>
      <c r="J135" s="58" t="n"/>
      <c r="K135" s="58" t="n"/>
      <c r="L135" s="58" t="n"/>
      <c r="M135" s="58" t="n"/>
      <c r="N135" s="58" t="n"/>
      <c r="O135" s="58" t="n"/>
      <c r="P135" s="61" t="n"/>
      <c r="Q135" s="62" t="n"/>
      <c r="R135" s="61" t="n"/>
      <c r="S135" s="12">
        <f>IF(OR(J135="СПЗ",,J135="Лекции",),N135,"")</f>
        <v/>
      </c>
      <c r="T135" s="12">
        <f>IF(OR(J135="СПЗ",,J135="Семинары ИПЗ",),N135,"")</f>
        <v/>
      </c>
      <c r="U135" s="12">
        <f>IF(OR(J135="СПЗ",,J135="Консультации",),N135,"")</f>
        <v/>
      </c>
      <c r="V135" s="12" t="n"/>
      <c r="W135" s="12" t="n"/>
      <c r="X135" s="12">
        <f>IF(OR(J135="СПЗ",,J135="Зачеты",),"Зачет","")</f>
        <v/>
      </c>
      <c r="Y135" s="12">
        <f>IF(OR(J135="СПЗ",,J135="Экзамены",),"Экзамены","")</f>
        <v/>
      </c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  <c r="AJ135" s="12">
        <f>SUM(S135:AI135)</f>
        <v/>
      </c>
      <c r="AK135" s="34" t="n"/>
    </row>
    <row r="136" customFormat="1" s="42">
      <c r="A136" s="58" t="n"/>
      <c r="B136" s="58" t="n"/>
      <c r="C136" s="58" t="n"/>
      <c r="D136" s="58" t="n"/>
      <c r="E136" s="58" t="n"/>
      <c r="F136" s="58" t="n"/>
      <c r="G136" s="58" t="n"/>
      <c r="H136" s="58" t="n"/>
      <c r="I136" s="58" t="n"/>
      <c r="J136" s="58" t="n"/>
      <c r="K136" s="58" t="n"/>
      <c r="L136" s="58" t="n"/>
      <c r="M136" s="58" t="n"/>
      <c r="N136" s="58" t="n"/>
      <c r="O136" s="58" t="n"/>
      <c r="P136" s="61" t="n"/>
      <c r="Q136" s="62" t="n"/>
      <c r="R136" s="61" t="n"/>
      <c r="S136" s="12">
        <f>IF(OR(J136="СПЗ",,J136="Лекции",),N136,"")</f>
        <v/>
      </c>
      <c r="T136" s="12">
        <f>IF(OR(J136="СПЗ",,J136="Семинары ИПЗ",),N136,"")</f>
        <v/>
      </c>
      <c r="U136" s="12">
        <f>IF(OR(J136="СПЗ",,J136="Консультации",),N136,"")</f>
        <v/>
      </c>
      <c r="V136" s="12" t="n"/>
      <c r="W136" s="12" t="n"/>
      <c r="X136" s="12">
        <f>IF(OR(J136="СПЗ",,J136="Зачеты",),"Зачет","")</f>
        <v/>
      </c>
      <c r="Y136" s="12">
        <f>IF(OR(J136="СПЗ",,J136="Экзамены",),"Экзамены","")</f>
        <v/>
      </c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  <c r="AJ136" s="12">
        <f>SUM(S136:AI136)</f>
        <v/>
      </c>
      <c r="AK136" s="34" t="n"/>
    </row>
    <row r="137" customFormat="1" s="42">
      <c r="A137" s="58" t="n"/>
      <c r="B137" s="58" t="n"/>
      <c r="C137" s="58" t="n"/>
      <c r="D137" s="58" t="n"/>
      <c r="E137" s="58" t="n"/>
      <c r="F137" s="58" t="n"/>
      <c r="G137" s="58" t="n"/>
      <c r="H137" s="58" t="n"/>
      <c r="I137" s="58" t="n"/>
      <c r="J137" s="58" t="n"/>
      <c r="K137" s="58" t="n"/>
      <c r="L137" s="58" t="n"/>
      <c r="M137" s="58" t="n"/>
      <c r="N137" s="58" t="n"/>
      <c r="O137" s="58" t="n"/>
      <c r="P137" s="61" t="n"/>
      <c r="Q137" s="62" t="n"/>
      <c r="R137" s="61" t="n"/>
      <c r="S137" s="12">
        <f>IF(OR(J137="СПЗ",,J137="Лекции",),N137,"")</f>
        <v/>
      </c>
      <c r="T137" s="12">
        <f>IF(OR(J137="СПЗ",,J137="Семинары ИПЗ",),N137,"")</f>
        <v/>
      </c>
      <c r="U137" s="12">
        <f>IF(OR(J137="СПЗ",,J137="Консультации",),N137,"")</f>
        <v/>
      </c>
      <c r="V137" s="12" t="n"/>
      <c r="W137" s="12" t="n"/>
      <c r="X137" s="12">
        <f>IF(OR(J137="СПЗ",,J137="Зачеты",),"Зачет","")</f>
        <v/>
      </c>
      <c r="Y137" s="12">
        <f>IF(OR(J137="СПЗ",,J137="Экзамены",),"Экзамены","")</f>
        <v/>
      </c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  <c r="AJ137" s="12">
        <f>SUM(S137:AI137)</f>
        <v/>
      </c>
      <c r="AK137" s="34" t="n"/>
    </row>
    <row r="138" customFormat="1" s="42">
      <c r="A138" s="58" t="n"/>
      <c r="B138" s="58" t="n"/>
      <c r="C138" s="58" t="n"/>
      <c r="D138" s="58" t="n"/>
      <c r="E138" s="58" t="n"/>
      <c r="F138" s="58" t="n"/>
      <c r="G138" s="58" t="n"/>
      <c r="H138" s="58" t="n"/>
      <c r="I138" s="58" t="n"/>
      <c r="J138" s="58" t="n"/>
      <c r="K138" s="58" t="n"/>
      <c r="L138" s="58" t="n"/>
      <c r="M138" s="58" t="n"/>
      <c r="N138" s="58" t="n"/>
      <c r="O138" s="58" t="n"/>
      <c r="P138" s="61" t="n"/>
      <c r="Q138" s="62" t="n"/>
      <c r="R138" s="61" t="n"/>
      <c r="S138" s="12">
        <f>IF(OR(J138="СПЗ",,J138="Лекции",),N138,"")</f>
        <v/>
      </c>
      <c r="T138" s="12">
        <f>IF(OR(J138="СПЗ",,J138="Семинары ИПЗ",),N138,"")</f>
        <v/>
      </c>
      <c r="U138" s="12">
        <f>IF(OR(J138="СПЗ",,J138="Консультации",),N138,"")</f>
        <v/>
      </c>
      <c r="V138" s="12" t="n"/>
      <c r="W138" s="12" t="n"/>
      <c r="X138" s="12">
        <f>IF(OR(J138="СПЗ",,J138="Зачеты",),"Зачет","")</f>
        <v/>
      </c>
      <c r="Y138" s="12">
        <f>IF(OR(J138="СПЗ",,J138="Экзамены",),"Экзамены","")</f>
        <v/>
      </c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  <c r="AJ138" s="12">
        <f>SUM(S138:AI138)</f>
        <v/>
      </c>
      <c r="AK138" s="34" t="n"/>
    </row>
    <row r="139" customFormat="1" s="42">
      <c r="A139" s="58" t="n"/>
      <c r="B139" s="58" t="n"/>
      <c r="C139" s="58" t="n"/>
      <c r="D139" s="58" t="n"/>
      <c r="E139" s="58" t="n"/>
      <c r="F139" s="58" t="n"/>
      <c r="G139" s="58" t="n"/>
      <c r="H139" s="58" t="n"/>
      <c r="I139" s="58" t="n"/>
      <c r="J139" s="58" t="n"/>
      <c r="K139" s="58" t="n"/>
      <c r="L139" s="58" t="n"/>
      <c r="M139" s="58" t="n"/>
      <c r="N139" s="58" t="n"/>
      <c r="O139" s="58" t="n"/>
      <c r="P139" s="61" t="n"/>
      <c r="Q139" s="62" t="n"/>
      <c r="R139" s="61" t="n"/>
      <c r="S139" s="12">
        <f>IF(OR(J139="СПЗ",,J139="Лекции",),N139,"")</f>
        <v/>
      </c>
      <c r="T139" s="12">
        <f>IF(OR(J139="СПЗ",,J139="Семинары ИПЗ",),N139,"")</f>
        <v/>
      </c>
      <c r="U139" s="12">
        <f>IF(OR(J139="СПЗ",,J139="Консультации",),N139,"")</f>
        <v/>
      </c>
      <c r="V139" s="12" t="n"/>
      <c r="W139" s="12" t="n"/>
      <c r="X139" s="12">
        <f>IF(OR(J139="СПЗ",,J139="Зачеты",),"Зачет","")</f>
        <v/>
      </c>
      <c r="Y139" s="12">
        <f>IF(OR(J139="СПЗ",,J139="Экзамены",),"Экзамены","")</f>
        <v/>
      </c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  <c r="AJ139" s="12">
        <f>SUM(S139:AI139)</f>
        <v/>
      </c>
      <c r="AK139" s="34" t="n"/>
    </row>
    <row r="140" customFormat="1" s="42">
      <c r="A140" s="58" t="n"/>
      <c r="B140" s="58" t="n"/>
      <c r="C140" s="58" t="n"/>
      <c r="D140" s="58" t="n"/>
      <c r="E140" s="58" t="n"/>
      <c r="F140" s="58" t="n"/>
      <c r="G140" s="58" t="n"/>
      <c r="H140" s="58" t="n"/>
      <c r="I140" s="58" t="n"/>
      <c r="J140" s="58" t="n"/>
      <c r="K140" s="58" t="n"/>
      <c r="L140" s="58" t="n"/>
      <c r="M140" s="58" t="n"/>
      <c r="N140" s="58" t="n"/>
      <c r="O140" s="58" t="n"/>
      <c r="P140" s="61" t="n"/>
      <c r="Q140" s="62" t="n"/>
      <c r="R140" s="61" t="n"/>
      <c r="S140" s="12">
        <f>IF(OR(J140="СПЗ",,J140="Лекции",),N140,"")</f>
        <v/>
      </c>
      <c r="T140" s="12">
        <f>IF(OR(J140="СПЗ",,J140="Семинары ИПЗ",),N140,"")</f>
        <v/>
      </c>
      <c r="U140" s="12">
        <f>IF(OR(J140="СПЗ",,J140="Консультации",),N140,"")</f>
        <v/>
      </c>
      <c r="V140" s="12" t="n"/>
      <c r="W140" s="12" t="n"/>
      <c r="X140" s="12">
        <f>IF(OR(J140="СПЗ",,J140="Зачеты",),"Зачет","")</f>
        <v/>
      </c>
      <c r="Y140" s="12">
        <f>IF(OR(J140="СПЗ",,J140="Экзамены",),"Экзамены","")</f>
        <v/>
      </c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  <c r="AJ140" s="12">
        <f>SUM(S140:AI140)</f>
        <v/>
      </c>
      <c r="AK140" s="34" t="n"/>
    </row>
    <row r="141" customFormat="1" s="42">
      <c r="A141" s="58" t="n"/>
      <c r="B141" s="58" t="n"/>
      <c r="C141" s="58" t="n"/>
      <c r="D141" s="58" t="n"/>
      <c r="E141" s="58" t="n"/>
      <c r="F141" s="58" t="n"/>
      <c r="G141" s="58" t="n"/>
      <c r="H141" s="58" t="n"/>
      <c r="I141" s="58" t="n"/>
      <c r="J141" s="58" t="n"/>
      <c r="K141" s="58" t="n"/>
      <c r="L141" s="58" t="n"/>
      <c r="M141" s="58" t="n"/>
      <c r="N141" s="58" t="n"/>
      <c r="O141" s="58" t="n"/>
      <c r="P141" s="61" t="n"/>
      <c r="Q141" s="62" t="n"/>
      <c r="R141" s="61" t="n"/>
      <c r="S141" s="12">
        <f>IF(OR(J141="СПЗ",,J141="Лекции",),N141,"")</f>
        <v/>
      </c>
      <c r="T141" s="12">
        <f>IF(OR(J141="СПЗ",,J141="Семинары ИПЗ",),N141,"")</f>
        <v/>
      </c>
      <c r="U141" s="12">
        <f>IF(OR(J141="СПЗ",,J141="Консультации",),N141,"")</f>
        <v/>
      </c>
      <c r="V141" s="12" t="n"/>
      <c r="W141" s="12" t="n"/>
      <c r="X141" s="12">
        <f>IF(OR(J141="СПЗ",,J141="Зачеты",),"Зачет","")</f>
        <v/>
      </c>
      <c r="Y141" s="12">
        <f>IF(OR(J141="СПЗ",,J141="Экзамены",),"Экзамены","")</f>
        <v/>
      </c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  <c r="AJ141" s="12">
        <f>SUM(S141:AI141)</f>
        <v/>
      </c>
      <c r="AK141" s="34" t="n"/>
    </row>
    <row r="142" customFormat="1" s="42">
      <c r="A142" s="58" t="n"/>
      <c r="B142" s="58" t="n"/>
      <c r="C142" s="58" t="n"/>
      <c r="D142" s="58" t="n"/>
      <c r="E142" s="58" t="n"/>
      <c r="F142" s="58" t="n"/>
      <c r="G142" s="58" t="n"/>
      <c r="H142" s="58" t="n"/>
      <c r="I142" s="58" t="n"/>
      <c r="J142" s="58" t="n"/>
      <c r="K142" s="58" t="n"/>
      <c r="L142" s="58" t="n"/>
      <c r="M142" s="58" t="n"/>
      <c r="N142" s="58" t="n"/>
      <c r="O142" s="58" t="n"/>
      <c r="P142" s="61" t="n"/>
      <c r="Q142" s="62" t="n"/>
      <c r="R142" s="61" t="n"/>
      <c r="S142" s="12">
        <f>IF(OR(J142="СПЗ",,J142="Лекции",),N142,"")</f>
        <v/>
      </c>
      <c r="T142" s="12">
        <f>IF(OR(J142="СПЗ",,J142="Семинары ИПЗ",),N142,"")</f>
        <v/>
      </c>
      <c r="U142" s="12">
        <f>IF(OR(J142="СПЗ",,J142="Консультации",),N142,"")</f>
        <v/>
      </c>
      <c r="V142" s="12" t="n"/>
      <c r="W142" s="12" t="n"/>
      <c r="X142" s="12">
        <f>IF(OR(J142="СПЗ",,J142="Зачеты",),"Зачет","")</f>
        <v/>
      </c>
      <c r="Y142" s="12">
        <f>IF(OR(J142="СПЗ",,J142="Экзамены",),"Экзамены","")</f>
        <v/>
      </c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  <c r="AJ142" s="12">
        <f>SUM(S142:AI142)</f>
        <v/>
      </c>
      <c r="AK142" s="34" t="n"/>
    </row>
    <row r="143" customFormat="1" s="42">
      <c r="A143" s="58" t="n"/>
      <c r="B143" s="58" t="n"/>
      <c r="C143" s="58" t="n"/>
      <c r="D143" s="58" t="n"/>
      <c r="E143" s="58" t="n"/>
      <c r="F143" s="58" t="n"/>
      <c r="G143" s="58" t="n"/>
      <c r="H143" s="58" t="n"/>
      <c r="I143" s="58" t="n"/>
      <c r="J143" s="58" t="n"/>
      <c r="K143" s="58" t="n"/>
      <c r="L143" s="58" t="n"/>
      <c r="M143" s="58" t="n"/>
      <c r="N143" s="58" t="n"/>
      <c r="O143" s="58" t="n"/>
      <c r="P143" s="61" t="n"/>
      <c r="Q143" s="62" t="n"/>
      <c r="R143" s="61" t="n"/>
      <c r="S143" s="12">
        <f>IF(OR(J143="СПЗ",,J143="Лекции",),N143,"")</f>
        <v/>
      </c>
      <c r="T143" s="12">
        <f>IF(OR(J143="СПЗ",,J143="Семинары ИПЗ",),N143,"")</f>
        <v/>
      </c>
      <c r="U143" s="12">
        <f>IF(OR(J143="СПЗ",,J143="Консультации",),N143,"")</f>
        <v/>
      </c>
      <c r="V143" s="12" t="n"/>
      <c r="W143" s="12" t="n"/>
      <c r="X143" s="12">
        <f>IF(OR(J143="СПЗ",,J143="Зачеты",),"Зачет","")</f>
        <v/>
      </c>
      <c r="Y143" s="12">
        <f>IF(OR(J143="СПЗ",,J143="Экзамены",),"Экзамены","")</f>
        <v/>
      </c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  <c r="AJ143" s="12">
        <f>SUM(S143:AI143)</f>
        <v/>
      </c>
      <c r="AK143" s="34" t="n"/>
    </row>
    <row r="144" customFormat="1" s="42">
      <c r="A144" s="58" t="n"/>
      <c r="B144" s="58" t="n"/>
      <c r="C144" s="58" t="n"/>
      <c r="D144" s="58" t="n"/>
      <c r="E144" s="58" t="n"/>
      <c r="F144" s="58" t="n"/>
      <c r="G144" s="58" t="n"/>
      <c r="H144" s="58" t="n"/>
      <c r="I144" s="58" t="n"/>
      <c r="J144" s="58" t="n"/>
      <c r="K144" s="58" t="n"/>
      <c r="L144" s="58" t="n"/>
      <c r="M144" s="58" t="n"/>
      <c r="N144" s="58" t="n"/>
      <c r="O144" s="58" t="n"/>
      <c r="P144" s="61" t="n"/>
      <c r="Q144" s="62" t="n"/>
      <c r="R144" s="61" t="n"/>
      <c r="S144" s="12">
        <f>IF(OR(J144="СПЗ",,J144="Лекции",),N144,"")</f>
        <v/>
      </c>
      <c r="T144" s="12">
        <f>IF(OR(J144="СПЗ",,J144="Семинары ИПЗ",),N144,"")</f>
        <v/>
      </c>
      <c r="U144" s="12">
        <f>IF(OR(J144="СПЗ",,J144="Консультации",),N144,"")</f>
        <v/>
      </c>
      <c r="V144" s="12" t="n"/>
      <c r="W144" s="12" t="n"/>
      <c r="X144" s="12">
        <f>IF(OR(J144="СПЗ",,J144="Зачеты",),"Зачет","")</f>
        <v/>
      </c>
      <c r="Y144" s="12">
        <f>IF(OR(J144="СПЗ",,J144="Экзамены",),"Экзамены","")</f>
        <v/>
      </c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  <c r="AJ144" s="12">
        <f>SUM(S144:AI144)</f>
        <v/>
      </c>
      <c r="AK144" s="34" t="n"/>
    </row>
    <row r="145" customFormat="1" s="42">
      <c r="A145" s="58" t="n"/>
      <c r="B145" s="58" t="n"/>
      <c r="C145" s="58" t="n"/>
      <c r="D145" s="58" t="n"/>
      <c r="E145" s="58" t="n"/>
      <c r="F145" s="58" t="n"/>
      <c r="G145" s="58" t="n"/>
      <c r="H145" s="58" t="n"/>
      <c r="I145" s="58" t="n"/>
      <c r="J145" s="58" t="n"/>
      <c r="K145" s="58" t="n"/>
      <c r="L145" s="58" t="n"/>
      <c r="M145" s="58" t="n"/>
      <c r="N145" s="58" t="n"/>
      <c r="O145" s="58" t="n"/>
      <c r="P145" s="61" t="n"/>
      <c r="Q145" s="62" t="n"/>
      <c r="R145" s="61" t="n"/>
      <c r="S145" s="12">
        <f>IF(OR(J145="СПЗ",,J145="Лекции",),N145,"")</f>
        <v/>
      </c>
      <c r="T145" s="12">
        <f>IF(OR(J145="СПЗ",,J145="Семинары ИПЗ",),N145,"")</f>
        <v/>
      </c>
      <c r="U145" s="12">
        <f>IF(OR(J145="СПЗ",,J145="Консультации",),N145,"")</f>
        <v/>
      </c>
      <c r="V145" s="12" t="n"/>
      <c r="W145" s="12" t="n"/>
      <c r="X145" s="12">
        <f>IF(OR(J145="СПЗ",,J145="Зачеты",),"Зачет","")</f>
        <v/>
      </c>
      <c r="Y145" s="12">
        <f>IF(OR(J145="СПЗ",,J145="Экзамены",),"Экзамены","")</f>
        <v/>
      </c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  <c r="AJ145" s="12">
        <f>SUM(S145:AI145)</f>
        <v/>
      </c>
      <c r="AK145" s="34" t="n"/>
    </row>
    <row r="146" customFormat="1" s="42">
      <c r="A146" s="58" t="n"/>
      <c r="B146" s="58" t="n"/>
      <c r="C146" s="58" t="n"/>
      <c r="D146" s="58" t="n"/>
      <c r="E146" s="58" t="n"/>
      <c r="F146" s="58" t="n"/>
      <c r="G146" s="58" t="n"/>
      <c r="H146" s="58" t="n"/>
      <c r="I146" s="58" t="n"/>
      <c r="J146" s="58" t="n"/>
      <c r="K146" s="58" t="n"/>
      <c r="L146" s="58" t="n"/>
      <c r="M146" s="58" t="n"/>
      <c r="N146" s="58" t="n"/>
      <c r="O146" s="58" t="n"/>
      <c r="P146" s="61" t="n"/>
      <c r="Q146" s="62" t="n"/>
      <c r="R146" s="61" t="n"/>
      <c r="S146" s="12">
        <f>IF(OR(J146="СПЗ",,J146="Лекции",),N146,"")</f>
        <v/>
      </c>
      <c r="T146" s="12">
        <f>IF(OR(J146="СПЗ",,J146="Семинары ИПЗ",),N146,"")</f>
        <v/>
      </c>
      <c r="U146" s="12">
        <f>IF(OR(J146="СПЗ",,J146="Консультации",),N146,"")</f>
        <v/>
      </c>
      <c r="V146" s="12" t="n"/>
      <c r="W146" s="12" t="n"/>
      <c r="X146" s="12">
        <f>IF(OR(J146="СПЗ",,J146="Зачеты",),"Зачет","")</f>
        <v/>
      </c>
      <c r="Y146" s="12">
        <f>IF(OR(J146="СПЗ",,J146="Экзамены",),"Экзамены","")</f>
        <v/>
      </c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  <c r="AJ146" s="12">
        <f>SUM(S146:AI146)</f>
        <v/>
      </c>
      <c r="AK146" s="34" t="n"/>
    </row>
    <row r="147" customFormat="1" s="42">
      <c r="A147" s="58" t="n"/>
      <c r="B147" s="58" t="n"/>
      <c r="C147" s="58" t="n"/>
      <c r="D147" s="58" t="n"/>
      <c r="E147" s="58" t="n"/>
      <c r="F147" s="58" t="n"/>
      <c r="G147" s="58" t="n"/>
      <c r="H147" s="58" t="n"/>
      <c r="I147" s="58" t="n"/>
      <c r="J147" s="58" t="n"/>
      <c r="K147" s="58" t="n"/>
      <c r="L147" s="58" t="n"/>
      <c r="M147" s="58" t="n"/>
      <c r="N147" s="58" t="n"/>
      <c r="O147" s="58" t="n"/>
      <c r="P147" s="61" t="n"/>
      <c r="Q147" s="62" t="n"/>
      <c r="R147" s="61" t="n"/>
      <c r="S147" s="12">
        <f>IF(OR(J147="СПЗ",,J147="Лекции",),N147,"")</f>
        <v/>
      </c>
      <c r="T147" s="12">
        <f>IF(OR(J147="СПЗ",,J147="Семинары ИПЗ",),N147,"")</f>
        <v/>
      </c>
      <c r="U147" s="12">
        <f>IF(OR(J147="СПЗ",,J147="Консультации",),N147,"")</f>
        <v/>
      </c>
      <c r="V147" s="12" t="n"/>
      <c r="W147" s="12" t="n"/>
      <c r="X147" s="12">
        <f>IF(OR(J147="СПЗ",,J147="Зачеты",),"Зачет","")</f>
        <v/>
      </c>
      <c r="Y147" s="12">
        <f>IF(OR(J147="СПЗ",,J147="Экзамены",),"Экзамены","")</f>
        <v/>
      </c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  <c r="AJ147" s="12">
        <f>SUM(S147:AI147)</f>
        <v/>
      </c>
      <c r="AK147" s="34" t="n"/>
    </row>
    <row r="148" customFormat="1" s="42">
      <c r="A148" s="58" t="n"/>
      <c r="B148" s="58" t="n"/>
      <c r="C148" s="58" t="n"/>
      <c r="D148" s="58" t="n"/>
      <c r="E148" s="58" t="n"/>
      <c r="F148" s="58" t="n"/>
      <c r="G148" s="58" t="n"/>
      <c r="H148" s="58" t="n"/>
      <c r="I148" s="58" t="n"/>
      <c r="J148" s="58" t="n"/>
      <c r="K148" s="58" t="n"/>
      <c r="L148" s="58" t="n"/>
      <c r="M148" s="58" t="n"/>
      <c r="N148" s="58" t="n"/>
      <c r="O148" s="58" t="n"/>
      <c r="P148" s="61" t="n"/>
      <c r="Q148" s="62" t="n"/>
      <c r="R148" s="61" t="n"/>
      <c r="S148" s="12">
        <f>IF(OR(J148="СПЗ",,J148="Лекции",),N148,"")</f>
        <v/>
      </c>
      <c r="T148" s="12">
        <f>IF(OR(J148="СПЗ",,J148="Семинары ИПЗ",),N148,"")</f>
        <v/>
      </c>
      <c r="U148" s="12">
        <f>IF(OR(J148="СПЗ",,J148="Консультации",),N148,"")</f>
        <v/>
      </c>
      <c r="V148" s="12" t="n"/>
      <c r="W148" s="12" t="n"/>
      <c r="X148" s="12">
        <f>IF(OR(J148="СПЗ",,J148="Зачеты",),"Зачет","")</f>
        <v/>
      </c>
      <c r="Y148" s="12">
        <f>IF(OR(J148="СПЗ",,J148="Экзамены",),"Экзамены","")</f>
        <v/>
      </c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  <c r="AJ148" s="12">
        <f>SUM(S148:AI148)</f>
        <v/>
      </c>
      <c r="AK148" s="34" t="n"/>
    </row>
    <row r="149" customFormat="1" s="42">
      <c r="A149" s="58" t="n"/>
      <c r="B149" s="58" t="n"/>
      <c r="C149" s="58" t="n"/>
      <c r="D149" s="58" t="n"/>
      <c r="E149" s="58" t="n"/>
      <c r="F149" s="58" t="n"/>
      <c r="G149" s="58" t="n"/>
      <c r="H149" s="58" t="n"/>
      <c r="I149" s="58" t="n"/>
      <c r="J149" s="58" t="n"/>
      <c r="K149" s="58" t="n"/>
      <c r="L149" s="58" t="n"/>
      <c r="M149" s="58" t="n"/>
      <c r="N149" s="58" t="n"/>
      <c r="O149" s="58" t="n"/>
      <c r="P149" s="61" t="n"/>
      <c r="Q149" s="62" t="n"/>
      <c r="R149" s="61" t="n"/>
      <c r="S149" s="12">
        <f>IF(OR(J149="СПЗ",,J149="Лекции",),N149,"")</f>
        <v/>
      </c>
      <c r="T149" s="12">
        <f>IF(OR(J149="СПЗ",,J149="Семинары ИПЗ",),N149,"")</f>
        <v/>
      </c>
      <c r="U149" s="12">
        <f>IF(OR(J149="СПЗ",,J149="Консультации",),N149,"")</f>
        <v/>
      </c>
      <c r="V149" s="12" t="n"/>
      <c r="W149" s="12" t="n"/>
      <c r="X149" s="12">
        <f>IF(OR(J149="СПЗ",,J149="Зачеты",),"Зачет","")</f>
        <v/>
      </c>
      <c r="Y149" s="12">
        <f>IF(OR(J149="СПЗ",,J149="Экзамены",),"Экзамены","")</f>
        <v/>
      </c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  <c r="AJ149" s="12">
        <f>SUM(S149:AI149)</f>
        <v/>
      </c>
      <c r="AK149" s="34" t="n"/>
    </row>
    <row r="150" customFormat="1" s="42">
      <c r="A150" s="58" t="n"/>
      <c r="B150" s="58" t="n"/>
      <c r="C150" s="58" t="n"/>
      <c r="D150" s="58" t="n"/>
      <c r="E150" s="58" t="n"/>
      <c r="F150" s="58" t="n"/>
      <c r="G150" s="58" t="n"/>
      <c r="H150" s="58" t="n"/>
      <c r="I150" s="58" t="n"/>
      <c r="J150" s="58" t="n"/>
      <c r="K150" s="58" t="n"/>
      <c r="L150" s="58" t="n"/>
      <c r="M150" s="58" t="n"/>
      <c r="N150" s="58" t="n"/>
      <c r="O150" s="58" t="n"/>
      <c r="P150" s="61" t="n"/>
      <c r="Q150" s="62" t="n"/>
      <c r="R150" s="61" t="n"/>
      <c r="S150" s="12">
        <f>IF(OR(J150="СПЗ",,J150="Лекции",),N150,"")</f>
        <v/>
      </c>
      <c r="T150" s="12">
        <f>IF(OR(J150="СПЗ",,J150="Семинары ИПЗ",),N150,"")</f>
        <v/>
      </c>
      <c r="U150" s="12">
        <f>IF(OR(J150="СПЗ",,J150="Консультации",),N150,"")</f>
        <v/>
      </c>
      <c r="V150" s="12" t="n"/>
      <c r="W150" s="12" t="n"/>
      <c r="X150" s="12">
        <f>IF(OR(J150="СПЗ",,J150="Зачеты",),"Зачет","")</f>
        <v/>
      </c>
      <c r="Y150" s="12">
        <f>IF(OR(J150="СПЗ",,J150="Экзамены",),"Экзамены","")</f>
        <v/>
      </c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  <c r="AJ150" s="12">
        <f>SUM(S150:AI150)</f>
        <v/>
      </c>
      <c r="AK150" s="34" t="n"/>
    </row>
    <row r="151" customFormat="1" s="42">
      <c r="A151" s="58" t="n"/>
      <c r="B151" s="58" t="n"/>
      <c r="C151" s="58" t="n"/>
      <c r="D151" s="58" t="n"/>
      <c r="E151" s="58" t="n"/>
      <c r="F151" s="58" t="n"/>
      <c r="G151" s="58" t="n"/>
      <c r="H151" s="58" t="n"/>
      <c r="I151" s="58" t="n"/>
      <c r="J151" s="58" t="n"/>
      <c r="K151" s="58" t="n"/>
      <c r="L151" s="58" t="n"/>
      <c r="M151" s="58" t="n"/>
      <c r="N151" s="58" t="n"/>
      <c r="O151" s="58" t="n"/>
      <c r="P151" s="61" t="n"/>
      <c r="Q151" s="62" t="n"/>
      <c r="R151" s="61" t="n"/>
      <c r="S151" s="12">
        <f>IF(OR(J151="СПЗ",,J151="Лекции",),N151,"")</f>
        <v/>
      </c>
      <c r="T151" s="12">
        <f>IF(OR(J151="СПЗ",,J151="Семинары ИПЗ",),N151,"")</f>
        <v/>
      </c>
      <c r="U151" s="12">
        <f>IF(OR(J151="СПЗ",,J151="Консультации",),N151,"")</f>
        <v/>
      </c>
      <c r="V151" s="12" t="n"/>
      <c r="W151" s="12" t="n"/>
      <c r="X151" s="12">
        <f>IF(OR(J151="СПЗ",,J151="Зачеты",),"Зачет","")</f>
        <v/>
      </c>
      <c r="Y151" s="12">
        <f>IF(OR(J151="СПЗ",,J151="Экзамены",),"Экзамены","")</f>
        <v/>
      </c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  <c r="AJ151" s="12">
        <f>SUM(S151:AI151)</f>
        <v/>
      </c>
      <c r="AK151" s="34" t="n"/>
    </row>
    <row r="152" customFormat="1" s="42">
      <c r="A152" s="58" t="n"/>
      <c r="B152" s="58" t="n"/>
      <c r="C152" s="58" t="n"/>
      <c r="D152" s="58" t="n"/>
      <c r="E152" s="58" t="n"/>
      <c r="F152" s="58" t="n"/>
      <c r="G152" s="58" t="n"/>
      <c r="H152" s="58" t="n"/>
      <c r="I152" s="58" t="n"/>
      <c r="J152" s="58" t="n"/>
      <c r="K152" s="58" t="n"/>
      <c r="L152" s="58" t="n"/>
      <c r="M152" s="58" t="n"/>
      <c r="N152" s="58" t="n"/>
      <c r="O152" s="58" t="n"/>
      <c r="P152" s="61" t="n"/>
      <c r="Q152" s="62" t="n"/>
      <c r="R152" s="61" t="n"/>
      <c r="S152" s="12">
        <f>IF(OR(J152="СПЗ",,J152="Лекции",),N152,"")</f>
        <v/>
      </c>
      <c r="T152" s="12">
        <f>IF(OR(J152="СПЗ",,J152="Семинары ИПЗ",),N152,"")</f>
        <v/>
      </c>
      <c r="U152" s="12">
        <f>IF(OR(J152="СПЗ",,J152="Консультации",),N152,"")</f>
        <v/>
      </c>
      <c r="V152" s="12" t="n"/>
      <c r="W152" s="12" t="n"/>
      <c r="X152" s="12">
        <f>IF(OR(J152="СПЗ",,J152="Зачеты",),"Зачет","")</f>
        <v/>
      </c>
      <c r="Y152" s="12">
        <f>IF(OR(J152="СПЗ",,J152="Экзамены",),"Экзамены","")</f>
        <v/>
      </c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  <c r="AJ152" s="12">
        <f>SUM(S152:AI152)</f>
        <v/>
      </c>
      <c r="AK152" s="34" t="n"/>
    </row>
    <row r="153" customFormat="1" s="42">
      <c r="A153" s="58" t="n"/>
      <c r="B153" s="58" t="n"/>
      <c r="C153" s="58" t="n"/>
      <c r="D153" s="58" t="n"/>
      <c r="E153" s="58" t="n"/>
      <c r="F153" s="58" t="n"/>
      <c r="G153" s="58" t="n"/>
      <c r="H153" s="58" t="n"/>
      <c r="I153" s="58" t="n"/>
      <c r="J153" s="58" t="n"/>
      <c r="K153" s="58" t="n"/>
      <c r="L153" s="58" t="n"/>
      <c r="M153" s="58" t="n"/>
      <c r="N153" s="58" t="n"/>
      <c r="O153" s="58" t="n"/>
      <c r="P153" s="61" t="n"/>
      <c r="Q153" s="62" t="n"/>
      <c r="R153" s="61" t="n"/>
      <c r="S153" s="12">
        <f>IF(OR(J153="СПЗ",,J153="Лекции",),N153,"")</f>
        <v/>
      </c>
      <c r="T153" s="12">
        <f>IF(OR(J153="СПЗ",,J153="Семинары ИПЗ",),N153,"")</f>
        <v/>
      </c>
      <c r="U153" s="12">
        <f>IF(OR(J153="СПЗ",,J153="Консультации",),N153,"")</f>
        <v/>
      </c>
      <c r="V153" s="12" t="n"/>
      <c r="W153" s="12" t="n"/>
      <c r="X153" s="12">
        <f>IF(OR(J153="СПЗ",,J153="Зачеты",),"Зачет","")</f>
        <v/>
      </c>
      <c r="Y153" s="12">
        <f>IF(OR(J153="СПЗ",,J153="Экзамены",),"Экзамены","")</f>
        <v/>
      </c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  <c r="AJ153" s="12">
        <f>SUM(S153:AI153)</f>
        <v/>
      </c>
      <c r="AK153" s="34" t="n"/>
    </row>
    <row r="154" customFormat="1" s="42">
      <c r="A154" s="58" t="n"/>
      <c r="B154" s="58" t="n"/>
      <c r="C154" s="58" t="n"/>
      <c r="D154" s="58" t="n"/>
      <c r="E154" s="58" t="n"/>
      <c r="F154" s="58" t="n"/>
      <c r="G154" s="58" t="n"/>
      <c r="H154" s="58" t="n"/>
      <c r="I154" s="58" t="n"/>
      <c r="J154" s="58" t="n"/>
      <c r="K154" s="58" t="n"/>
      <c r="L154" s="58" t="n"/>
      <c r="M154" s="58" t="n"/>
      <c r="N154" s="58" t="n"/>
      <c r="O154" s="58" t="n"/>
      <c r="P154" s="61" t="n"/>
      <c r="Q154" s="62" t="n"/>
      <c r="R154" s="61" t="n"/>
      <c r="S154" s="12">
        <f>IF(OR(J154="СПЗ",,J154="Лекции",),N154,"")</f>
        <v/>
      </c>
      <c r="T154" s="12">
        <f>IF(OR(J154="СПЗ",,J154="Семинары ИПЗ",),N154,"")</f>
        <v/>
      </c>
      <c r="U154" s="12">
        <f>IF(OR(J154="СПЗ",,J154="Консультации",),N154,"")</f>
        <v/>
      </c>
      <c r="V154" s="12" t="n"/>
      <c r="W154" s="12" t="n"/>
      <c r="X154" s="12">
        <f>IF(OR(J154="СПЗ",,J154="Зачеты",),"Зачет","")</f>
        <v/>
      </c>
      <c r="Y154" s="12">
        <f>IF(OR(J154="СПЗ",,J154="Экзамены",),"Экзамены","")</f>
        <v/>
      </c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  <c r="AJ154" s="12">
        <f>SUM(S154:AI154)</f>
        <v/>
      </c>
      <c r="AK154" s="34" t="n"/>
    </row>
    <row r="155" customFormat="1" s="42">
      <c r="A155" s="58" t="n"/>
      <c r="B155" s="58" t="n"/>
      <c r="C155" s="58" t="n"/>
      <c r="D155" s="58" t="n"/>
      <c r="E155" s="58" t="n"/>
      <c r="F155" s="58" t="n"/>
      <c r="G155" s="58" t="n"/>
      <c r="H155" s="58" t="n"/>
      <c r="I155" s="58" t="n"/>
      <c r="J155" s="58" t="n"/>
      <c r="K155" s="58" t="n"/>
      <c r="L155" s="58" t="n"/>
      <c r="M155" s="58" t="n"/>
      <c r="N155" s="58" t="n"/>
      <c r="O155" s="58" t="n"/>
      <c r="P155" s="61" t="n"/>
      <c r="Q155" s="62" t="n"/>
      <c r="R155" s="61" t="n"/>
      <c r="S155" s="12">
        <f>IF(OR(J155="СПЗ",,J155="Лекции",),N155,"")</f>
        <v/>
      </c>
      <c r="T155" s="12">
        <f>IF(OR(J155="СПЗ",,J155="Семинары ИПЗ",),N155,"")</f>
        <v/>
      </c>
      <c r="U155" s="12">
        <f>IF(OR(J155="СПЗ",,J155="Консультации",),N155,"")</f>
        <v/>
      </c>
      <c r="V155" s="12" t="n"/>
      <c r="W155" s="12" t="n"/>
      <c r="X155" s="12">
        <f>IF(OR(J155="СПЗ",,J155="Зачеты",),"Зачет","")</f>
        <v/>
      </c>
      <c r="Y155" s="12">
        <f>IF(OR(J155="СПЗ",,J155="Экзамены",),"Экзамены","")</f>
        <v/>
      </c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  <c r="AJ155" s="12">
        <f>SUM(S155:AI155)</f>
        <v/>
      </c>
      <c r="AK155" s="34" t="n"/>
    </row>
    <row r="156" customFormat="1" s="42">
      <c r="A156" s="58" t="n"/>
      <c r="B156" s="58" t="n"/>
      <c r="C156" s="58" t="n"/>
      <c r="D156" s="58" t="n"/>
      <c r="E156" s="58" t="n"/>
      <c r="F156" s="58" t="n"/>
      <c r="G156" s="58" t="n"/>
      <c r="H156" s="58" t="n"/>
      <c r="I156" s="58" t="n"/>
      <c r="J156" s="58" t="n"/>
      <c r="K156" s="58" t="n"/>
      <c r="L156" s="58" t="n"/>
      <c r="M156" s="58" t="n"/>
      <c r="N156" s="58" t="n"/>
      <c r="O156" s="58" t="n"/>
      <c r="P156" s="61" t="n"/>
      <c r="Q156" s="62" t="n"/>
      <c r="R156" s="61" t="n"/>
      <c r="S156" s="12">
        <f>IF(OR(J156="СПЗ",,J156="Лекции",),N156,"")</f>
        <v/>
      </c>
      <c r="T156" s="12">
        <f>IF(OR(J156="СПЗ",,J156="Семинары ИПЗ",),N156,"")</f>
        <v/>
      </c>
      <c r="U156" s="12">
        <f>IF(OR(J156="СПЗ",,J156="Консультации",),N156,"")</f>
        <v/>
      </c>
      <c r="V156" s="12" t="n"/>
      <c r="W156" s="12" t="n"/>
      <c r="X156" s="12">
        <f>IF(OR(J156="СПЗ",,J156="Зачеты",),"Зачет","")</f>
        <v/>
      </c>
      <c r="Y156" s="12">
        <f>IF(OR(J156="СПЗ",,J156="Экзамены",),"Экзамены","")</f>
        <v/>
      </c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  <c r="AJ156" s="12">
        <f>SUM(S156:AI156)</f>
        <v/>
      </c>
      <c r="AK156" s="34" t="n"/>
    </row>
    <row r="157" customFormat="1" s="42">
      <c r="A157" s="58" t="n"/>
      <c r="B157" s="58" t="n"/>
      <c r="C157" s="58" t="n"/>
      <c r="D157" s="58" t="n"/>
      <c r="E157" s="58" t="n"/>
      <c r="F157" s="58" t="n"/>
      <c r="G157" s="58" t="n"/>
      <c r="H157" s="58" t="n"/>
      <c r="I157" s="58" t="n"/>
      <c r="J157" s="58" t="n"/>
      <c r="K157" s="58" t="n"/>
      <c r="L157" s="58" t="n"/>
      <c r="M157" s="58" t="n"/>
      <c r="N157" s="58" t="n"/>
      <c r="O157" s="58" t="n"/>
      <c r="P157" s="61" t="n"/>
      <c r="Q157" s="62" t="n"/>
      <c r="R157" s="61" t="n"/>
      <c r="S157" s="12">
        <f>IF(OR(J157="СПЗ",,J157="Лекции",),N157,"")</f>
        <v/>
      </c>
      <c r="T157" s="12">
        <f>IF(OR(J157="СПЗ",,J157="Семинары ИПЗ",),N157,"")</f>
        <v/>
      </c>
      <c r="U157" s="12">
        <f>IF(OR(J157="СПЗ",,J157="Консультации",),N157,"")</f>
        <v/>
      </c>
      <c r="V157" s="12" t="n"/>
      <c r="W157" s="12" t="n"/>
      <c r="X157" s="12">
        <f>IF(OR(J157="СПЗ",,J157="Зачеты",),"Зачет","")</f>
        <v/>
      </c>
      <c r="Y157" s="12">
        <f>IF(OR(J157="СПЗ",,J157="Экзамены",),"Экзамены","")</f>
        <v/>
      </c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  <c r="AJ157" s="12">
        <f>SUM(S157:AI157)</f>
        <v/>
      </c>
      <c r="AK157" s="34" t="n"/>
    </row>
    <row r="158" customFormat="1" s="42">
      <c r="A158" s="58" t="n"/>
      <c r="B158" s="58" t="n"/>
      <c r="C158" s="58" t="n"/>
      <c r="D158" s="58" t="n"/>
      <c r="E158" s="58" t="n"/>
      <c r="F158" s="58" t="n"/>
      <c r="G158" s="58" t="n"/>
      <c r="H158" s="58" t="n"/>
      <c r="I158" s="58" t="n"/>
      <c r="J158" s="58" t="n"/>
      <c r="K158" s="58" t="n"/>
      <c r="L158" s="58" t="n"/>
      <c r="M158" s="58" t="n"/>
      <c r="N158" s="58" t="n"/>
      <c r="O158" s="58" t="n"/>
      <c r="P158" s="61" t="n"/>
      <c r="Q158" s="62" t="n"/>
      <c r="R158" s="61" t="n"/>
      <c r="S158" s="12">
        <f>IF(OR(J158="СПЗ",,J158="Лекции",),N158,"")</f>
        <v/>
      </c>
      <c r="T158" s="12">
        <f>IF(OR(J158="СПЗ",,J158="Семинары ИПЗ",),N158,"")</f>
        <v/>
      </c>
      <c r="U158" s="12">
        <f>IF(OR(J158="СПЗ",,J158="Консультации",),N158,"")</f>
        <v/>
      </c>
      <c r="V158" s="12" t="n"/>
      <c r="W158" s="12" t="n"/>
      <c r="X158" s="12">
        <f>IF(OR(J158="СПЗ",,J158="Зачеты",),"Зачет","")</f>
        <v/>
      </c>
      <c r="Y158" s="12">
        <f>IF(OR(J158="СПЗ",,J158="Экзамены",),"Экзамены","")</f>
        <v/>
      </c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  <c r="AJ158" s="12">
        <f>SUM(S158:AI158)</f>
        <v/>
      </c>
      <c r="AK158" s="34" t="n"/>
    </row>
    <row r="159" customFormat="1" s="42">
      <c r="A159" s="58" t="n"/>
      <c r="B159" s="58" t="n"/>
      <c r="C159" s="58" t="n"/>
      <c r="D159" s="58" t="n"/>
      <c r="E159" s="58" t="n"/>
      <c r="F159" s="58" t="n"/>
      <c r="G159" s="58" t="n"/>
      <c r="H159" s="58" t="n"/>
      <c r="I159" s="58" t="n"/>
      <c r="J159" s="58" t="n"/>
      <c r="K159" s="58" t="n"/>
      <c r="L159" s="58" t="n"/>
      <c r="M159" s="58" t="n"/>
      <c r="N159" s="58" t="n"/>
      <c r="O159" s="58" t="n"/>
      <c r="P159" s="61" t="n"/>
      <c r="Q159" s="62" t="n"/>
      <c r="R159" s="61" t="n"/>
      <c r="S159" s="12">
        <f>IF(OR(J159="СПЗ",,J159="Лекции",),N159,"")</f>
        <v/>
      </c>
      <c r="T159" s="12">
        <f>IF(OR(J159="СПЗ",,J159="Семинары ИПЗ",),N159,"")</f>
        <v/>
      </c>
      <c r="U159" s="12">
        <f>IF(OR(J159="СПЗ",,J159="Консультации",),N159,"")</f>
        <v/>
      </c>
      <c r="V159" s="12" t="n"/>
      <c r="W159" s="12" t="n"/>
      <c r="X159" s="12">
        <f>IF(OR(J159="СПЗ",,J159="Зачеты",),"Зачет","")</f>
        <v/>
      </c>
      <c r="Y159" s="12">
        <f>IF(OR(J159="СПЗ",,J159="Экзамены",),"Экзамены","")</f>
        <v/>
      </c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  <c r="AJ159" s="12">
        <f>SUM(S159:AI159)</f>
        <v/>
      </c>
      <c r="AK159" s="34" t="n"/>
    </row>
    <row r="160" customFormat="1" s="42">
      <c r="A160" s="58" t="n"/>
      <c r="B160" s="58" t="n"/>
      <c r="C160" s="58" t="n"/>
      <c r="D160" s="58" t="n"/>
      <c r="E160" s="58" t="n"/>
      <c r="F160" s="58" t="n"/>
      <c r="G160" s="58" t="n"/>
      <c r="H160" s="58" t="n"/>
      <c r="I160" s="58" t="n"/>
      <c r="J160" s="58" t="n"/>
      <c r="K160" s="58" t="n"/>
      <c r="L160" s="58" t="n"/>
      <c r="M160" s="58" t="n"/>
      <c r="N160" s="58" t="n"/>
      <c r="O160" s="58" t="n"/>
      <c r="P160" s="61" t="n"/>
      <c r="Q160" s="62" t="n"/>
      <c r="R160" s="61" t="n"/>
      <c r="S160" s="12">
        <f>IF(OR(J160="СПЗ",,J160="Лекции",),N160,"")</f>
        <v/>
      </c>
      <c r="T160" s="12">
        <f>IF(OR(J160="СПЗ",,J160="Семинары ИПЗ",),N160,"")</f>
        <v/>
      </c>
      <c r="U160" s="12">
        <f>IF(OR(J160="СПЗ",,J160="Консультации",),N160,"")</f>
        <v/>
      </c>
      <c r="V160" s="12" t="n"/>
      <c r="W160" s="12" t="n"/>
      <c r="X160" s="12">
        <f>IF(OR(J160="СПЗ",,J160="Зачеты",),"Зачет","")</f>
        <v/>
      </c>
      <c r="Y160" s="12">
        <f>IF(OR(J160="СПЗ",,J160="Экзамены",),"Экзамены","")</f>
        <v/>
      </c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  <c r="AJ160" s="12">
        <f>SUM(S160:AI160)</f>
        <v/>
      </c>
      <c r="AK160" s="34" t="n"/>
    </row>
    <row r="161" customFormat="1" s="42">
      <c r="A161" s="58" t="n"/>
      <c r="B161" s="58" t="n"/>
      <c r="C161" s="58" t="n"/>
      <c r="D161" s="58" t="n"/>
      <c r="E161" s="58" t="n"/>
      <c r="F161" s="58" t="n"/>
      <c r="G161" s="58" t="n"/>
      <c r="H161" s="58" t="n"/>
      <c r="I161" s="58" t="n"/>
      <c r="J161" s="58" t="n"/>
      <c r="K161" s="58" t="n"/>
      <c r="L161" s="58" t="n"/>
      <c r="M161" s="58" t="n"/>
      <c r="N161" s="58" t="n"/>
      <c r="O161" s="58" t="n"/>
      <c r="P161" s="61" t="n"/>
      <c r="Q161" s="62" t="n"/>
      <c r="R161" s="61" t="n"/>
      <c r="S161" s="12">
        <f>IF(OR(J161="СПЗ",,J161="Лекции",),N161,"")</f>
        <v/>
      </c>
      <c r="T161" s="12">
        <f>IF(OR(J161="СПЗ",,J161="Семинары ИПЗ",),N161,"")</f>
        <v/>
      </c>
      <c r="U161" s="12">
        <f>IF(OR(J161="СПЗ",,J161="Консультации",),N161,"")</f>
        <v/>
      </c>
      <c r="V161" s="12" t="n"/>
      <c r="W161" s="12" t="n"/>
      <c r="X161" s="12">
        <f>IF(OR(J161="СПЗ",,J161="Зачеты",),"Зачет","")</f>
        <v/>
      </c>
      <c r="Y161" s="12">
        <f>IF(OR(J161="СПЗ",,J161="Экзамены",),"Экзамены","")</f>
        <v/>
      </c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  <c r="AJ161" s="12">
        <f>SUM(S161:AI161)</f>
        <v/>
      </c>
      <c r="AK161" s="34" t="n"/>
    </row>
    <row r="162" customFormat="1" s="42">
      <c r="A162" s="58" t="n"/>
      <c r="B162" s="58" t="n"/>
      <c r="C162" s="58" t="n"/>
      <c r="D162" s="58" t="n"/>
      <c r="E162" s="58" t="n"/>
      <c r="F162" s="58" t="n"/>
      <c r="G162" s="58" t="n"/>
      <c r="H162" s="58" t="n"/>
      <c r="I162" s="58" t="n"/>
      <c r="J162" s="58" t="n"/>
      <c r="K162" s="58" t="n"/>
      <c r="L162" s="58" t="n"/>
      <c r="M162" s="58" t="n"/>
      <c r="N162" s="58" t="n"/>
      <c r="O162" s="58" t="n"/>
      <c r="P162" s="61" t="n"/>
      <c r="Q162" s="62" t="n"/>
      <c r="R162" s="61" t="n"/>
      <c r="S162" s="12">
        <f>IF(OR(J162="СПЗ",,J162="Лекции",),N162,"")</f>
        <v/>
      </c>
      <c r="T162" s="12">
        <f>IF(OR(J162="СПЗ",,J162="Семинары ИПЗ",),N162,"")</f>
        <v/>
      </c>
      <c r="U162" s="12">
        <f>IF(OR(J162="СПЗ",,J162="Консультации",),N162,"")</f>
        <v/>
      </c>
      <c r="V162" s="12" t="n"/>
      <c r="W162" s="12" t="n"/>
      <c r="X162" s="12">
        <f>IF(OR(J162="СПЗ",,J162="Зачеты",),"Зачет","")</f>
        <v/>
      </c>
      <c r="Y162" s="12">
        <f>IF(OR(J162="СПЗ",,J162="Экзамены",),"Экзамены","")</f>
        <v/>
      </c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  <c r="AJ162" s="12">
        <f>SUM(S162:AI162)</f>
        <v/>
      </c>
      <c r="AK162" s="34" t="n"/>
    </row>
    <row r="163" customFormat="1" s="42">
      <c r="A163" s="58" t="n"/>
      <c r="B163" s="58" t="n"/>
      <c r="C163" s="58" t="n"/>
      <c r="D163" s="58" t="n"/>
      <c r="E163" s="58" t="n"/>
      <c r="F163" s="58" t="n"/>
      <c r="G163" s="58" t="n"/>
      <c r="H163" s="58" t="n"/>
      <c r="I163" s="58" t="n"/>
      <c r="J163" s="58" t="n"/>
      <c r="K163" s="58" t="n"/>
      <c r="L163" s="58" t="n"/>
      <c r="M163" s="58" t="n"/>
      <c r="N163" s="58" t="n"/>
      <c r="O163" s="58" t="n"/>
      <c r="P163" s="61" t="n"/>
      <c r="Q163" s="62" t="n"/>
      <c r="R163" s="61" t="n"/>
      <c r="S163" s="12">
        <f>IF(OR(J163="СПЗ",,J163="Лекции",),N163,"")</f>
        <v/>
      </c>
      <c r="T163" s="12">
        <f>IF(OR(J163="СПЗ",,J163="Семинары ИПЗ",),N163,"")</f>
        <v/>
      </c>
      <c r="U163" s="12">
        <f>IF(OR(J163="СПЗ",,J163="Консультации",),N163,"")</f>
        <v/>
      </c>
      <c r="V163" s="12" t="n"/>
      <c r="W163" s="12" t="n"/>
      <c r="X163" s="12">
        <f>IF(OR(J163="СПЗ",,J163="Зачеты",),"Зачет","")</f>
        <v/>
      </c>
      <c r="Y163" s="12">
        <f>IF(OR(J163="СПЗ",,J163="Экзамены",),"Экзамены","")</f>
        <v/>
      </c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  <c r="AJ163" s="12">
        <f>SUM(S163:AI163)</f>
        <v/>
      </c>
      <c r="AK163" s="34" t="n"/>
    </row>
    <row r="164" customFormat="1" s="42">
      <c r="A164" s="58" t="n"/>
      <c r="B164" s="58" t="n"/>
      <c r="C164" s="58" t="n"/>
      <c r="D164" s="58" t="n"/>
      <c r="E164" s="58" t="n"/>
      <c r="F164" s="58" t="n"/>
      <c r="G164" s="58" t="n"/>
      <c r="H164" s="58" t="n"/>
      <c r="I164" s="58" t="n"/>
      <c r="J164" s="58" t="n"/>
      <c r="K164" s="58" t="n"/>
      <c r="L164" s="58" t="n"/>
      <c r="M164" s="58" t="n"/>
      <c r="N164" s="58" t="n"/>
      <c r="O164" s="58" t="n"/>
      <c r="P164" s="61" t="n"/>
      <c r="Q164" s="62" t="n"/>
      <c r="R164" s="61" t="n"/>
      <c r="S164" s="12">
        <f>IF(OR(J164="СПЗ",,J164="Лекции",),N164,"")</f>
        <v/>
      </c>
      <c r="T164" s="12">
        <f>IF(OR(J164="СПЗ",,J164="Семинары ИПЗ",),N164,"")</f>
        <v/>
      </c>
      <c r="U164" s="12">
        <f>IF(OR(J164="СПЗ",,J164="Консультации",),N164,"")</f>
        <v/>
      </c>
      <c r="V164" s="12" t="n"/>
      <c r="W164" s="12" t="n"/>
      <c r="X164" s="12">
        <f>IF(OR(J164="СПЗ",,J164="Зачеты",),"Зачет","")</f>
        <v/>
      </c>
      <c r="Y164" s="12">
        <f>IF(OR(J164="СПЗ",,J164="Экзамены",),"Экзамены","")</f>
        <v/>
      </c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  <c r="AJ164" s="12">
        <f>SUM(S164:AI164)</f>
        <v/>
      </c>
      <c r="AK164" s="34" t="n"/>
    </row>
    <row r="165" customFormat="1" s="42">
      <c r="A165" s="58" t="n"/>
      <c r="B165" s="58" t="n"/>
      <c r="C165" s="58" t="n"/>
      <c r="D165" s="58" t="n"/>
      <c r="E165" s="58" t="n"/>
      <c r="F165" s="58" t="n"/>
      <c r="G165" s="58" t="n"/>
      <c r="H165" s="58" t="n"/>
      <c r="I165" s="58" t="n"/>
      <c r="J165" s="58" t="n"/>
      <c r="K165" s="58" t="n"/>
      <c r="L165" s="58" t="n"/>
      <c r="M165" s="58" t="n"/>
      <c r="N165" s="58" t="n"/>
      <c r="O165" s="58" t="n"/>
      <c r="P165" s="61" t="n"/>
      <c r="Q165" s="62" t="n"/>
      <c r="R165" s="61" t="n"/>
      <c r="S165" s="12">
        <f>IF(OR(J165="СПЗ",,J165="Лекции",),N165,"")</f>
        <v/>
      </c>
      <c r="T165" s="12">
        <f>IF(OR(J165="СПЗ",,J165="Семинары ИПЗ",),N165,"")</f>
        <v/>
      </c>
      <c r="U165" s="12">
        <f>IF(OR(J165="СПЗ",,J165="Консультации",),N165,"")</f>
        <v/>
      </c>
      <c r="V165" s="12" t="n"/>
      <c r="W165" s="12" t="n"/>
      <c r="X165" s="12">
        <f>IF(OR(J165="СПЗ",,J165="Зачеты",),"Зачет","")</f>
        <v/>
      </c>
      <c r="Y165" s="12">
        <f>IF(OR(J165="СПЗ",,J165="Экзамены",),"Экзамены","")</f>
        <v/>
      </c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  <c r="AJ165" s="12">
        <f>SUM(S165:AI165)</f>
        <v/>
      </c>
      <c r="AK165" s="34" t="n"/>
    </row>
    <row r="166" customFormat="1" s="42">
      <c r="A166" s="58" t="n"/>
      <c r="B166" s="58" t="n"/>
      <c r="C166" s="58" t="n"/>
      <c r="D166" s="58" t="n"/>
      <c r="E166" s="58" t="n"/>
      <c r="F166" s="58" t="n"/>
      <c r="G166" s="58" t="n"/>
      <c r="H166" s="58" t="n"/>
      <c r="I166" s="58" t="n"/>
      <c r="J166" s="58" t="n"/>
      <c r="K166" s="58" t="n"/>
      <c r="L166" s="58" t="n"/>
      <c r="M166" s="58" t="n"/>
      <c r="N166" s="58" t="n"/>
      <c r="O166" s="58" t="n"/>
      <c r="P166" s="61" t="n"/>
      <c r="Q166" s="62" t="n"/>
      <c r="R166" s="61" t="n"/>
      <c r="S166" s="12">
        <f>IF(OR(J166="СПЗ",,J166="Лекции",),N166,"")</f>
        <v/>
      </c>
      <c r="T166" s="12">
        <f>IF(OR(J166="СПЗ",,J166="Семинары ИПЗ",),N166,"")</f>
        <v/>
      </c>
      <c r="U166" s="12">
        <f>IF(OR(J166="СПЗ",,J166="Консультации",),N166,"")</f>
        <v/>
      </c>
      <c r="V166" s="12" t="n"/>
      <c r="W166" s="12" t="n"/>
      <c r="X166" s="12">
        <f>IF(OR(J166="СПЗ",,J166="Зачеты",),"Зачет","")</f>
        <v/>
      </c>
      <c r="Y166" s="12">
        <f>IF(OR(J166="СПЗ",,J166="Экзамены",),"Экзамены","")</f>
        <v/>
      </c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  <c r="AJ166" s="12">
        <f>SUM(S166:AI166)</f>
        <v/>
      </c>
      <c r="AK166" s="34" t="n"/>
    </row>
    <row r="167" customFormat="1" s="42">
      <c r="A167" s="58" t="n"/>
      <c r="B167" s="58" t="n"/>
      <c r="C167" s="58" t="n"/>
      <c r="D167" s="58" t="n"/>
      <c r="E167" s="58" t="n"/>
      <c r="F167" s="58" t="n"/>
      <c r="G167" s="58" t="n"/>
      <c r="H167" s="58" t="n"/>
      <c r="I167" s="58" t="n"/>
      <c r="J167" s="58" t="n"/>
      <c r="K167" s="58" t="n"/>
      <c r="L167" s="58" t="n"/>
      <c r="M167" s="58" t="n"/>
      <c r="N167" s="58" t="n"/>
      <c r="O167" s="58" t="n"/>
      <c r="P167" s="61" t="n"/>
      <c r="Q167" s="62" t="n"/>
      <c r="R167" s="61" t="n"/>
      <c r="S167" s="12">
        <f>IF(OR(J167="СПЗ",,J167="Лекции",),N167,"")</f>
        <v/>
      </c>
      <c r="T167" s="12">
        <f>IF(OR(J167="СПЗ",,J167="Семинары ИПЗ",),N167,"")</f>
        <v/>
      </c>
      <c r="U167" s="12">
        <f>IF(OR(J167="СПЗ",,J167="Консультации",),N167,"")</f>
        <v/>
      </c>
      <c r="V167" s="12" t="n"/>
      <c r="W167" s="12" t="n"/>
      <c r="X167" s="12">
        <f>IF(OR(J167="СПЗ",,J167="Зачеты",),"Зачет","")</f>
        <v/>
      </c>
      <c r="Y167" s="12">
        <f>IF(OR(J167="СПЗ",,J167="Экзамены",),"Экзамены","")</f>
        <v/>
      </c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  <c r="AJ167" s="12">
        <f>SUM(S167:AI167)</f>
        <v/>
      </c>
      <c r="AK167" s="34" t="n"/>
    </row>
    <row r="168" customFormat="1" s="42">
      <c r="A168" s="58" t="n"/>
      <c r="B168" s="58" t="n"/>
      <c r="C168" s="58" t="n"/>
      <c r="D168" s="58" t="n"/>
      <c r="E168" s="58" t="n"/>
      <c r="F168" s="58" t="n"/>
      <c r="G168" s="58" t="n"/>
      <c r="H168" s="58" t="n"/>
      <c r="I168" s="58" t="n"/>
      <c r="J168" s="58" t="n"/>
      <c r="K168" s="58" t="n"/>
      <c r="L168" s="58" t="n"/>
      <c r="M168" s="58" t="n"/>
      <c r="N168" s="58" t="n"/>
      <c r="O168" s="58" t="n"/>
      <c r="P168" s="61" t="n"/>
      <c r="Q168" s="62" t="n"/>
      <c r="R168" s="61" t="n"/>
      <c r="S168" s="12">
        <f>IF(OR(J168="СПЗ",,J168="Лекции",),N168,"")</f>
        <v/>
      </c>
      <c r="T168" s="12">
        <f>IF(OR(J168="СПЗ",,J168="Семинары ИПЗ",),N168,"")</f>
        <v/>
      </c>
      <c r="U168" s="12">
        <f>IF(OR(J168="СПЗ",,J168="Консультации",),N168,"")</f>
        <v/>
      </c>
      <c r="V168" s="12" t="n"/>
      <c r="W168" s="12" t="n"/>
      <c r="X168" s="12">
        <f>IF(OR(J168="СПЗ",,J168="Зачеты",),"Зачет","")</f>
        <v/>
      </c>
      <c r="Y168" s="12">
        <f>IF(OR(J168="СПЗ",,J168="Экзамены",),"Экзамены","")</f>
        <v/>
      </c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  <c r="AJ168" s="12">
        <f>SUM(S168:AI168)</f>
        <v/>
      </c>
      <c r="AK168" s="34" t="n"/>
    </row>
    <row r="169" customFormat="1" s="42">
      <c r="A169" s="58" t="n"/>
      <c r="B169" s="58" t="n"/>
      <c r="C169" s="58" t="n"/>
      <c r="D169" s="58" t="n"/>
      <c r="E169" s="58" t="n"/>
      <c r="F169" s="58" t="n"/>
      <c r="G169" s="58" t="n"/>
      <c r="H169" s="58" t="n"/>
      <c r="I169" s="58" t="n"/>
      <c r="J169" s="58" t="n"/>
      <c r="K169" s="58" t="n"/>
      <c r="L169" s="58" t="n"/>
      <c r="M169" s="58" t="n"/>
      <c r="N169" s="58" t="n"/>
      <c r="O169" s="58" t="n"/>
      <c r="P169" s="61" t="n"/>
      <c r="Q169" s="62" t="n"/>
      <c r="R169" s="61" t="n"/>
      <c r="S169" s="12">
        <f>IF(OR(J169="СПЗ",,J169="Лекции",),N169,"")</f>
        <v/>
      </c>
      <c r="T169" s="12">
        <f>IF(OR(J169="СПЗ",,J169="Семинары ИПЗ",),N169,"")</f>
        <v/>
      </c>
      <c r="U169" s="12">
        <f>IF(OR(J169="СПЗ",,J169="Консультации",),N169,"")</f>
        <v/>
      </c>
      <c r="V169" s="12" t="n"/>
      <c r="W169" s="12" t="n"/>
      <c r="X169" s="12">
        <f>IF(OR(J169="СПЗ",,J169="Зачеты",),"Зачет","")</f>
        <v/>
      </c>
      <c r="Y169" s="12">
        <f>IF(OR(J169="СПЗ",,J169="Экзамены",),"Экзамены","")</f>
        <v/>
      </c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  <c r="AJ169" s="12">
        <f>SUM(S169:AI169)</f>
        <v/>
      </c>
      <c r="AK169" s="34" t="n"/>
    </row>
    <row r="170" customFormat="1" s="42">
      <c r="A170" s="58" t="n"/>
      <c r="B170" s="58" t="n"/>
      <c r="C170" s="58" t="n"/>
      <c r="D170" s="58" t="n"/>
      <c r="E170" s="58" t="n"/>
      <c r="F170" s="58" t="n"/>
      <c r="G170" s="58" t="n"/>
      <c r="H170" s="58" t="n"/>
      <c r="I170" s="58" t="n"/>
      <c r="J170" s="58" t="n"/>
      <c r="K170" s="58" t="n"/>
      <c r="L170" s="58" t="n"/>
      <c r="M170" s="58" t="n"/>
      <c r="N170" s="58" t="n"/>
      <c r="O170" s="58" t="n"/>
      <c r="P170" s="61" t="n"/>
      <c r="Q170" s="63" t="n"/>
      <c r="R170" s="61" t="n"/>
      <c r="S170" s="12">
        <f>IF(OR(J170="СПЗ",,J170="Лекции",),N170,"")</f>
        <v/>
      </c>
      <c r="T170" s="12">
        <f>IF(OR(J170="СПЗ",,J170="Семинары ИПЗ",),N170,"")</f>
        <v/>
      </c>
      <c r="U170" s="12">
        <f>IF(OR(J170="СПЗ",,J170="Консультации",),N170,"")</f>
        <v/>
      </c>
      <c r="V170" s="12" t="n"/>
      <c r="W170" s="12" t="n"/>
      <c r="X170" s="12">
        <f>IF(OR(J170="СПЗ",,J170="Зачеты",),"Зачет","")</f>
        <v/>
      </c>
      <c r="Y170" s="12">
        <f>IF(OR(J170="СПЗ",,J170="Экзамены",),"Экзамены","")</f>
        <v/>
      </c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  <c r="AJ170" s="12">
        <f>SUM(S170:AI170)</f>
        <v/>
      </c>
      <c r="AK170" s="34" t="n"/>
    </row>
    <row r="171" customFormat="1" s="42">
      <c r="A171" s="58" t="n"/>
      <c r="B171" s="58" t="n"/>
      <c r="C171" s="58" t="n"/>
      <c r="D171" s="58" t="n"/>
      <c r="E171" s="58" t="n"/>
      <c r="F171" s="58" t="n"/>
      <c r="G171" s="58" t="n"/>
      <c r="H171" s="58" t="n"/>
      <c r="I171" s="58" t="n"/>
      <c r="J171" s="58" t="n"/>
      <c r="K171" s="58" t="n"/>
      <c r="L171" s="58" t="n"/>
      <c r="M171" s="58" t="n"/>
      <c r="N171" s="58" t="n"/>
      <c r="O171" s="58" t="n"/>
      <c r="P171" s="61" t="n"/>
      <c r="Q171" s="63" t="n"/>
      <c r="R171" s="61" t="n"/>
      <c r="S171" s="12">
        <f>IF(OR(J171="СПЗ",,J171="Лекции",),N171,"")</f>
        <v/>
      </c>
      <c r="T171" s="12">
        <f>IF(OR(J171="СПЗ",,J171="Семинары ИПЗ",),N171,"")</f>
        <v/>
      </c>
      <c r="U171" s="12">
        <f>IF(OR(J171="СПЗ",,J171="Консультации",),N171,"")</f>
        <v/>
      </c>
      <c r="V171" s="12" t="n"/>
      <c r="W171" s="12" t="n"/>
      <c r="X171" s="12">
        <f>IF(OR(J171="СПЗ",,J171="Зачеты",),"Зачет","")</f>
        <v/>
      </c>
      <c r="Y171" s="12">
        <f>IF(OR(J171="СПЗ",,J171="Экзамены",),"Экзамены","")</f>
        <v/>
      </c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  <c r="AJ171" s="12">
        <f>SUM(S171:AI171)</f>
        <v/>
      </c>
      <c r="AK171" s="34" t="n"/>
    </row>
    <row r="172" customFormat="1" s="42">
      <c r="A172" s="58" t="n"/>
      <c r="B172" s="58" t="n"/>
      <c r="C172" s="58" t="n"/>
      <c r="D172" s="58" t="n"/>
      <c r="E172" s="58" t="n"/>
      <c r="F172" s="58" t="n"/>
      <c r="G172" s="58" t="n"/>
      <c r="H172" s="58" t="n"/>
      <c r="I172" s="58" t="n"/>
      <c r="J172" s="58" t="n"/>
      <c r="K172" s="58" t="n"/>
      <c r="L172" s="58" t="n"/>
      <c r="M172" s="58" t="n"/>
      <c r="N172" s="58" t="n"/>
      <c r="O172" s="58" t="n"/>
      <c r="P172" s="61" t="n"/>
      <c r="Q172" s="63" t="n"/>
      <c r="R172" s="61" t="n"/>
      <c r="S172" s="12">
        <f>IF(OR(J172="СПЗ",,J172="Лекции",),N172,"")</f>
        <v/>
      </c>
      <c r="T172" s="12">
        <f>IF(OR(J172="СПЗ",,J172="Семинары ИПЗ",),N172,"")</f>
        <v/>
      </c>
      <c r="U172" s="12">
        <f>IF(OR(J172="СПЗ",,J172="Консультации",),N172,"")</f>
        <v/>
      </c>
      <c r="V172" s="12" t="n"/>
      <c r="W172" s="12" t="n"/>
      <c r="X172" s="12">
        <f>IF(OR(J172="СПЗ",,J172="Зачеты",),"Зачет","")</f>
        <v/>
      </c>
      <c r="Y172" s="12">
        <f>IF(OR(J172="СПЗ",,J172="Экзамены",),"Экзамены","")</f>
        <v/>
      </c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  <c r="AJ172" s="12">
        <f>SUM(S172:AI172)</f>
        <v/>
      </c>
      <c r="AK172" s="34" t="n"/>
    </row>
    <row r="173" customFormat="1" s="42">
      <c r="A173" s="58" t="n"/>
      <c r="B173" s="58" t="n"/>
      <c r="C173" s="58" t="n"/>
      <c r="D173" s="58" t="n"/>
      <c r="E173" s="58" t="n"/>
      <c r="F173" s="58" t="n"/>
      <c r="G173" s="58" t="n"/>
      <c r="H173" s="58" t="n"/>
      <c r="I173" s="58" t="n"/>
      <c r="J173" s="58" t="n"/>
      <c r="K173" s="58" t="n"/>
      <c r="L173" s="58" t="n"/>
      <c r="M173" s="58" t="n"/>
      <c r="N173" s="58" t="n"/>
      <c r="O173" s="58" t="n"/>
      <c r="P173" s="61" t="n"/>
      <c r="Q173" s="63" t="n"/>
      <c r="R173" s="61" t="n"/>
      <c r="S173" s="12">
        <f>IF(OR(J173="СПЗ",,J173="Лекции",),N173,"")</f>
        <v/>
      </c>
      <c r="T173" s="12">
        <f>IF(OR(J173="СПЗ",,J173="Семинары ИПЗ",),N173,"")</f>
        <v/>
      </c>
      <c r="U173" s="12">
        <f>IF(OR(J173="СПЗ",,J173="Консультации",),N173,"")</f>
        <v/>
      </c>
      <c r="V173" s="12" t="n"/>
      <c r="W173" s="12" t="n"/>
      <c r="X173" s="12">
        <f>IF(OR(J173="СПЗ",,J173="Зачеты",),"Зачет","")</f>
        <v/>
      </c>
      <c r="Y173" s="12">
        <f>IF(OR(J173="СПЗ",,J173="Экзамены",),"Экзамены","")</f>
        <v/>
      </c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  <c r="AJ173" s="12">
        <f>SUM(S173:AI173)</f>
        <v/>
      </c>
      <c r="AK173" s="34" t="n"/>
    </row>
    <row r="174">
      <c r="A174" s="64" t="inlineStr">
        <is>
          <t>Итого за месяц</t>
        </is>
      </c>
      <c r="B174" s="65" t="n"/>
      <c r="C174" s="65" t="n"/>
      <c r="D174" s="77" t="inlineStr">
        <is>
          <t>Итого за месяц</t>
        </is>
      </c>
      <c r="E174" s="78" t="n"/>
      <c r="F174" s="78" t="n"/>
      <c r="G174" s="78" t="n"/>
      <c r="H174" s="78" t="n"/>
      <c r="I174" s="78" t="n"/>
      <c r="J174" s="78" t="n"/>
      <c r="K174" s="78" t="n"/>
      <c r="L174" s="78" t="n"/>
      <c r="M174" s="78" t="n"/>
      <c r="N174" s="78" t="n"/>
      <c r="O174" s="78" t="n"/>
      <c r="P174" s="78" t="n"/>
      <c r="Q174" s="78" t="n"/>
      <c r="R174" s="79" t="n"/>
      <c r="S174" s="3">
        <f>SUM(S25:S173)</f>
        <v/>
      </c>
      <c r="T174" s="3">
        <f>SUM(T25:T173)</f>
        <v/>
      </c>
      <c r="U174" s="3">
        <f>SUM(U25:U173)</f>
        <v/>
      </c>
      <c r="V174" s="3">
        <f>SUM(V25:V173)</f>
        <v/>
      </c>
      <c r="W174" s="3">
        <f>SUM(W25:W173)</f>
        <v/>
      </c>
      <c r="X174" s="3">
        <f>SUM(X25:X173)</f>
        <v/>
      </c>
      <c r="Y174" s="3">
        <f>SUM(Y25:Y173)</f>
        <v/>
      </c>
      <c r="Z174" s="3">
        <f>SUM(Z25:Z173)</f>
        <v/>
      </c>
      <c r="AA174" s="3">
        <f>SUM(AA25:AA173)</f>
        <v/>
      </c>
      <c r="AB174" s="3">
        <f>SUM(AB25:AB173)</f>
        <v/>
      </c>
      <c r="AC174" s="3">
        <f>SUM(AC25:AC173)</f>
        <v/>
      </c>
      <c r="AD174" s="3">
        <f>SUM(AD25:AD173)</f>
        <v/>
      </c>
      <c r="AE174" s="3">
        <f>SUM(AE25:AE173)</f>
        <v/>
      </c>
      <c r="AF174" s="3">
        <f>SUM(AF25:AF173)</f>
        <v/>
      </c>
      <c r="AG174" s="3">
        <f>SUM(AG25:AG173)</f>
        <v/>
      </c>
      <c r="AH174" s="3">
        <f>SUM(AH25:AH173)</f>
        <v/>
      </c>
      <c r="AI174" s="3">
        <f>SUM(AI25:AI173)</f>
        <v/>
      </c>
      <c r="AJ174" s="3">
        <f>SUM(AJ25:AJ173)</f>
        <v/>
      </c>
    </row>
    <row r="175">
      <c r="A175" s="37" t="n"/>
      <c r="B175" s="37" t="n"/>
      <c r="C175" s="37" t="n"/>
      <c r="D175" s="1" t="n"/>
      <c r="E175" s="37" t="n"/>
      <c r="F175" s="37" t="n"/>
      <c r="G175" s="37" t="n"/>
      <c r="H175" s="37" t="n"/>
      <c r="I175" s="37" t="n"/>
      <c r="J175" s="37" t="n"/>
      <c r="K175" s="37" t="n"/>
      <c r="L175" s="37" t="n"/>
      <c r="M175" s="37" t="n"/>
      <c r="N175" s="37" t="n"/>
      <c r="O175" s="37" t="n"/>
      <c r="P175" s="1" t="n"/>
      <c r="Q175" s="1" t="n"/>
      <c r="R175" s="38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</row>
    <row r="176">
      <c r="A176" s="37" t="n"/>
      <c r="B176" s="37" t="n"/>
      <c r="C176" s="37" t="n"/>
      <c r="D176" s="1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4" t="inlineStr">
        <is>
          <t>Преподаватель _____________________ «_____»_______________ 20___ г.</t>
        </is>
      </c>
      <c r="Q176" s="1" t="n"/>
      <c r="R176" s="38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</row>
    <row r="177">
      <c r="A177" s="37" t="n"/>
      <c r="B177" s="37" t="n"/>
      <c r="C177" s="37" t="n"/>
      <c r="D177" s="1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4" t="inlineStr">
        <is>
          <t>Проведение занятий подтверждаю</t>
        </is>
      </c>
      <c r="Q177" s="1" t="n"/>
      <c r="R177" s="38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</row>
    <row r="178">
      <c r="A178" s="37" t="n"/>
      <c r="B178" s="37" t="n"/>
      <c r="C178" s="37" t="n"/>
      <c r="D178" s="1" t="n"/>
      <c r="E178" s="37" t="n"/>
      <c r="F178" s="37" t="n"/>
      <c r="G178" s="37" t="n"/>
      <c r="H178" s="37" t="n"/>
      <c r="I178" s="37" t="n"/>
      <c r="J178" s="37" t="n"/>
      <c r="K178" s="37" t="n"/>
      <c r="L178" s="37" t="n"/>
      <c r="M178" s="37" t="n"/>
      <c r="N178" s="37" t="n"/>
      <c r="O178" s="37" t="n"/>
      <c r="P178" s="4" t="inlineStr">
        <is>
          <t>Зав. кафедрой ______________________  «____» _______________ 20___ г.</t>
        </is>
      </c>
      <c r="Q178" s="1" t="n"/>
      <c r="R178" s="38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  <c r="AH178" s="1" t="n"/>
      <c r="AI178" s="1" t="n"/>
      <c r="AJ178" s="1" t="n"/>
    </row>
    <row r="179">
      <c r="A179" s="37" t="n"/>
      <c r="B179" s="37" t="n"/>
      <c r="C179" s="37" t="n"/>
      <c r="D179" s="1" t="n"/>
      <c r="E179" s="37" t="n"/>
      <c r="F179" s="37" t="n"/>
      <c r="G179" s="37" t="n"/>
      <c r="H179" s="37" t="n"/>
      <c r="I179" s="37" t="n"/>
      <c r="J179" s="37" t="n"/>
      <c r="K179" s="37" t="n"/>
      <c r="L179" s="37" t="n"/>
      <c r="M179" s="37" t="n"/>
      <c r="N179" s="37" t="n"/>
      <c r="O179" s="37" t="n"/>
      <c r="P179" s="4" t="n"/>
      <c r="Q179" s="1" t="n"/>
      <c r="R179" s="38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  <c r="AH179" s="1" t="n"/>
      <c r="AI179" s="1" t="n"/>
      <c r="AJ179" s="1" t="n"/>
    </row>
    <row r="180">
      <c r="A180" s="37" t="n"/>
      <c r="B180" s="37" t="n"/>
      <c r="C180" s="37" t="n"/>
      <c r="D180" s="1" t="n"/>
      <c r="E180" s="37" t="n"/>
      <c r="F180" s="37" t="n"/>
      <c r="G180" s="37" t="n"/>
      <c r="H180" s="37" t="n"/>
      <c r="I180" s="37" t="n"/>
      <c r="J180" s="37" t="n"/>
      <c r="K180" s="37" t="n"/>
      <c r="L180" s="37" t="n"/>
      <c r="M180" s="37" t="n"/>
      <c r="N180" s="37" t="n"/>
      <c r="O180" s="37" t="n"/>
      <c r="P180" s="4" t="inlineStr">
        <is>
          <t>Руководитель ДУМР ___________________«____» _______________ 20___ г.</t>
        </is>
      </c>
      <c r="Q180" s="1" t="n"/>
      <c r="R180" s="38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  <c r="AH180" s="1" t="n"/>
      <c r="AI180" s="1" t="n"/>
      <c r="AJ180" s="1" t="n"/>
    </row>
    <row r="181">
      <c r="A181" s="66" t="n"/>
      <c r="B181" s="66" t="n"/>
      <c r="C181" s="66" t="n"/>
      <c r="D181" s="5" t="n"/>
      <c r="E181" s="66" t="n"/>
      <c r="F181" s="66" t="n"/>
      <c r="G181" s="66" t="n"/>
      <c r="H181" s="66" t="n"/>
      <c r="I181" s="66" t="n"/>
      <c r="J181" s="66" t="n"/>
      <c r="K181" s="66" t="n"/>
      <c r="L181" s="66" t="n"/>
      <c r="M181" s="66" t="n"/>
      <c r="N181" s="66" t="n"/>
      <c r="O181" s="66" t="n"/>
      <c r="P181" s="5" t="n"/>
      <c r="Q181" s="5" t="n"/>
      <c r="R181" s="67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</row>
  </sheetData>
  <autoFilter ref="D10:AJ174"/>
  <mergeCells count="25">
    <mergeCell ref="D174:R174"/>
    <mergeCell ref="AC6:AD7"/>
    <mergeCell ref="AE6:AE7"/>
    <mergeCell ref="AF6:AF7"/>
    <mergeCell ref="AG6:AG7"/>
    <mergeCell ref="U6:U7"/>
    <mergeCell ref="V6:V7"/>
    <mergeCell ref="W6:W7"/>
    <mergeCell ref="X6:X7"/>
    <mergeCell ref="Y6:Y7"/>
    <mergeCell ref="Z6:AB6"/>
    <mergeCell ref="A1:AJ1"/>
    <mergeCell ref="U2:W2"/>
    <mergeCell ref="A3:AJ3"/>
    <mergeCell ref="A5:AJ5"/>
    <mergeCell ref="D6:D9"/>
    <mergeCell ref="P6:P9"/>
    <mergeCell ref="Q6:Q9"/>
    <mergeCell ref="R6:R9"/>
    <mergeCell ref="S6:S7"/>
    <mergeCell ref="T6:T7"/>
    <mergeCell ref="AJ6:AJ9"/>
    <mergeCell ref="S8:AI8"/>
    <mergeCell ref="AH6:AH7"/>
    <mergeCell ref="AI6:AI7"/>
  </mergeCells>
  <conditionalFormatting sqref="AJ11:AJ173">
    <cfRule type="containsText" priority="4" operator="containsText" dxfId="1" text="УКАЗАТЬ УРОВЕНЬ!!!">
      <formula>NOT(ISERROR(SEARCH("УКАЗАТЬ УРОВЕНЬ!!!",AJ11)))</formula>
    </cfRule>
  </conditionalFormatting>
  <conditionalFormatting sqref="D53:H57 P53:R57">
    <cfRule type="containsText" priority="3" operator="containsText" dxfId="1" text="УКАЗАТЬ УРОВЕНЬ!!!">
      <formula>NOT(ISERROR(SEARCH("УКАЗАТЬ УРОВЕНЬ!!!",D53)))</formula>
    </cfRule>
  </conditionalFormatting>
  <conditionalFormatting sqref="D58:H73 P58:R73">
    <cfRule type="containsText" priority="2" operator="containsText" dxfId="1" text="УКАЗАТЬ УРОВЕНЬ!!!">
      <formula>NOT(ISERROR(SEARCH("УКАЗАТЬ УРОВЕНЬ!!!",D58)))</formula>
    </cfRule>
  </conditionalFormatting>
  <conditionalFormatting sqref="AE11:AH173">
    <cfRule type="containsText" priority="1" operator="containsText" dxfId="1" text="УКАЗАТЬ УРОВЕНЬ!!!">
      <formula>NOT(ISERROR(SEARCH("УКАЗАТЬ УРОВЕНЬ!!!",AE11)))</formula>
    </cfRule>
  </conditionalFormatting>
  <pageMargins left="0.7" right="0.7" top="0.75" bottom="0.75" header="0.3" footer="0.3"/>
  <pageSetup orientation="landscape" paperSize="9" scale="1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 filterMode="1">
    <tabColor rgb="FF7030A0"/>
    <outlinePr summaryBelow="1" summaryRight="1"/>
    <pageSetUpPr fitToPage="1"/>
  </sheetPr>
  <dimension ref="A1:AM178"/>
  <sheetViews>
    <sheetView view="pageBreakPreview" topLeftCell="D1" zoomScale="70" zoomScaleNormal="100" zoomScaleSheetLayoutView="70" workbookViewId="0">
      <selection activeCell="AE13" sqref="AE13"/>
    </sheetView>
  </sheetViews>
  <sheetFormatPr baseColWidth="8" defaultColWidth="9.140625" defaultRowHeight="15.75"/>
  <cols>
    <col hidden="1" width="12.85546875" customWidth="1" style="96" min="1" max="3"/>
    <col width="12.85546875" customWidth="1" style="96" min="4" max="4"/>
    <col hidden="1" width="12.85546875" customWidth="1" style="96" min="5" max="7"/>
    <col hidden="1" width="37.140625" customWidth="1" style="96" min="8" max="8"/>
    <col hidden="1" width="9.42578125" customWidth="1" style="96" min="9" max="13"/>
    <col hidden="1" width="17.42578125" customWidth="1" style="96" min="14" max="14"/>
    <col hidden="1" width="9.5703125" customWidth="1" style="96" min="15" max="15"/>
    <col width="33.28515625" customWidth="1" style="96" min="16" max="16"/>
    <col width="19.5703125" customWidth="1" style="96" min="17" max="17"/>
    <col width="19.140625" customWidth="1" style="96" min="18" max="18"/>
    <col width="8.28515625" customWidth="1" style="96" min="19" max="27"/>
    <col width="8.42578125" customWidth="1" style="96" min="28" max="28"/>
    <col width="7.7109375" customWidth="1" style="96" min="29" max="29"/>
    <col width="8" customWidth="1" style="96" min="30" max="30"/>
    <col width="8.28515625" customWidth="1" style="96" min="31" max="32"/>
    <col width="9.140625" customWidth="1" style="96" min="33" max="215"/>
    <col width="9.140625" customWidth="1" style="96" min="216" max="16384"/>
  </cols>
  <sheetData>
    <row r="1">
      <c r="A1" s="95" t="inlineStr">
        <is>
          <t>Индивидуальный лист учета учебной нагрузки преподавателя Королькова И.А.</t>
        </is>
      </c>
    </row>
    <row r="2">
      <c r="A2" s="95" t="inlineStr">
        <is>
          <t xml:space="preserve">по кафедре ИС </t>
        </is>
      </c>
      <c r="AK2" s="6" t="n"/>
      <c r="AL2" s="6" t="n"/>
      <c r="AM2" s="6" t="n"/>
    </row>
    <row r="3" ht="15.75" customHeight="1">
      <c r="A3" s="6" t="n"/>
      <c r="B3" s="6" t="n"/>
      <c r="C3" s="6" t="n"/>
      <c r="E3" s="97" t="n"/>
      <c r="F3" s="97" t="n"/>
      <c r="G3" s="97" t="n"/>
      <c r="H3" s="97" t="n"/>
      <c r="I3" s="97" t="n"/>
      <c r="J3" s="97" t="n"/>
      <c r="K3" s="97" t="n"/>
      <c r="L3" s="97" t="n"/>
      <c r="M3" s="97" t="n"/>
      <c r="N3" s="97" t="n"/>
      <c r="O3" s="97" t="n"/>
      <c r="P3" s="7" t="n"/>
      <c r="Q3" s="7" t="n"/>
      <c r="R3" s="7" t="n"/>
      <c r="S3" s="7" t="n"/>
      <c r="T3" s="97">
        <f>[2]СВОДНЫЙ!A3</f>
        <v/>
      </c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</row>
    <row r="4" ht="18.75" customHeight="1">
      <c r="A4" s="8" t="n"/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</row>
    <row r="5" ht="21" customHeight="1">
      <c r="A5" s="98" t="inlineStr">
        <is>
          <t>Повременная нагрузка</t>
        </is>
      </c>
      <c r="B5" s="78" t="n"/>
      <c r="C5" s="78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  <c r="AJ5" s="79" t="n"/>
    </row>
    <row r="6" ht="15.75" customHeight="1">
      <c r="A6" s="99" t="n"/>
      <c r="B6" s="99" t="n"/>
      <c r="C6" s="99" t="n"/>
      <c r="D6" s="93" t="inlineStr">
        <is>
          <t>Дата проведения</t>
        </is>
      </c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3" t="inlineStr">
        <is>
          <t>Дисциплина</t>
        </is>
      </c>
      <c r="Q6" s="93" t="inlineStr">
        <is>
          <t>Поток, группа</t>
        </is>
      </c>
      <c r="R6" s="93" t="inlineStr">
        <is>
          <t>Кол-во студентов</t>
        </is>
      </c>
      <c r="S6" s="80" t="inlineStr">
        <is>
          <t>Лекции</t>
        </is>
      </c>
      <c r="T6" s="80" t="inlineStr">
        <is>
          <t>Семинары и ПЗ</t>
        </is>
      </c>
      <c r="U6" s="80" t="inlineStr">
        <is>
          <t>Консультации</t>
        </is>
      </c>
      <c r="V6" s="80" t="inlineStr">
        <is>
          <t xml:space="preserve">Текущий контроль </t>
        </is>
      </c>
      <c r="W6" s="80" t="inlineStr">
        <is>
          <t>Курсовые работы</t>
        </is>
      </c>
      <c r="X6" s="80" t="inlineStr">
        <is>
          <t>Зачёты</t>
        </is>
      </c>
      <c r="Y6" s="80" t="inlineStr">
        <is>
          <t>Экзамены</t>
        </is>
      </c>
      <c r="Z6" s="85" t="inlineStr">
        <is>
          <t>Пересдачи</t>
        </is>
      </c>
      <c r="AA6" s="78" t="n"/>
      <c r="AB6" s="79" t="n"/>
      <c r="AC6" s="80" t="inlineStr">
        <is>
          <t>Руководство практикой</t>
        </is>
      </c>
      <c r="AD6" s="81" t="n"/>
      <c r="AE6" s="80" t="inlineStr">
        <is>
          <t>Руководство ВКР (бакал.)</t>
        </is>
      </c>
      <c r="AF6" s="80" t="inlineStr">
        <is>
          <t>Руководство ВКР (спец.)</t>
        </is>
      </c>
      <c r="AG6" s="80" t="inlineStr">
        <is>
          <t>Руководство ВКР (магистр.)</t>
        </is>
      </c>
      <c r="AH6" s="80" t="inlineStr">
        <is>
          <t>Участие в работе ГАК</t>
        </is>
      </c>
      <c r="AI6" s="80" t="inlineStr">
        <is>
          <t>Другие виды работ</t>
        </is>
      </c>
      <c r="AJ6" s="93" t="inlineStr">
        <is>
          <t>Всего часов</t>
        </is>
      </c>
    </row>
    <row r="7" ht="98.25" customHeight="1">
      <c r="A7" s="90" t="n"/>
      <c r="B7" s="90" t="n"/>
      <c r="C7" s="90" t="n"/>
      <c r="D7" s="90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90" t="n"/>
      <c r="Q7" s="90" t="n"/>
      <c r="R7" s="90" t="n"/>
      <c r="S7" s="84" t="n"/>
      <c r="T7" s="84" t="n"/>
      <c r="U7" s="84" t="n"/>
      <c r="V7" s="84" t="n"/>
      <c r="W7" s="84" t="n"/>
      <c r="X7" s="84" t="n"/>
      <c r="Y7" s="84" t="n"/>
      <c r="Z7" s="80" t="inlineStr">
        <is>
          <t>Зачёты</t>
        </is>
      </c>
      <c r="AA7" s="80" t="inlineStr">
        <is>
          <t>Экзамены</t>
        </is>
      </c>
      <c r="AB7" s="80" t="inlineStr">
        <is>
          <t>Курсовые работы</t>
        </is>
      </c>
      <c r="AC7" s="82" t="n"/>
      <c r="AD7" s="83" t="n"/>
      <c r="AE7" s="84" t="n"/>
      <c r="AF7" s="84" t="n"/>
      <c r="AG7" s="84" t="n"/>
      <c r="AH7" s="84" t="n"/>
      <c r="AI7" s="84" t="n"/>
      <c r="AJ7" s="90" t="n"/>
    </row>
    <row r="8">
      <c r="A8" s="90" t="n"/>
      <c r="B8" s="90" t="n"/>
      <c r="C8" s="90" t="n"/>
      <c r="D8" s="90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90" t="n"/>
      <c r="Q8" s="90" t="n"/>
      <c r="R8" s="90" t="n"/>
      <c r="S8" s="94" t="inlineStr">
        <is>
          <t>Часы</t>
        </is>
      </c>
      <c r="T8" s="78" t="n"/>
      <c r="U8" s="78" t="n"/>
      <c r="V8" s="79" t="n"/>
      <c r="W8" s="94" t="inlineStr">
        <is>
          <t>Шт.</t>
        </is>
      </c>
      <c r="X8" s="94" t="inlineStr">
        <is>
          <t>Часы</t>
        </is>
      </c>
      <c r="Y8" s="78" t="n"/>
      <c r="Z8" s="78" t="n"/>
      <c r="AA8" s="79" t="n"/>
      <c r="AB8" s="94" t="inlineStr">
        <is>
          <t>Шт.</t>
        </is>
      </c>
      <c r="AC8" s="94" t="inlineStr">
        <is>
          <t>Часы</t>
        </is>
      </c>
      <c r="AD8" s="79" t="n"/>
      <c r="AE8" s="94" t="inlineStr">
        <is>
          <t>Шт.</t>
        </is>
      </c>
      <c r="AF8" s="94" t="inlineStr">
        <is>
          <t>Шт.</t>
        </is>
      </c>
      <c r="AG8" s="94" t="inlineStr">
        <is>
          <t>Шт.</t>
        </is>
      </c>
      <c r="AH8" s="94" t="inlineStr">
        <is>
          <t>Часы</t>
        </is>
      </c>
      <c r="AI8" s="79" t="n"/>
      <c r="AJ8" s="90" t="n"/>
    </row>
    <row r="9">
      <c r="A9" s="90" t="n"/>
      <c r="B9" s="90" t="n"/>
      <c r="C9" s="90" t="n"/>
      <c r="D9" s="90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90" t="n"/>
      <c r="Q9" s="90" t="n"/>
      <c r="R9" s="90" t="n"/>
      <c r="S9" s="9" t="n">
        <v>1</v>
      </c>
      <c r="T9" s="9" t="n">
        <v>1</v>
      </c>
      <c r="U9" s="9" t="n">
        <v>1</v>
      </c>
      <c r="V9" s="9" t="n">
        <v>0.2</v>
      </c>
      <c r="W9" s="84" t="n"/>
      <c r="X9" s="9" t="n">
        <v>0.2</v>
      </c>
      <c r="Y9" s="9" t="n">
        <v>0.3</v>
      </c>
      <c r="Z9" s="9" t="n">
        <v>0.2</v>
      </c>
      <c r="AA9" s="9" t="n">
        <v>0.3</v>
      </c>
      <c r="AB9" s="84" t="n"/>
      <c r="AC9" s="9" t="n">
        <v>0.5</v>
      </c>
      <c r="AD9" s="9" t="n">
        <v>0.8</v>
      </c>
      <c r="AE9" s="84" t="n"/>
      <c r="AF9" s="84" t="n"/>
      <c r="AG9" s="84" t="n"/>
      <c r="AH9" s="9" t="n">
        <v>0.5</v>
      </c>
      <c r="AI9" s="9" t="n">
        <v>1</v>
      </c>
      <c r="AJ9" s="90" t="n"/>
    </row>
    <row r="10">
      <c r="A10" s="2" t="n"/>
      <c r="B10" s="2" t="n"/>
      <c r="C10" s="2" t="n"/>
      <c r="D10" s="8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80" t="n"/>
      <c r="Q10" s="80" t="n"/>
      <c r="R10" s="80" t="n"/>
      <c r="S10" s="11" t="n"/>
      <c r="T10" s="11" t="n"/>
      <c r="U10" s="11" t="n"/>
      <c r="V10" s="11" t="n"/>
      <c r="W10" s="94" t="n"/>
      <c r="X10" s="11" t="n"/>
      <c r="Y10" s="11" t="n"/>
      <c r="Z10" s="11" t="n"/>
      <c r="AA10" s="11" t="n"/>
      <c r="AB10" s="94" t="n"/>
      <c r="AC10" s="11" t="n"/>
      <c r="AD10" s="11" t="n"/>
      <c r="AE10" s="94" t="n"/>
      <c r="AF10" s="94" t="n"/>
      <c r="AG10" s="94" t="n"/>
      <c r="AH10" s="11" t="n"/>
      <c r="AI10" s="11" t="n"/>
      <c r="AJ10" s="80" t="n"/>
    </row>
    <row r="11" ht="63" customHeight="1">
      <c r="A11" s="13" t="n"/>
      <c r="B11" s="13" t="n"/>
      <c r="C11" s="13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>
        <f>IF(OR(J11="СПЗ",,J11="Лекции",),N11,"")</f>
        <v/>
      </c>
      <c r="T11" s="12">
        <f>IF(OR(J11="СПЗ",,J11="Семинары ИПЗ",),N11,"")</f>
        <v/>
      </c>
      <c r="U11" s="12">
        <f>IF(OR(J11="СПЗ",,J11="Консультации",),N11,"")</f>
        <v/>
      </c>
      <c r="V11" s="12" t="n"/>
      <c r="W11" s="12" t="n"/>
      <c r="X11" s="69">
        <f>IF(OR(J11="Зачеты",,J11="Зачет с оценкой"),IF(R11&lt;11,R11*0.2,R11*0.05+3),"")</f>
        <v/>
      </c>
      <c r="Y11" s="69">
        <f>IF(J11="Экзамены",IF(R11&lt;11,R11*0.3,R11*0.05+3),"")</f>
        <v/>
      </c>
      <c r="Z11" s="12" t="n"/>
      <c r="AA11" s="12" t="n"/>
      <c r="AB11" s="17">
        <f>IF(J11="Курсовые работы",J11,"")</f>
        <v/>
      </c>
      <c r="AC11" s="12" t="n"/>
      <c r="AD11" s="12" t="n"/>
      <c r="AE11" s="12" t="n"/>
      <c r="AF11" s="12" t="n"/>
      <c r="AG11" s="12" t="n"/>
      <c r="AH11" s="12" t="n"/>
      <c r="AI11" s="12">
        <f>IF(J11="Вебинар",N11,"")</f>
        <v/>
      </c>
      <c r="AJ11" s="12">
        <f>SUM(S11:AI11)</f>
        <v/>
      </c>
    </row>
    <row r="12" ht="63" customHeight="1">
      <c r="A12" s="13" t="n"/>
      <c r="B12" s="13" t="n"/>
      <c r="C12" s="13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>
        <f>IF(OR(J12="СПЗ",,J12="Лекции",),N12,"")</f>
        <v/>
      </c>
      <c r="T12" s="12">
        <f>IF(OR(J12="СПЗ",,J12="Семинары ИПЗ",),N12,"")</f>
        <v/>
      </c>
      <c r="U12" s="12">
        <f>IF(OR(J12="СПЗ",,J12="Консультации",),N12,"")</f>
        <v/>
      </c>
      <c r="V12" s="12" t="n"/>
      <c r="W12" s="12" t="n"/>
      <c r="X12" s="69">
        <f>IF(OR(J12="Зачеты",,J12="Зачет с оценкой"),IF(R12&lt;11,R12*0.2,R12*0.05+3),"")</f>
        <v/>
      </c>
      <c r="Y12" s="69">
        <f>IF(J12="Экзамены",IF(R12&lt;11,R12*0.3,R12*0.05+3),"")</f>
        <v/>
      </c>
      <c r="Z12" s="12" t="n"/>
      <c r="AA12" s="12" t="n"/>
      <c r="AB12" s="17">
        <f>IF(J12="Курсовые работы",J12,"")</f>
        <v/>
      </c>
      <c r="AC12" s="12" t="n"/>
      <c r="AD12" s="12" t="n"/>
      <c r="AE12" s="12" t="n"/>
      <c r="AF12" s="12" t="n"/>
      <c r="AG12" s="12" t="n"/>
      <c r="AH12" s="12" t="n"/>
      <c r="AI12" s="12">
        <f>IF(J12="Вебинар",N12,"")</f>
        <v/>
      </c>
      <c r="AJ12" s="12">
        <f>SUM(S12:AI12)</f>
        <v/>
      </c>
    </row>
    <row r="13" ht="67.5" customHeight="1">
      <c r="A13" s="13" t="n"/>
      <c r="B13" s="13" t="n"/>
      <c r="C13" s="13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>
        <f>IF(OR(J13="СПЗ",,J13="Лекции",),N13,"")</f>
        <v/>
      </c>
      <c r="T13" s="12">
        <f>IF(OR(J13="СПЗ",,J13="Семинары ИПЗ",),N13,"")</f>
        <v/>
      </c>
      <c r="U13" s="12">
        <f>IF(OR(J13="СПЗ",,J13="Консультации",),N13,"")</f>
        <v/>
      </c>
      <c r="V13" s="12" t="n"/>
      <c r="W13" s="12" t="n"/>
      <c r="X13" s="69">
        <f>IF(OR(J13="Зачеты",,J13="Зачет с оценкой"),IF(R13&lt;11,R13*0.2,R13*0.05+3),"")</f>
        <v/>
      </c>
      <c r="Y13" s="69">
        <f>IF(J13="Экзамены",IF(R13&lt;11,R13*0.3,R13*0.05+3),"")</f>
        <v/>
      </c>
      <c r="Z13" s="12" t="n"/>
      <c r="AA13" s="12" t="n"/>
      <c r="AB13" s="17">
        <f>IF(J13="Курсовые работы",J13,"")</f>
        <v/>
      </c>
      <c r="AC13" s="12" t="n"/>
      <c r="AD13" s="12" t="n"/>
      <c r="AE13" s="12" t="n"/>
      <c r="AF13" s="12" t="n"/>
      <c r="AG13" s="12" t="n"/>
      <c r="AH13" s="12" t="n"/>
      <c r="AI13" s="12">
        <f>IF(J13="Вебинар",N13,"")</f>
        <v/>
      </c>
      <c r="AJ13" s="12">
        <f>SUM(S13:AI13)</f>
        <v/>
      </c>
    </row>
    <row r="14" ht="31.5" customHeight="1">
      <c r="A14" s="13" t="n"/>
      <c r="B14" s="13" t="n"/>
      <c r="C14" s="13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>
        <f>IF(OR(J14="СПЗ",,J14="Лекции",),N14,"")</f>
        <v/>
      </c>
      <c r="T14" s="12">
        <f>IF(OR(J14="СПЗ",,J14="Семинары ИПЗ",),N14,"")</f>
        <v/>
      </c>
      <c r="U14" s="12">
        <f>IF(OR(J14="СПЗ",,J14="Консультации",),N14,"")</f>
        <v/>
      </c>
      <c r="V14" s="12" t="n"/>
      <c r="W14" s="12" t="n"/>
      <c r="X14" s="69">
        <f>IF(OR(J14="Зачеты",,J14="Зачет с оценкой"),IF(R14&lt;11,R14*0.2,R14*0.05+3),"")</f>
        <v/>
      </c>
      <c r="Y14" s="69">
        <f>IF(J14="Экзамены",IF(R14&lt;11,R14*0.3,R14*0.05+3),"")</f>
        <v/>
      </c>
      <c r="Z14" s="12" t="n"/>
      <c r="AA14" s="12" t="n"/>
      <c r="AB14" s="17">
        <f>IF(J14="Курсовые работы",J14,"")</f>
        <v/>
      </c>
      <c r="AC14" s="12" t="n"/>
      <c r="AD14" s="12" t="n"/>
      <c r="AE14" s="12" t="n"/>
      <c r="AF14" s="12" t="n"/>
      <c r="AG14" s="12" t="n"/>
      <c r="AH14" s="12" t="n"/>
      <c r="AI14" s="12">
        <f>IF(J14="Вебинар",N14,"")</f>
        <v/>
      </c>
      <c r="AJ14" s="12">
        <f>SUM(S14:AI14)</f>
        <v/>
      </c>
    </row>
    <row r="15" ht="67.5" customHeight="1">
      <c r="A15" s="13" t="n"/>
      <c r="B15" s="13" t="n"/>
      <c r="C15" s="13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>
        <f>IF(OR(J15="СПЗ",,J15="Лекции",),N15,"")</f>
        <v/>
      </c>
      <c r="T15" s="12">
        <f>IF(OR(J15="СПЗ",,J15="Семинары ИПЗ",),N15,"")</f>
        <v/>
      </c>
      <c r="U15" s="12">
        <f>IF(OR(J15="СПЗ",,J15="Консультации",),N15,"")</f>
        <v/>
      </c>
      <c r="V15" s="12" t="n"/>
      <c r="W15" s="12" t="n"/>
      <c r="X15" s="69">
        <f>IF(OR(J15="Зачеты",,J15="Зачет с оценкой"),IF(R15&lt;11,R15*0.2,R15*0.05+3),"")</f>
        <v/>
      </c>
      <c r="Y15" s="69">
        <f>IF(J15="Экзамены",IF(R15&lt;11,R15*0.3,R15*0.05+3),"")</f>
        <v/>
      </c>
      <c r="Z15" s="12" t="n"/>
      <c r="AA15" s="12" t="n"/>
      <c r="AB15" s="17">
        <f>IF(J15="Курсовые работы",J15,"")</f>
        <v/>
      </c>
      <c r="AC15" s="12" t="n"/>
      <c r="AD15" s="12" t="n"/>
      <c r="AE15" s="12" t="n"/>
      <c r="AF15" s="12" t="n"/>
      <c r="AG15" s="12" t="n"/>
      <c r="AH15" s="12" t="n"/>
      <c r="AI15" s="12">
        <f>IF(J15="Вебинар",N15,"")</f>
        <v/>
      </c>
      <c r="AJ15" s="12">
        <f>SUM(S15:AI15)</f>
        <v/>
      </c>
    </row>
    <row r="16" ht="31.5" customHeight="1">
      <c r="A16" s="13" t="n"/>
      <c r="B16" s="13" t="n"/>
      <c r="C16" s="13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>
        <f>IF(OR(J16="СПЗ",,J16="Лекции",),N16,"")</f>
        <v/>
      </c>
      <c r="T16" s="12">
        <f>IF(OR(J16="СПЗ",,J16="Семинары ИПЗ",),N16,"")</f>
        <v/>
      </c>
      <c r="U16" s="12">
        <f>IF(OR(J16="СПЗ",,J16="Консультации",),N16,"")</f>
        <v/>
      </c>
      <c r="V16" s="12" t="n"/>
      <c r="W16" s="12" t="n"/>
      <c r="X16" s="69">
        <f>IF(OR(J16="Зачеты",,J16="Зачет с оценкой"),IF(R16&lt;11,R16*0.2,R16*0.05+3),"")</f>
        <v/>
      </c>
      <c r="Y16" s="69">
        <f>IF(J16="Экзамены",IF(R16&lt;11,R16*0.3,R16*0.05+3),"")</f>
        <v/>
      </c>
      <c r="Z16" s="12" t="n"/>
      <c r="AA16" s="12" t="n"/>
      <c r="AB16" s="17">
        <f>IF(J16="Курсовые работы",J16,"")</f>
        <v/>
      </c>
      <c r="AC16" s="12" t="n"/>
      <c r="AD16" s="12" t="n"/>
      <c r="AE16" s="12" t="n"/>
      <c r="AF16" s="12" t="n"/>
      <c r="AG16" s="12" t="n"/>
      <c r="AH16" s="12" t="n"/>
      <c r="AI16" s="12">
        <f>IF(J16="Вебинар",N16,"")</f>
        <v/>
      </c>
      <c r="AJ16" s="12">
        <f>SUM(S16:AI16)</f>
        <v/>
      </c>
    </row>
    <row r="17" ht="31.5" customHeight="1">
      <c r="A17" s="13" t="n"/>
      <c r="B17" s="13" t="n"/>
      <c r="C17" s="13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>
        <f>IF(OR(J17="СПЗ",,J17="Лекции",),N17,"")</f>
        <v/>
      </c>
      <c r="T17" s="12">
        <f>IF(OR(J17="СПЗ",,J17="Семинары ИПЗ",),N17,"")</f>
        <v/>
      </c>
      <c r="U17" s="12">
        <f>IF(OR(J17="СПЗ",,J17="Консультации",),N17,"")</f>
        <v/>
      </c>
      <c r="V17" s="12" t="n"/>
      <c r="W17" s="12" t="n"/>
      <c r="X17" s="69">
        <f>IF(OR(J17="Зачеты",,J17="Зачет с оценкой"),IF(R17&lt;11,R17*0.2,R17*0.05+3),"")</f>
        <v/>
      </c>
      <c r="Y17" s="69">
        <f>IF(J17="Экзамены",IF(R17&lt;11,R17*0.3,R17*0.05+3),"")</f>
        <v/>
      </c>
      <c r="Z17" s="12" t="n"/>
      <c r="AA17" s="12" t="n"/>
      <c r="AB17" s="17">
        <f>IF(J17="Курсовые работы",J17,"")</f>
        <v/>
      </c>
      <c r="AC17" s="12" t="n"/>
      <c r="AD17" s="12" t="n"/>
      <c r="AE17" s="12" t="n"/>
      <c r="AF17" s="12" t="n"/>
      <c r="AG17" s="12" t="n"/>
      <c r="AH17" s="12" t="inlineStr">
        <is>
          <t xml:space="preserve"> </t>
        </is>
      </c>
      <c r="AI17" s="12">
        <f>IF(J17="Вебинар",N17,"")</f>
        <v/>
      </c>
      <c r="AJ17" s="12">
        <f>SUM(S17:AI17)</f>
        <v/>
      </c>
    </row>
    <row r="18" ht="31.5" customHeight="1">
      <c r="A18" s="13" t="n"/>
      <c r="B18" s="13" t="n"/>
      <c r="C18" s="13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>
        <f>IF(OR(J18="СПЗ",,J18="Лекции",),N18,"")</f>
        <v/>
      </c>
      <c r="T18" s="12">
        <f>IF(OR(J18="СПЗ",,J18="Семинары ИПЗ",),N18,"")</f>
        <v/>
      </c>
      <c r="U18" s="12">
        <f>IF(OR(J18="СПЗ",,J18="Консультации",),N18,"")</f>
        <v/>
      </c>
      <c r="V18" s="12" t="n"/>
      <c r="W18" s="12" t="n"/>
      <c r="X18" s="69">
        <f>IF(OR(J18="Зачеты",,J18="Зачет с оценкой"),IF(R18&lt;11,R18*0.2,R18*0.05+3),"")</f>
        <v/>
      </c>
      <c r="Y18" s="69">
        <f>IF(J18="Экзамены",IF(R18&lt;11,R18*0.3,R18*0.05+3),"")</f>
        <v/>
      </c>
      <c r="Z18" s="12" t="n"/>
      <c r="AA18" s="12" t="n"/>
      <c r="AB18" s="17">
        <f>IF(J18="Курсовые работы",J18,"")</f>
        <v/>
      </c>
      <c r="AC18" s="12" t="n"/>
      <c r="AD18" s="12" t="n"/>
      <c r="AE18" s="12" t="n"/>
      <c r="AF18" s="12" t="n"/>
      <c r="AG18" s="12" t="n"/>
      <c r="AH18" s="12" t="n"/>
      <c r="AI18" s="12">
        <f>IF(J18="Вебинар",N18,"")</f>
        <v/>
      </c>
      <c r="AJ18" s="12">
        <f>SUM(S18:AI18)</f>
        <v/>
      </c>
    </row>
    <row r="19" ht="31.5" customHeight="1">
      <c r="A19" s="13" t="n"/>
      <c r="B19" s="13" t="n"/>
      <c r="C19" s="13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>
        <f>IF(OR(J19="СПЗ",,J19="Лекции",),N19,"")</f>
        <v/>
      </c>
      <c r="T19" s="12">
        <f>IF(OR(J19="СПЗ",,J19="Семинары ИПЗ",),N19,"")</f>
        <v/>
      </c>
      <c r="U19" s="12">
        <f>IF(OR(J19="СПЗ",,J19="Консультации",),N19,"")</f>
        <v/>
      </c>
      <c r="V19" s="12" t="n"/>
      <c r="W19" s="12" t="n"/>
      <c r="X19" s="69">
        <f>IF(OR(J19="Зачеты",,J19="Зачет с оценкой"),IF(R19&lt;11,R19*0.2,R19*0.05+3),"")</f>
        <v/>
      </c>
      <c r="Y19" s="69">
        <f>IF(J19="Экзамены",IF(R19&lt;11,R19*0.3,R19*0.05+3),"")</f>
        <v/>
      </c>
      <c r="Z19" s="12" t="n"/>
      <c r="AA19" s="12" t="n"/>
      <c r="AB19" s="17">
        <f>IF(J19="Курсовые работы",J19,"")</f>
        <v/>
      </c>
      <c r="AC19" s="12" t="n"/>
      <c r="AD19" s="12" t="n"/>
      <c r="AE19" s="12" t="n"/>
      <c r="AF19" s="12" t="n"/>
      <c r="AG19" s="12" t="n"/>
      <c r="AH19" s="12" t="n"/>
      <c r="AI19" s="12">
        <f>IF(J19="Вебинар",N19,"")</f>
        <v/>
      </c>
      <c r="AJ19" s="12">
        <f>SUM(S19:AI19)</f>
        <v/>
      </c>
    </row>
    <row r="20" ht="31.5" customHeight="1">
      <c r="A20" s="13" t="n"/>
      <c r="B20" s="13" t="n"/>
      <c r="C20" s="13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>
        <f>IF(OR(J20="СПЗ",,J20="Лекции",),N20,"")</f>
        <v/>
      </c>
      <c r="T20" s="12">
        <f>IF(OR(J20="СПЗ",,J20="Семинары ИПЗ",),N20,"")</f>
        <v/>
      </c>
      <c r="U20" s="12">
        <f>IF(OR(J20="СПЗ",,J20="Консультации",),N20,"")</f>
        <v/>
      </c>
      <c r="V20" s="12" t="n"/>
      <c r="W20" s="12" t="n"/>
      <c r="X20" s="69">
        <f>IF(OR(J20="Зачеты",,J20="Зачет с оценкой"),IF(R20&lt;11,R20*0.2,R20*0.05+3),"")</f>
        <v/>
      </c>
      <c r="Y20" s="69">
        <f>IF(J20="Экзамены",IF(R20&lt;11,R20*0.3,R20*0.05+3),"")</f>
        <v/>
      </c>
      <c r="Z20" s="12" t="n"/>
      <c r="AA20" s="12" t="n"/>
      <c r="AB20" s="17">
        <f>IF(J20="Курсовые работы",J20,"")</f>
        <v/>
      </c>
      <c r="AC20" s="12" t="n"/>
      <c r="AD20" s="12" t="n"/>
      <c r="AE20" s="12" t="n"/>
      <c r="AF20" s="12" t="n"/>
      <c r="AG20" s="12" t="n"/>
      <c r="AH20" s="12" t="n"/>
      <c r="AI20" s="12">
        <f>IF(J20="Вебинар",N20,"")</f>
        <v/>
      </c>
      <c r="AJ20" s="12">
        <f>SUM(S20:AI20)</f>
        <v/>
      </c>
    </row>
    <row r="21" ht="63" customHeight="1">
      <c r="A21" s="13" t="n"/>
      <c r="B21" s="13" t="n"/>
      <c r="C21" s="13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>
        <f>IF(OR(J21="СПЗ",,J21="Лекции",),N21,"")</f>
        <v/>
      </c>
      <c r="T21" s="12">
        <f>IF(OR(J21="СПЗ",,J21="Семинары ИПЗ",),N21,"")</f>
        <v/>
      </c>
      <c r="U21" s="12">
        <f>IF(OR(J21="СПЗ",,J21="Консультации",),N21,"")</f>
        <v/>
      </c>
      <c r="V21" s="12" t="n"/>
      <c r="W21" s="12" t="n"/>
      <c r="X21" s="69">
        <f>IF(OR(J21="Зачеты",,J21="Зачет с оценкой"),IF(R21&lt;11,R21*0.2,R21*0.05+3),"")</f>
        <v/>
      </c>
      <c r="Y21" s="69">
        <f>IF(J21="Экзамены",IF(R21&lt;11,R21*0.3,R21*0.05+3),"")</f>
        <v/>
      </c>
      <c r="Z21" s="12" t="n"/>
      <c r="AA21" s="12" t="n"/>
      <c r="AB21" s="17">
        <f>IF(J21="Курсовые работы",J21,"")</f>
        <v/>
      </c>
      <c r="AC21" s="12" t="n"/>
      <c r="AD21" s="12" t="n"/>
      <c r="AE21" s="12" t="n"/>
      <c r="AF21" s="12" t="n"/>
      <c r="AG21" s="12" t="n"/>
      <c r="AH21" s="12" t="n"/>
      <c r="AI21" s="12">
        <f>IF(J21="Вебинар",N21,"")</f>
        <v/>
      </c>
      <c r="AJ21" s="12">
        <f>SUM(S21:AI21)</f>
        <v/>
      </c>
    </row>
    <row r="22" ht="63" customHeight="1">
      <c r="A22" s="13" t="n"/>
      <c r="B22" s="13" t="n"/>
      <c r="C22" s="13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>
        <f>IF(OR(J22="СПЗ",,J22="Лекции",),N22,"")</f>
        <v/>
      </c>
      <c r="T22" s="12">
        <f>IF(OR(J22="СПЗ",,J22="Семинары ИПЗ",),N22,"")</f>
        <v/>
      </c>
      <c r="U22" s="12">
        <f>IF(OR(J22="СПЗ",,J22="Консультации",),N22,"")</f>
        <v/>
      </c>
      <c r="V22" s="12" t="n"/>
      <c r="W22" s="12" t="n"/>
      <c r="X22" s="69">
        <f>IF(OR(J22="Зачеты",,J22="Зачет с оценкой"),IF(R22&lt;11,R22*0.2,R22*0.05+3),"")</f>
        <v/>
      </c>
      <c r="Y22" s="69">
        <f>IF(J22="Экзамены",IF(R22&lt;11,R22*0.3,R22*0.05+3),"")</f>
        <v/>
      </c>
      <c r="Z22" s="12" t="n"/>
      <c r="AA22" s="12" t="n"/>
      <c r="AB22" s="17">
        <f>IF(J22="Курсовые работы",J22,"")</f>
        <v/>
      </c>
      <c r="AC22" s="12" t="n"/>
      <c r="AD22" s="12" t="n"/>
      <c r="AE22" s="12" t="n"/>
      <c r="AF22" s="12" t="n"/>
      <c r="AG22" s="12" t="n"/>
      <c r="AH22" s="12" t="n"/>
      <c r="AI22" s="12">
        <f>IF(J22="Вебинар",N22,"")</f>
        <v/>
      </c>
      <c r="AJ22" s="12">
        <f>SUM(S22:AI22)</f>
        <v/>
      </c>
    </row>
    <row r="23" ht="63" customHeight="1">
      <c r="A23" s="13" t="n"/>
      <c r="B23" s="13" t="n"/>
      <c r="C23" s="13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>
        <f>IF(OR(J23="СПЗ",,J23="Лекции",),N23,"")</f>
        <v/>
      </c>
      <c r="T23" s="12">
        <f>IF(OR(J23="СПЗ",,J23="Семинары ИПЗ",),N23,"")</f>
        <v/>
      </c>
      <c r="U23" s="12">
        <f>IF(OR(J23="СПЗ",,J23="Консультации",),N23,"")</f>
        <v/>
      </c>
      <c r="V23" s="12" t="n"/>
      <c r="W23" s="12" t="n"/>
      <c r="X23" s="69">
        <f>IF(OR(J23="Зачеты",,J23="Зачет с оценкой"),IF(R23&lt;11,R23*0.2,R23*0.05+3),"")</f>
        <v/>
      </c>
      <c r="Y23" s="69">
        <f>IF(J23="Экзамены",IF(R23&lt;11,R23*0.3,R23*0.05+3),"")</f>
        <v/>
      </c>
      <c r="Z23" s="12" t="n"/>
      <c r="AA23" s="12" t="n"/>
      <c r="AB23" s="17">
        <f>IF(J23="Курсовые работы",J23,"")</f>
        <v/>
      </c>
      <c r="AC23" s="12" t="n"/>
      <c r="AD23" s="12" t="n"/>
      <c r="AE23" s="12" t="n"/>
      <c r="AF23" s="12" t="n"/>
      <c r="AG23" s="12" t="n"/>
      <c r="AH23" s="12" t="n"/>
      <c r="AI23" s="12">
        <f>IF(J23="Вебинар",N23,"")</f>
        <v/>
      </c>
      <c r="AJ23" s="12">
        <f>SUM(S23:AI23)</f>
        <v/>
      </c>
    </row>
    <row r="24" ht="63" customHeight="1">
      <c r="A24" s="13" t="n"/>
      <c r="B24" s="13" t="n"/>
      <c r="C24" s="13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>
        <f>IF(OR(J24="СПЗ",,J24="Лекции",),N24,"")</f>
        <v/>
      </c>
      <c r="T24" s="12">
        <f>IF(OR(J24="СПЗ",,J24="Семинары ИПЗ",),N24,"")</f>
        <v/>
      </c>
      <c r="U24" s="12">
        <f>IF(OR(J24="СПЗ",,J24="Консультации",),N24,"")</f>
        <v/>
      </c>
      <c r="V24" s="12" t="n"/>
      <c r="W24" s="12" t="n"/>
      <c r="X24" s="69">
        <f>IF(OR(J24="Зачеты",,J24="Зачет с оценкой"),IF(R24&lt;11,R24*0.2,R24*0.05+3),"")</f>
        <v/>
      </c>
      <c r="Y24" s="69">
        <f>IF(J24="Экзамены",IF(R24&lt;11,R24*0.3,R24*0.05+3),"")</f>
        <v/>
      </c>
      <c r="Z24" s="12" t="n"/>
      <c r="AA24" s="12" t="n"/>
      <c r="AB24" s="17">
        <f>IF(J24="Курсовые работы",J24,"")</f>
        <v/>
      </c>
      <c r="AC24" s="12" t="n"/>
      <c r="AD24" s="12" t="n"/>
      <c r="AE24" s="12" t="n"/>
      <c r="AF24" s="12" t="n"/>
      <c r="AG24" s="12" t="n"/>
      <c r="AH24" s="12" t="n"/>
      <c r="AI24" s="12">
        <f>IF(J24="Вебинар",N24,"")</f>
        <v/>
      </c>
      <c r="AJ24" s="12">
        <f>SUM(S24:AI24)</f>
        <v/>
      </c>
    </row>
    <row r="25" ht="31.5" customHeight="1">
      <c r="A25" s="13" t="n"/>
      <c r="B25" s="13" t="n"/>
      <c r="C25" s="13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>
        <f>IF(OR(J25="СПЗ",,J25="Лекции",),N25,"")</f>
        <v/>
      </c>
      <c r="T25" s="12">
        <f>IF(OR(J25="СПЗ",,J25="Семинары ИПЗ",),N25,"")</f>
        <v/>
      </c>
      <c r="U25" s="12">
        <f>IF(OR(J25="СПЗ",,J25="Консультации",),N25,"")</f>
        <v/>
      </c>
      <c r="V25" s="12" t="n"/>
      <c r="W25" s="12" t="n"/>
      <c r="X25" s="69">
        <f>IF(OR(J25="Зачеты",,J25="Зачет с оценкой"),IF(R25&lt;11,R25*0.2,R25*0.05+3),"")</f>
        <v/>
      </c>
      <c r="Y25" s="69">
        <f>IF(J25="Экзамены",IF(R25&lt;11,R25*0.3,R25*0.05+3),"")</f>
        <v/>
      </c>
      <c r="Z25" s="12" t="n"/>
      <c r="AA25" s="12" t="n"/>
      <c r="AB25" s="17">
        <f>IF(J25="Курсовые работы",J25,"")</f>
        <v/>
      </c>
      <c r="AC25" s="12" t="n"/>
      <c r="AD25" s="12" t="n"/>
      <c r="AE25" s="12" t="n"/>
      <c r="AF25" s="12" t="n"/>
      <c r="AG25" s="12" t="n"/>
      <c r="AH25" s="12" t="n"/>
      <c r="AI25" s="12">
        <f>IF(J25="Вебинар",N25,"")</f>
        <v/>
      </c>
      <c r="AJ25" s="12">
        <f>SUM(S25:AI25)</f>
        <v/>
      </c>
    </row>
    <row r="26" ht="31.5" customHeight="1">
      <c r="A26" s="13" t="n"/>
      <c r="B26" s="13" t="n"/>
      <c r="C26" s="13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>
        <f>IF(OR(J26="СПЗ",,J26="Лекции",),N26,"")</f>
        <v/>
      </c>
      <c r="T26" s="12">
        <f>IF(OR(J26="СПЗ",,J26="Семинары ИПЗ",),N26,"")</f>
        <v/>
      </c>
      <c r="U26" s="12">
        <f>IF(OR(J26="СПЗ",,J26="Консультации",),N26,"")</f>
        <v/>
      </c>
      <c r="V26" s="12" t="n"/>
      <c r="W26" s="12" t="n"/>
      <c r="X26" s="69">
        <f>IF(OR(J26="Зачеты",,J26="Зачет с оценкой"),IF(R26&lt;11,R26*0.2,R26*0.05+3),"")</f>
        <v/>
      </c>
      <c r="Y26" s="69">
        <f>IF(J26="Экзамены",IF(R26&lt;11,R26*0.3,R26*0.05+3),"")</f>
        <v/>
      </c>
      <c r="Z26" s="12" t="n"/>
      <c r="AA26" s="12" t="n"/>
      <c r="AB26" s="17">
        <f>IF(J26="Курсовые работы",J26,"")</f>
        <v/>
      </c>
      <c r="AC26" s="12" t="n"/>
      <c r="AD26" s="12" t="n"/>
      <c r="AE26" s="12" t="n"/>
      <c r="AF26" s="12" t="n"/>
      <c r="AG26" s="12" t="n"/>
      <c r="AH26" s="12" t="n"/>
      <c r="AI26" s="12">
        <f>IF(J26="Вебинар",N26,"")</f>
        <v/>
      </c>
      <c r="AJ26" s="12">
        <f>SUM(S26:AI26)</f>
        <v/>
      </c>
    </row>
    <row r="27" ht="31.5" customHeight="1">
      <c r="A27" s="20" t="n"/>
      <c r="B27" s="20" t="n"/>
      <c r="C27" s="20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>
        <f>IF(OR(J27="СПЗ",,J27="Лекции",),N27,"")</f>
        <v/>
      </c>
      <c r="T27" s="12">
        <f>IF(OR(J27="СПЗ",,J27="Семинары ИПЗ",),N27,"")</f>
        <v/>
      </c>
      <c r="U27" s="12">
        <f>IF(OR(J27="СПЗ",,J27="Консультации",),N27,"")</f>
        <v/>
      </c>
      <c r="V27" s="12" t="n"/>
      <c r="W27" s="12" t="n"/>
      <c r="X27" s="69">
        <f>IF(OR(J27="Зачеты",,J27="Зачет с оценкой"),IF(R27&lt;11,R27*0.2,R27*0.05+3),"")</f>
        <v/>
      </c>
      <c r="Y27" s="69">
        <f>IF(J27="Экзамены",IF(R27&lt;11,R27*0.3,R27*0.05+3),"")</f>
        <v/>
      </c>
      <c r="Z27" s="12" t="n"/>
      <c r="AA27" s="12" t="n"/>
      <c r="AB27" s="17">
        <f>IF(J27="Курсовые работы",J27,"")</f>
        <v/>
      </c>
      <c r="AC27" s="12" t="n"/>
      <c r="AD27" s="12" t="n"/>
      <c r="AE27" s="12" t="n"/>
      <c r="AF27" s="12" t="n"/>
      <c r="AG27" s="12" t="n"/>
      <c r="AH27" s="12" t="n"/>
      <c r="AI27" s="12">
        <f>IF(J27="Вебинар",N27,"")</f>
        <v/>
      </c>
      <c r="AJ27" s="12">
        <f>SUM(S27:AI27)</f>
        <v/>
      </c>
    </row>
    <row r="28" ht="31.5" customHeight="1">
      <c r="A28" s="20" t="n"/>
      <c r="B28" s="20" t="n"/>
      <c r="C28" s="20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>
        <f>IF(OR(J28="СПЗ",,J28="Лекции",),N28,"")</f>
        <v/>
      </c>
      <c r="T28" s="12">
        <f>IF(OR(J28="СПЗ",,J28="Семинары ИПЗ",),N28,"")</f>
        <v/>
      </c>
      <c r="U28" s="12">
        <f>IF(OR(J28="СПЗ",,J28="Консультации",),N28,"")</f>
        <v/>
      </c>
      <c r="V28" s="12" t="n"/>
      <c r="W28" s="12" t="n"/>
      <c r="X28" s="69">
        <f>IF(OR(J28="Зачеты",,J28="Зачет с оценкой"),IF(R28&lt;11,R28*0.2,R28*0.05+3),"")</f>
        <v/>
      </c>
      <c r="Y28" s="69">
        <f>IF(J28="Экзамены",IF(R28&lt;11,R28*0.3,R28*0.05+3),"")</f>
        <v/>
      </c>
      <c r="Z28" s="12" t="n"/>
      <c r="AA28" s="12" t="n"/>
      <c r="AB28" s="17">
        <f>IF(J28="Курсовые работы",J28,"")</f>
        <v/>
      </c>
      <c r="AC28" s="12" t="n"/>
      <c r="AD28" s="12" t="n"/>
      <c r="AE28" s="12" t="n"/>
      <c r="AF28" s="12" t="n"/>
      <c r="AG28" s="12" t="n"/>
      <c r="AH28" s="12" t="n"/>
      <c r="AI28" s="12">
        <f>IF(J28="Вебинар",N28,"")</f>
        <v/>
      </c>
      <c r="AJ28" s="12">
        <f>SUM(S28:AI28)</f>
        <v/>
      </c>
    </row>
    <row r="29">
      <c r="A29" s="20" t="n"/>
      <c r="B29" s="20" t="n"/>
      <c r="C29" s="20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>
        <f>IF(OR(J29="СПЗ",,J29="Лекции",),N29,"")</f>
        <v/>
      </c>
      <c r="T29" s="12">
        <f>IF(OR(J29="СПЗ",,J29="Семинары ИПЗ",),N29,"")</f>
        <v/>
      </c>
      <c r="U29" s="12">
        <f>IF(OR(J29="СПЗ",,J29="Консультации",),N29,"")</f>
        <v/>
      </c>
      <c r="V29" s="12" t="n"/>
      <c r="W29" s="12" t="n"/>
      <c r="X29" s="69">
        <f>IF(OR(J29="Зачеты",,J29="Зачет с оценкой"),IF(R29&lt;11,R29*0.2,R29*0.05+3),"")</f>
        <v/>
      </c>
      <c r="Y29" s="69">
        <f>IF(J29="Экзамены",IF(R29&lt;11,R29*0.3,R29*0.05+3),"")</f>
        <v/>
      </c>
      <c r="Z29" s="17" t="n"/>
      <c r="AA29" s="17" t="n"/>
      <c r="AB29" s="17">
        <f>IF(J29="Курсовые работы",J29,"")</f>
        <v/>
      </c>
      <c r="AC29" s="17" t="n"/>
      <c r="AD29" s="17" t="n"/>
      <c r="AE29" s="17" t="n"/>
      <c r="AF29" s="17" t="n"/>
      <c r="AG29" s="17" t="n"/>
      <c r="AH29" s="18" t="n"/>
      <c r="AI29" s="12">
        <f>IF(J29="Вебинар",N29,"")</f>
        <v/>
      </c>
      <c r="AJ29" s="19">
        <f>SUM(S29:AI29)</f>
        <v/>
      </c>
    </row>
    <row r="30">
      <c r="A30" s="20" t="n"/>
      <c r="B30" s="20" t="n"/>
      <c r="C30" s="20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>
        <f>IF(OR(J30="СПЗ",,J30="Лекции",),N30,"")</f>
        <v/>
      </c>
      <c r="T30" s="12">
        <f>IF(OR(J30="СПЗ",,J30="Семинары ИПЗ",),N30,"")</f>
        <v/>
      </c>
      <c r="U30" s="12">
        <f>IF(OR(J30="СПЗ",,J30="Консультации",),N30,"")</f>
        <v/>
      </c>
      <c r="V30" s="12" t="n"/>
      <c r="W30" s="12" t="n"/>
      <c r="X30" s="69">
        <f>IF(OR(J30="Зачеты",,J30="Зачет с оценкой"),IF(R30&lt;11,R30*0.2,R30*0.05+3),"")</f>
        <v/>
      </c>
      <c r="Y30" s="69">
        <f>IF(J30="Экзамены",IF(R30&lt;11,R30*0.3,R30*0.05+3),"")</f>
        <v/>
      </c>
      <c r="Z30" s="17" t="n"/>
      <c r="AA30" s="17" t="n"/>
      <c r="AB30" s="17">
        <f>IF(J30="Курсовые работы",J30,"")</f>
        <v/>
      </c>
      <c r="AC30" s="17" t="n"/>
      <c r="AD30" s="17" t="n"/>
      <c r="AE30" s="17" t="n"/>
      <c r="AF30" s="17" t="n"/>
      <c r="AG30" s="17" t="n"/>
      <c r="AH30" s="18" t="n"/>
      <c r="AI30" s="12">
        <f>IF(J30="Вебинар",N30,"")</f>
        <v/>
      </c>
      <c r="AJ30" s="19">
        <f>SUM(S30:AI30)</f>
        <v/>
      </c>
    </row>
    <row r="31">
      <c r="A31" s="20" t="n"/>
      <c r="B31" s="20" t="n"/>
      <c r="C31" s="20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>
        <f>IF(OR(J31="СПЗ",,J31="Лекции",),N31,"")</f>
        <v/>
      </c>
      <c r="T31" s="12">
        <f>IF(OR(J31="СПЗ",,J31="Семинары ИПЗ",),N31,"")</f>
        <v/>
      </c>
      <c r="U31" s="12">
        <f>IF(OR(J31="СПЗ",,J31="Консультации",),N31,"")</f>
        <v/>
      </c>
      <c r="V31" s="12" t="n"/>
      <c r="W31" s="12" t="n"/>
      <c r="X31" s="69">
        <f>IF(OR(J31="Зачеты",,J31="Зачет с оценкой"),IF(R31&lt;11,R31*0.2,R31*0.05+3),"")</f>
        <v/>
      </c>
      <c r="Y31" s="69">
        <f>IF(J31="Экзамены",IF(R31&lt;11,R31*0.3,R31*0.05+3),"")</f>
        <v/>
      </c>
      <c r="Z31" s="12" t="n"/>
      <c r="AA31" s="12" t="n"/>
      <c r="AB31" s="17">
        <f>IF(J31="Курсовые работы",J31,"")</f>
        <v/>
      </c>
      <c r="AC31" s="12" t="n"/>
      <c r="AD31" s="12" t="n"/>
      <c r="AE31" s="12" t="n"/>
      <c r="AF31" s="12" t="n"/>
      <c r="AG31" s="12" t="n"/>
      <c r="AH31" s="12" t="n"/>
      <c r="AI31" s="12">
        <f>IF(J31="Вебинар",N31,"")</f>
        <v/>
      </c>
      <c r="AJ31" s="19">
        <f>SUM(S31:AI31)</f>
        <v/>
      </c>
    </row>
    <row r="32">
      <c r="A32" s="20" t="n"/>
      <c r="B32" s="20" t="n"/>
      <c r="C32" s="20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>
        <f>IF(OR(J32="СПЗ",,J32="Лекции",),N32,"")</f>
        <v/>
      </c>
      <c r="T32" s="12">
        <f>IF(OR(J32="СПЗ",,J32="Семинары ИПЗ",),N32,"")</f>
        <v/>
      </c>
      <c r="U32" s="12">
        <f>IF(OR(J32="СПЗ",,J32="Консультации",),N32,"")</f>
        <v/>
      </c>
      <c r="V32" s="12" t="n"/>
      <c r="W32" s="12" t="n"/>
      <c r="X32" s="69">
        <f>IF(OR(J32="Зачеты",,J32="Зачет с оценкой"),IF(R32&lt;11,R32*0.2,R32*0.05+3),"")</f>
        <v/>
      </c>
      <c r="Y32" s="69">
        <f>IF(J32="Экзамены",IF(R32&lt;11,R32*0.3,R32*0.05+3),"")</f>
        <v/>
      </c>
      <c r="Z32" s="12" t="n"/>
      <c r="AA32" s="12" t="n"/>
      <c r="AB32" s="17">
        <f>IF(J32="Курсовые работы",J32,"")</f>
        <v/>
      </c>
      <c r="AC32" s="12" t="n"/>
      <c r="AD32" s="12" t="n"/>
      <c r="AE32" s="12" t="n"/>
      <c r="AF32" s="12" t="n"/>
      <c r="AG32" s="12" t="n"/>
      <c r="AH32" s="12" t="n"/>
      <c r="AI32" s="12">
        <f>IF(J32="Вебинар",N32,"")</f>
        <v/>
      </c>
      <c r="AJ32" s="19">
        <f>SUM(S32:AI32)</f>
        <v/>
      </c>
    </row>
    <row r="33">
      <c r="A33" s="20" t="n"/>
      <c r="B33" s="20" t="n"/>
      <c r="C33" s="20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>
        <f>IF(OR(J33="СПЗ",,J33="Лекции",),N33,"")</f>
        <v/>
      </c>
      <c r="T33" s="12">
        <f>IF(OR(J33="СПЗ",,J33="Семинары ИПЗ",),N33,"")</f>
        <v/>
      </c>
      <c r="U33" s="12">
        <f>IF(OR(J33="СПЗ",,J33="Консультации",),N33,"")</f>
        <v/>
      </c>
      <c r="V33" s="12" t="n"/>
      <c r="W33" s="12" t="n"/>
      <c r="X33" s="69">
        <f>IF(OR(J33="Зачеты",,J33="Зачет с оценкой"),IF(R33&lt;11,R33*0.2,R33*0.05+3),"")</f>
        <v/>
      </c>
      <c r="Y33" s="69">
        <f>IF(J33="Экзамены",IF(R33&lt;11,R33*0.3,R33*0.05+3),"")</f>
        <v/>
      </c>
      <c r="Z33" s="12" t="n"/>
      <c r="AA33" s="12" t="n"/>
      <c r="AB33" s="17">
        <f>IF(J33="Курсовые работы",J33,"")</f>
        <v/>
      </c>
      <c r="AC33" s="12" t="n"/>
      <c r="AD33" s="12" t="n"/>
      <c r="AE33" s="12" t="n"/>
      <c r="AF33" s="12" t="n"/>
      <c r="AG33" s="12" t="n"/>
      <c r="AH33" s="12" t="n"/>
      <c r="AI33" s="12">
        <f>IF(J33="Вебинар",N33,"")</f>
        <v/>
      </c>
      <c r="AJ33" s="19">
        <f>SUM(S33:AI33)</f>
        <v/>
      </c>
    </row>
    <row r="34">
      <c r="A34" s="20" t="n"/>
      <c r="B34" s="20" t="n"/>
      <c r="C34" s="20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>
        <f>IF(OR(J34="СПЗ",,J34="Лекции",),N34,"")</f>
        <v/>
      </c>
      <c r="T34" s="12">
        <f>IF(OR(J34="СПЗ",,J34="Семинары ИПЗ",),N34,"")</f>
        <v/>
      </c>
      <c r="U34" s="12">
        <f>IF(OR(J34="СПЗ",,J34="Консультации",),N34,"")</f>
        <v/>
      </c>
      <c r="V34" s="12" t="n"/>
      <c r="W34" s="12" t="n"/>
      <c r="X34" s="69">
        <f>IF(OR(J34="Зачеты",,J34="Зачет с оценкой"),IF(R34&lt;11,R34*0.2,R34*0.05+3),"")</f>
        <v/>
      </c>
      <c r="Y34" s="69">
        <f>IF(J34="Экзамены",IF(R34&lt;11,R34*0.3,R34*0.05+3),"")</f>
        <v/>
      </c>
      <c r="Z34" s="12" t="n"/>
      <c r="AA34" s="12" t="n"/>
      <c r="AB34" s="17">
        <f>IF(J34="Курсовые работы",J34,"")</f>
        <v/>
      </c>
      <c r="AC34" s="12" t="n"/>
      <c r="AD34" s="12" t="n"/>
      <c r="AE34" s="12" t="n"/>
      <c r="AF34" s="12" t="n"/>
      <c r="AG34" s="12" t="n"/>
      <c r="AH34" s="12" t="n"/>
      <c r="AI34" s="12">
        <f>IF(J34="Вебинар",N34,"")</f>
        <v/>
      </c>
      <c r="AJ34" s="19">
        <f>SUM(S34:AI34)</f>
        <v/>
      </c>
    </row>
    <row r="35">
      <c r="A35" s="20" t="n"/>
      <c r="B35" s="20" t="n"/>
      <c r="C35" s="20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>
        <f>IF(OR(J35="СПЗ",,J35="Лекции",),N35,"")</f>
        <v/>
      </c>
      <c r="T35" s="12">
        <f>IF(OR(J35="СПЗ",,J35="Семинары ИПЗ",),N35,"")</f>
        <v/>
      </c>
      <c r="U35" s="12">
        <f>IF(OR(J35="СПЗ",,J35="Консультации",),N35,"")</f>
        <v/>
      </c>
      <c r="V35" s="12" t="n"/>
      <c r="W35" s="12" t="n"/>
      <c r="X35" s="69">
        <f>IF(OR(J35="Зачеты",,J35="Зачет с оценкой"),IF(R35&lt;11,R35*0.2,R35*0.05+3),"")</f>
        <v/>
      </c>
      <c r="Y35" s="69">
        <f>IF(J35="Экзамены",IF(R35&lt;11,R35*0.3,R35*0.05+3),"")</f>
        <v/>
      </c>
      <c r="Z35" s="12" t="n"/>
      <c r="AA35" s="12" t="n"/>
      <c r="AB35" s="17">
        <f>IF(J35="Курсовые работы",J35,"")</f>
        <v/>
      </c>
      <c r="AC35" s="12" t="n"/>
      <c r="AD35" s="17" t="n"/>
      <c r="AE35" s="17" t="n"/>
      <c r="AF35" s="17" t="n"/>
      <c r="AG35" s="17" t="n"/>
      <c r="AH35" s="18" t="n"/>
      <c r="AI35" s="12">
        <f>IF(J35="Вебинар",N35,"")</f>
        <v/>
      </c>
      <c r="AJ35" s="19">
        <f>SUM(S35:AI35)</f>
        <v/>
      </c>
    </row>
    <row r="36">
      <c r="A36" s="20" t="n"/>
      <c r="B36" s="20" t="n"/>
      <c r="C36" s="20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>
        <f>IF(OR(J36="СПЗ",,J36="Лекции",),N36,"")</f>
        <v/>
      </c>
      <c r="T36" s="12">
        <f>IF(OR(J36="СПЗ",,J36="Семинары ИПЗ",),N36,"")</f>
        <v/>
      </c>
      <c r="U36" s="12">
        <f>IF(OR(J36="СПЗ",,J36="Консультации",),N36,"")</f>
        <v/>
      </c>
      <c r="V36" s="12" t="n"/>
      <c r="W36" s="12" t="n"/>
      <c r="X36" s="69">
        <f>IF(OR(J36="Зачеты",,J36="Зачет с оценкой"),IF(R36&lt;11,R36*0.2,R36*0.05+3),"")</f>
        <v/>
      </c>
      <c r="Y36" s="69">
        <f>IF(J36="Экзамены",IF(R36&lt;11,R36*0.3,R36*0.05+3),"")</f>
        <v/>
      </c>
      <c r="Z36" s="12" t="n"/>
      <c r="AA36" s="12" t="n"/>
      <c r="AB36" s="17">
        <f>IF(J36="Курсовые работы",J36,"")</f>
        <v/>
      </c>
      <c r="AC36" s="12" t="n"/>
      <c r="AD36" s="17" t="n"/>
      <c r="AE36" s="17" t="n"/>
      <c r="AF36" s="17" t="n"/>
      <c r="AG36" s="17" t="n"/>
      <c r="AH36" s="18" t="n"/>
      <c r="AI36" s="12">
        <f>IF(J36="Вебинар",N36,"")</f>
        <v/>
      </c>
      <c r="AJ36" s="19">
        <f>SUM(S36:AI36)</f>
        <v/>
      </c>
    </row>
    <row r="37">
      <c r="A37" s="20" t="n"/>
      <c r="B37" s="20" t="n"/>
      <c r="C37" s="20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>
        <f>IF(OR(J37="СПЗ",,J37="Лекции",),N37,"")</f>
        <v/>
      </c>
      <c r="T37" s="12">
        <f>IF(OR(J37="СПЗ",,J37="Семинары ИПЗ",),N37,"")</f>
        <v/>
      </c>
      <c r="U37" s="12">
        <f>IF(OR(J37="СПЗ",,J37="Консультации",),N37,"")</f>
        <v/>
      </c>
      <c r="V37" s="12" t="n"/>
      <c r="W37" s="12" t="n"/>
      <c r="X37" s="69">
        <f>IF(OR(J37="Зачеты",,J37="Зачет с оценкой"),IF(R37&lt;11,R37*0.2,R37*0.05+3),"")</f>
        <v/>
      </c>
      <c r="Y37" s="69">
        <f>IF(J37="Экзамены",IF(R37&lt;11,R37*0.3,R37*0.05+3),"")</f>
        <v/>
      </c>
      <c r="Z37" s="12" t="n"/>
      <c r="AA37" s="12" t="n"/>
      <c r="AB37" s="17">
        <f>IF(J37="Курсовые работы",J37,"")</f>
        <v/>
      </c>
      <c r="AC37" s="12" t="n"/>
      <c r="AD37" s="17" t="n"/>
      <c r="AE37" s="17" t="n"/>
      <c r="AF37" s="17" t="n"/>
      <c r="AG37" s="17" t="n"/>
      <c r="AH37" s="18" t="n"/>
      <c r="AI37" s="12">
        <f>IF(J37="Вебинар",N37,"")</f>
        <v/>
      </c>
      <c r="AJ37" s="19">
        <f>SUM(S37:AI37)</f>
        <v/>
      </c>
    </row>
    <row r="38">
      <c r="A38" s="20" t="n"/>
      <c r="B38" s="20" t="n"/>
      <c r="C38" s="20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>
        <f>IF(J38="Лекции",N38,"")</f>
        <v/>
      </c>
      <c r="T38" s="12">
        <f>IF(OR(J38="СПЗ",,J38="Семинары ИПЗ",),N38,"")</f>
        <v/>
      </c>
      <c r="U38" s="12">
        <f>IF(J38="Консультация",N38,"")</f>
        <v/>
      </c>
      <c r="V38" s="12" t="n"/>
      <c r="W38" s="12" t="n"/>
      <c r="X38" s="69">
        <f>IF(OR(J38="Зачеты",,J38="Зачет с оценкой"),IF(R38&lt;11,R38*0.2,R38*0.05+3),"")</f>
        <v/>
      </c>
      <c r="Y38" s="69">
        <f>IF(J38="Экзамены",IF(R38&lt;11,R38*0.3,R38*0.05+3),"")</f>
        <v/>
      </c>
      <c r="Z38" s="12" t="n"/>
      <c r="AA38" s="12" t="n"/>
      <c r="AB38" s="17">
        <f>IF(J38="Курсовые работы",J38,"")</f>
        <v/>
      </c>
      <c r="AC38" s="12" t="n"/>
      <c r="AD38" s="17" t="n"/>
      <c r="AE38" s="17" t="n"/>
      <c r="AF38" s="17" t="n"/>
      <c r="AG38" s="17" t="n"/>
      <c r="AH38" s="18" t="n"/>
      <c r="AI38" s="12">
        <f>IF(J38="Вебинар",N38,"")</f>
        <v/>
      </c>
      <c r="AJ38" s="19">
        <f>SUM(S38:AI38)</f>
        <v/>
      </c>
    </row>
    <row r="39">
      <c r="A39" s="20" t="n"/>
      <c r="B39" s="20" t="n"/>
      <c r="C39" s="20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>
        <f>IF(J39="Лекции",N39,"")</f>
        <v/>
      </c>
      <c r="T39" s="12">
        <f>IF(OR(J39="СПЗ",,J39="Семинары ИПЗ",),N39,"")</f>
        <v/>
      </c>
      <c r="U39" s="12">
        <f>IF(J39="Консультация",N39,"")</f>
        <v/>
      </c>
      <c r="V39" s="12" t="n"/>
      <c r="W39" s="12" t="n"/>
      <c r="X39" s="69">
        <f>IF(OR(J39="Зачеты",,J39="Зачет с оценкой"),IF(R39&lt;11,R39*0.2,R39*0.05+3),"")</f>
        <v/>
      </c>
      <c r="Y39" s="69">
        <f>IF(J39="Экзамены",IF(R39&lt;11,R39*0.3,R39*0.05+3),"")</f>
        <v/>
      </c>
      <c r="Z39" s="12" t="n"/>
      <c r="AA39" s="12" t="n"/>
      <c r="AB39" s="17">
        <f>IF(J39="Курсовые работы",J39,"")</f>
        <v/>
      </c>
      <c r="AC39" s="12" t="n"/>
      <c r="AD39" s="17" t="n"/>
      <c r="AE39" s="17" t="n"/>
      <c r="AF39" s="17" t="n"/>
      <c r="AG39" s="17" t="n"/>
      <c r="AH39" s="18" t="n"/>
      <c r="AI39" s="12">
        <f>IF(J39="Вебинар",N39,"")</f>
        <v/>
      </c>
      <c r="AJ39" s="19">
        <f>SUM(S39:AI39)</f>
        <v/>
      </c>
    </row>
    <row r="40">
      <c r="A40" s="20" t="n"/>
      <c r="B40" s="20" t="n"/>
      <c r="C40" s="20" t="n"/>
      <c r="D40" s="23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14" t="n"/>
      <c r="Q40" s="14" t="n"/>
      <c r="R40" s="15" t="n"/>
      <c r="S40" s="16">
        <f>IF(J40="Лекции",N40,"")</f>
        <v/>
      </c>
      <c r="T40" s="16">
        <f>IF(OR(J40="СПЗ",,J40="Семинары ИПЗ",),N40,"")</f>
        <v/>
      </c>
      <c r="U40" s="16">
        <f>IF(J40="Консультация",N40,"")</f>
        <v/>
      </c>
      <c r="V40" s="17" t="n"/>
      <c r="W40" s="17" t="n"/>
      <c r="X40" s="69">
        <f>IF(OR(J40="Зачеты",,J40="Зачет с оценкой"),IF(R40&lt;11,R40*0.2,R40*0.05+3),"")</f>
        <v/>
      </c>
      <c r="Y40" s="69">
        <f>IF(J40="Экзамены",IF(R40&lt;11,R40*0.3,R40*0.05+3),"")</f>
        <v/>
      </c>
      <c r="Z40" s="17" t="n"/>
      <c r="AA40" s="17" t="n"/>
      <c r="AB40" s="17">
        <f>IF(J40="Курсовые работы",J40,"")</f>
        <v/>
      </c>
      <c r="AC40" s="17" t="n"/>
      <c r="AD40" s="17" t="n"/>
      <c r="AE40" s="17" t="n"/>
      <c r="AF40" s="17" t="n"/>
      <c r="AG40" s="17" t="n"/>
      <c r="AH40" s="24" t="n"/>
      <c r="AI40" s="12">
        <f>IF(J40="Вебинар",N40,"")</f>
        <v/>
      </c>
      <c r="AJ40" s="19">
        <f>SUM(S40:AI40)</f>
        <v/>
      </c>
      <c r="AL40" s="25" t="n"/>
    </row>
    <row r="41">
      <c r="A41" s="20" t="n"/>
      <c r="B41" s="20" t="n"/>
      <c r="C41" s="20" t="n"/>
      <c r="D41" s="23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14" t="n"/>
      <c r="Q41" s="14" t="n"/>
      <c r="R41" s="15" t="n"/>
      <c r="S41" s="16">
        <f>IF(J41="Лекции",N41,"")</f>
        <v/>
      </c>
      <c r="T41" s="16">
        <f>IF(OR(J41="СПЗ",,J41="Семинары ИПЗ",),N41,"")</f>
        <v/>
      </c>
      <c r="U41" s="16">
        <f>IF(J41="Консультация",N41,"")</f>
        <v/>
      </c>
      <c r="V41" s="17" t="n"/>
      <c r="W41" s="17" t="n"/>
      <c r="X41" s="69">
        <f>IF(OR(J41="Зачеты",,J41="Зачет с оценкой"),IF(R41&lt;11,R41*0.2,R41*0.05+3),"")</f>
        <v/>
      </c>
      <c r="Y41" s="69">
        <f>IF(J41="Экзамены",IF(R41&lt;11,R41*0.3,R41*0.05+3),"")</f>
        <v/>
      </c>
      <c r="Z41" s="17" t="n"/>
      <c r="AA41" s="17" t="n"/>
      <c r="AB41" s="17">
        <f>IF(J41="Курсовые работы",J41,"")</f>
        <v/>
      </c>
      <c r="AC41" s="17" t="n"/>
      <c r="AD41" s="17" t="n"/>
      <c r="AE41" s="17" t="n"/>
      <c r="AF41" s="17" t="n"/>
      <c r="AG41" s="17" t="n"/>
      <c r="AH41" s="24" t="n"/>
      <c r="AI41" s="12">
        <f>IF(J41="Вебинар",N41,"")</f>
        <v/>
      </c>
      <c r="AJ41" s="19">
        <f>SUM(S41:AI41)</f>
        <v/>
      </c>
      <c r="AL41" s="25" t="n"/>
    </row>
    <row r="42">
      <c r="A42" s="20" t="n"/>
      <c r="B42" s="20" t="n"/>
      <c r="C42" s="20" t="n"/>
      <c r="D42" s="23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14" t="n"/>
      <c r="Q42" s="14" t="n"/>
      <c r="R42" s="15" t="n"/>
      <c r="S42" s="16">
        <f>IF(J42="Лекции",N42,"")</f>
        <v/>
      </c>
      <c r="T42" s="16">
        <f>IF(OR(J42="СПЗ",,J42="Семинары ИПЗ",),N42,"")</f>
        <v/>
      </c>
      <c r="U42" s="16">
        <f>IF(J42="Консультация",N42,"")</f>
        <v/>
      </c>
      <c r="V42" s="17" t="n"/>
      <c r="W42" s="17" t="n"/>
      <c r="X42" s="69">
        <f>IF(OR(J42="Зачеты",,J42="Зачет с оценкой"),IF(R42&lt;11,R42*0.2,R42*0.05+3),"")</f>
        <v/>
      </c>
      <c r="Y42" s="69">
        <f>IF(J42="Экзамены",IF(R42&lt;11,R42*0.3,R42*0.05+3),"")</f>
        <v/>
      </c>
      <c r="Z42" s="17" t="n"/>
      <c r="AA42" s="17" t="n"/>
      <c r="AB42" s="17">
        <f>IF(J42="Курсовые работы",J42,"")</f>
        <v/>
      </c>
      <c r="AC42" s="17" t="n"/>
      <c r="AD42" s="17" t="n"/>
      <c r="AE42" s="17" t="n"/>
      <c r="AF42" s="17" t="n"/>
      <c r="AG42" s="17" t="n"/>
      <c r="AH42" s="24" t="n"/>
      <c r="AI42" s="12">
        <f>IF(J42="Вебинар",N42,"")</f>
        <v/>
      </c>
      <c r="AJ42" s="19">
        <f>SUM(S42:AI42)</f>
        <v/>
      </c>
      <c r="AL42" s="25" t="n"/>
    </row>
    <row r="43">
      <c r="A43" s="20" t="n"/>
      <c r="B43" s="20" t="n"/>
      <c r="C43" s="20" t="n"/>
      <c r="D43" s="23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14" t="n"/>
      <c r="Q43" s="14" t="n"/>
      <c r="R43" s="15" t="n"/>
      <c r="S43" s="16">
        <f>IF(J43="Лекции",N43,"")</f>
        <v/>
      </c>
      <c r="T43" s="16">
        <f>IF(OR(J43="СПЗ",,J43="Семинары ИПЗ",),N43,"")</f>
        <v/>
      </c>
      <c r="U43" s="16">
        <f>IF(J43="Консультация",N43,"")</f>
        <v/>
      </c>
      <c r="V43" s="17" t="n"/>
      <c r="W43" s="17" t="n"/>
      <c r="X43" s="69">
        <f>IF(OR(J43="Зачеты",,J43="Зачет с оценкой"),IF(R43&lt;11,R43*0.2,R43*0.05+3),"")</f>
        <v/>
      </c>
      <c r="Y43" s="69">
        <f>IF(J43="Экзамены",IF(R43&lt;11,R43*0.3,R43*0.05+3),"")</f>
        <v/>
      </c>
      <c r="Z43" s="17" t="n"/>
      <c r="AA43" s="17" t="n"/>
      <c r="AB43" s="17">
        <f>IF(J43="Курсовые работы",J43,"")</f>
        <v/>
      </c>
      <c r="AC43" s="17" t="n"/>
      <c r="AD43" s="17" t="n"/>
      <c r="AE43" s="17" t="n"/>
      <c r="AF43" s="17" t="n"/>
      <c r="AG43" s="17" t="n"/>
      <c r="AH43" s="24" t="n"/>
      <c r="AI43" s="12">
        <f>IF(J43="Вебинар",N43,"")</f>
        <v/>
      </c>
      <c r="AJ43" s="19">
        <f>SUM(S43:AI43)</f>
        <v/>
      </c>
      <c r="AL43" s="25" t="n"/>
    </row>
    <row r="44">
      <c r="A44" s="20" t="n"/>
      <c r="B44" s="20" t="n"/>
      <c r="C44" s="20" t="n"/>
      <c r="D44" s="21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14" t="n"/>
      <c r="Q44" s="14" t="n"/>
      <c r="R44" s="15" t="n"/>
      <c r="S44" s="16">
        <f>IF(J44="Лекции",N44,"")</f>
        <v/>
      </c>
      <c r="T44" s="16">
        <f>IF(OR(J44="СПЗ",,J44="Семинары ИПЗ",),N44,"")</f>
        <v/>
      </c>
      <c r="U44" s="16">
        <f>IF(J44="Консультация",N44,"")</f>
        <v/>
      </c>
      <c r="V44" s="17" t="n"/>
      <c r="W44" s="17" t="n"/>
      <c r="X44" s="69">
        <f>IF(OR(J44="Зачеты",,J44="Зачет с оценкой"),IF(R44&lt;11,R44*0.2,R44*0.05+3),"")</f>
        <v/>
      </c>
      <c r="Y44" s="69">
        <f>IF(J44="Экзамены",IF(R44&lt;11,R44*0.3,R44*0.05+3),"")</f>
        <v/>
      </c>
      <c r="Z44" s="17" t="n"/>
      <c r="AA44" s="17" t="n"/>
      <c r="AB44" s="17">
        <f>IF(J44="Курсовые работы",J44,"")</f>
        <v/>
      </c>
      <c r="AC44" s="17" t="n"/>
      <c r="AD44" s="17" t="n"/>
      <c r="AE44" s="17" t="n"/>
      <c r="AF44" s="17" t="n"/>
      <c r="AG44" s="17" t="n"/>
      <c r="AH44" s="18" t="n"/>
      <c r="AI44" s="12">
        <f>IF(J44="Вебинар",N44,"")</f>
        <v/>
      </c>
      <c r="AJ44" s="19">
        <f>SUM(S44:AI44)</f>
        <v/>
      </c>
    </row>
    <row r="45">
      <c r="A45" s="20" t="n"/>
      <c r="B45" s="20" t="n"/>
      <c r="C45" s="20" t="n"/>
      <c r="D45" s="21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14" t="n"/>
      <c r="Q45" s="14" t="n"/>
      <c r="R45" s="15" t="n"/>
      <c r="S45" s="16">
        <f>IF(J45="Лекции",N45,"")</f>
        <v/>
      </c>
      <c r="T45" s="16">
        <f>IF(OR(J45="СПЗ",,J45="Семинары ИПЗ",),N45,"")</f>
        <v/>
      </c>
      <c r="U45" s="16">
        <f>IF(J45="Консультация",N45,"")</f>
        <v/>
      </c>
      <c r="V45" s="17" t="n"/>
      <c r="W45" s="17" t="n"/>
      <c r="X45" s="69">
        <f>IF(OR(J45="Зачеты",,J45="Зачет с оценкой"),IF(R45&lt;11,R45*0.2,R45*0.05+3),"")</f>
        <v/>
      </c>
      <c r="Y45" s="69">
        <f>IF(J45="Экзамены",IF(R45&lt;11,R45*0.3,R45*0.05+3),"")</f>
        <v/>
      </c>
      <c r="Z45" s="17" t="n"/>
      <c r="AA45" s="17" t="n"/>
      <c r="AB45" s="17">
        <f>IF(J45="Курсовые работы",J45,"")</f>
        <v/>
      </c>
      <c r="AC45" s="17" t="n"/>
      <c r="AD45" s="17" t="n"/>
      <c r="AE45" s="17" t="n"/>
      <c r="AF45" s="17" t="n"/>
      <c r="AG45" s="17" t="n"/>
      <c r="AH45" s="18" t="n"/>
      <c r="AI45" s="12">
        <f>IF(J45="Вебинар",N45,"")</f>
        <v/>
      </c>
      <c r="AJ45" s="19">
        <f>SUM(S45:AI45)</f>
        <v/>
      </c>
    </row>
    <row r="46" hidden="1">
      <c r="A46" s="20" t="n"/>
      <c r="B46" s="20" t="n"/>
      <c r="C46" s="20" t="n"/>
      <c r="D46" s="21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  <c r="N46" s="22" t="n"/>
      <c r="O46" s="22" t="n"/>
      <c r="P46" s="14" t="n"/>
      <c r="Q46" s="14" t="n"/>
      <c r="R46" s="15" t="n"/>
      <c r="S46" s="16">
        <f>IF(J46="Лекции",N46,"")</f>
        <v/>
      </c>
      <c r="T46" s="16">
        <f>IF(OR(J46="СПЗ",,J46="Семинары ИПЗ",),N46,"")</f>
        <v/>
      </c>
      <c r="U46" s="16">
        <f>IF(J46="Консультация",N46,"")</f>
        <v/>
      </c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8" t="n"/>
      <c r="AI46" s="12">
        <f>IF(J46="Вебинар",N46,"")</f>
        <v/>
      </c>
      <c r="AJ46" s="19">
        <f>SUM(S46:AI46)</f>
        <v/>
      </c>
    </row>
    <row r="47" hidden="1">
      <c r="A47" s="20" t="n"/>
      <c r="B47" s="20" t="n"/>
      <c r="C47" s="20" t="n"/>
      <c r="D47" s="21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14" t="n"/>
      <c r="Q47" s="14" t="n"/>
      <c r="R47" s="15" t="n"/>
      <c r="S47" s="16">
        <f>IF(J47="Лекции",N47,"")</f>
        <v/>
      </c>
      <c r="T47" s="16">
        <f>IF(OR(J47="СПЗ",,J47="Семинары ИПЗ",),N47,"")</f>
        <v/>
      </c>
      <c r="U47" s="16">
        <f>IF(J47="Консультация",N47,"")</f>
        <v/>
      </c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8" t="n"/>
      <c r="AI47" s="12">
        <f>IF(J47="Вебинар",N47,"")</f>
        <v/>
      </c>
      <c r="AJ47" s="19">
        <f>SUM(S47:AI47)</f>
        <v/>
      </c>
    </row>
    <row r="48" hidden="1">
      <c r="A48" s="20" t="n"/>
      <c r="B48" s="20" t="n"/>
      <c r="C48" s="20" t="n"/>
      <c r="D48" s="21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14" t="n"/>
      <c r="Q48" s="14" t="n"/>
      <c r="R48" s="15" t="n"/>
      <c r="S48" s="16">
        <f>IF(J48="Лекции",N48,"")</f>
        <v/>
      </c>
      <c r="T48" s="16">
        <f>IF(OR(J48="СПЗ",,J48="Семинары ИПЗ",),N48,"")</f>
        <v/>
      </c>
      <c r="U48" s="16">
        <f>IF(J48="Консультация",N48,"")</f>
        <v/>
      </c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8" t="n"/>
      <c r="AI48" s="12">
        <f>IF(J48="Вебинар",N48,"")</f>
        <v/>
      </c>
      <c r="AJ48" s="19">
        <f>SUM(S48:AI48)</f>
        <v/>
      </c>
    </row>
    <row r="49" hidden="1">
      <c r="A49" s="20" t="n"/>
      <c r="B49" s="20" t="n"/>
      <c r="C49" s="20" t="n"/>
      <c r="D49" s="23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14" t="n"/>
      <c r="Q49" s="14" t="n"/>
      <c r="R49" s="15" t="n"/>
      <c r="S49" s="16">
        <f>IF(J49="Лекции",N49,"")</f>
        <v/>
      </c>
      <c r="T49" s="16">
        <f>IF(OR(J49="СПЗ",,J49="Семинары ИПЗ",),N49,"")</f>
        <v/>
      </c>
      <c r="U49" s="16">
        <f>IF(J49="Консультация",N49,"")</f>
        <v/>
      </c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8" t="n"/>
      <c r="AI49" s="12">
        <f>IF(J49="Вебинар",N49,"")</f>
        <v/>
      </c>
      <c r="AJ49" s="19">
        <f>SUM(S49:AI49)</f>
        <v/>
      </c>
    </row>
    <row r="50" hidden="1">
      <c r="A50" s="20" t="n"/>
      <c r="B50" s="20" t="n"/>
      <c r="C50" s="20" t="n"/>
      <c r="D50" s="23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14" t="n"/>
      <c r="Q50" s="14" t="n"/>
      <c r="R50" s="15" t="n"/>
      <c r="S50" s="16">
        <f>IF(J50="Лекции",N50,"")</f>
        <v/>
      </c>
      <c r="T50" s="16">
        <f>IF(OR(J50="СПЗ",,J50="Семинары ИПЗ",),N50,"")</f>
        <v/>
      </c>
      <c r="U50" s="16">
        <f>IF(J50="Консультация",N50,"")</f>
        <v/>
      </c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8" t="n"/>
      <c r="AI50" s="12">
        <f>IF(J50="Вебинар",N50,"")</f>
        <v/>
      </c>
      <c r="AJ50" s="19">
        <f>SUM(S50:AI50)</f>
        <v/>
      </c>
    </row>
    <row r="51" hidden="1">
      <c r="A51" s="20" t="n"/>
      <c r="B51" s="20" t="n"/>
      <c r="C51" s="20" t="n"/>
      <c r="D51" s="21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14" t="n"/>
      <c r="Q51" s="14" t="n"/>
      <c r="R51" s="15" t="n"/>
      <c r="S51" s="16">
        <f>IF(J51="Лекции",N51,"")</f>
        <v/>
      </c>
      <c r="T51" s="16">
        <f>IF(OR(J51="СПЗ",,J51="Семинары ИПЗ",),N51,"")</f>
        <v/>
      </c>
      <c r="U51" s="16">
        <f>IF(J51="Консультация",N51,"")</f>
        <v/>
      </c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8" t="n"/>
      <c r="AI51" s="12">
        <f>IF(J51="Вебинар",N51,"")</f>
        <v/>
      </c>
      <c r="AJ51" s="19">
        <f>SUM(S51:AI51)</f>
        <v/>
      </c>
    </row>
    <row r="52" hidden="1">
      <c r="A52" s="20" t="n"/>
      <c r="B52" s="20" t="n"/>
      <c r="C52" s="20" t="n"/>
      <c r="D52" s="21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14" t="n"/>
      <c r="Q52" s="14" t="n"/>
      <c r="R52" s="15" t="n"/>
      <c r="S52" s="16">
        <f>IF(J52="Лекции",N52,"")</f>
        <v/>
      </c>
      <c r="T52" s="16">
        <f>IF(OR(J52="СПЗ",,J52="Семинары ИПЗ",),N52,"")</f>
        <v/>
      </c>
      <c r="U52" s="16">
        <f>IF(J52="Консультация",N52,"")</f>
        <v/>
      </c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8" t="n"/>
      <c r="AI52" s="12">
        <f>IF(J52="Вебинар",N52,"")</f>
        <v/>
      </c>
      <c r="AJ52" s="19">
        <f>SUM(S52:AI52)</f>
        <v/>
      </c>
    </row>
    <row r="53" hidden="1">
      <c r="A53" s="20" t="n"/>
      <c r="B53" s="20" t="n"/>
      <c r="C53" s="20" t="n"/>
      <c r="D53" s="21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14" t="n"/>
      <c r="Q53" s="14" t="n"/>
      <c r="R53" s="15" t="n"/>
      <c r="S53" s="16">
        <f>IF(J53="Лекции",N53,"")</f>
        <v/>
      </c>
      <c r="T53" s="16">
        <f>IF(OR(J53="СПЗ",,J53="Семинары ИПЗ",),N53,"")</f>
        <v/>
      </c>
      <c r="U53" s="16">
        <f>IF(J53="Консультация",N53,"")</f>
        <v/>
      </c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8" t="n"/>
      <c r="AI53" s="12">
        <f>IF(J53="Вебинар",N53,"")</f>
        <v/>
      </c>
      <c r="AJ53" s="19">
        <f>SUM(S53:AI53)</f>
        <v/>
      </c>
    </row>
    <row r="54" hidden="1">
      <c r="A54" s="20" t="n"/>
      <c r="B54" s="20" t="n"/>
      <c r="C54" s="20" t="n"/>
      <c r="D54" s="21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14" t="n"/>
      <c r="Q54" s="14" t="n"/>
      <c r="R54" s="15" t="n"/>
      <c r="S54" s="16">
        <f>IF(J54="Лекции",N54,"")</f>
        <v/>
      </c>
      <c r="T54" s="16">
        <f>IF(OR(J54="СПЗ",,J54="Семинары ИПЗ",),N54,"")</f>
        <v/>
      </c>
      <c r="U54" s="16">
        <f>IF(J54="Консультация",N54,"")</f>
        <v/>
      </c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8" t="n"/>
      <c r="AI54" s="12">
        <f>IF(J54="Вебинар",N54,"")</f>
        <v/>
      </c>
      <c r="AJ54" s="19">
        <f>SUM(S54:AI54)</f>
        <v/>
      </c>
    </row>
    <row r="55" hidden="1">
      <c r="A55" s="20" t="n"/>
      <c r="B55" s="20" t="n"/>
      <c r="C55" s="20" t="n"/>
      <c r="D55" s="21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14" t="n"/>
      <c r="Q55" s="14" t="n"/>
      <c r="R55" s="15" t="n"/>
      <c r="S55" s="16">
        <f>IF(J55="Лекции",N55,"")</f>
        <v/>
      </c>
      <c r="T55" s="16">
        <f>IF(OR(J55="СПЗ",,J55="Семинары ИПЗ",),N55,"")</f>
        <v/>
      </c>
      <c r="U55" s="16">
        <f>IF(J55="Консультация",N55,"")</f>
        <v/>
      </c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8" t="n"/>
      <c r="AI55" s="12">
        <f>IF(J55="Вебинар",N55,"")</f>
        <v/>
      </c>
      <c r="AJ55" s="19">
        <f>SUM(S55:AI55)</f>
        <v/>
      </c>
    </row>
    <row r="56" hidden="1">
      <c r="A56" s="20" t="n"/>
      <c r="B56" s="20" t="n"/>
      <c r="C56" s="20" t="n"/>
      <c r="D56" s="21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14" t="n"/>
      <c r="Q56" s="14" t="n"/>
      <c r="R56" s="15" t="n"/>
      <c r="S56" s="16">
        <f>IF(J56="Лекции",N56,"")</f>
        <v/>
      </c>
      <c r="T56" s="16">
        <f>IF(OR(J56="СПЗ",,J56="Семинары ИПЗ",),N56,"")</f>
        <v/>
      </c>
      <c r="U56" s="16">
        <f>IF(J56="Консультация",N56,"")</f>
        <v/>
      </c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8" t="n"/>
      <c r="AI56" s="12">
        <f>IF(J56="Вебинар",N56,"")</f>
        <v/>
      </c>
      <c r="AJ56" s="19">
        <f>SUM(S56:AI56)</f>
        <v/>
      </c>
    </row>
    <row r="57" hidden="1">
      <c r="A57" s="20" t="n"/>
      <c r="B57" s="20" t="n"/>
      <c r="C57" s="20" t="n"/>
      <c r="D57" s="21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14" t="n"/>
      <c r="Q57" s="14" t="n"/>
      <c r="R57" s="15" t="n"/>
      <c r="S57" s="16">
        <f>IF(J57="Лекции",N57,"")</f>
        <v/>
      </c>
      <c r="T57" s="16">
        <f>IF(OR(J57="СПЗ",,J57="Семинары ИПЗ",),N57,"")</f>
        <v/>
      </c>
      <c r="U57" s="16">
        <f>IF(J57="Консультация",N57,"")</f>
        <v/>
      </c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8" t="n"/>
      <c r="AI57" s="12">
        <f>IF(J57="Вебинар",N57,"")</f>
        <v/>
      </c>
      <c r="AJ57" s="19">
        <f>SUM(S57:AI57)</f>
        <v/>
      </c>
    </row>
    <row r="58" hidden="1">
      <c r="A58" s="20" t="n"/>
      <c r="B58" s="20" t="n"/>
      <c r="C58" s="20" t="n"/>
      <c r="D58" s="21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14" t="n"/>
      <c r="Q58" s="14" t="n"/>
      <c r="R58" s="15" t="n"/>
      <c r="S58" s="16">
        <f>IF(J58="Лекции",N58,"")</f>
        <v/>
      </c>
      <c r="T58" s="16">
        <f>IF(OR(J58="СПЗ",,J58="Семинары ИПЗ",),N58,"")</f>
        <v/>
      </c>
      <c r="U58" s="16">
        <f>IF(J58="Консультация",N58,"")</f>
        <v/>
      </c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8" t="n"/>
      <c r="AI58" s="12">
        <f>IF(J58="Вебинар",N58,"")</f>
        <v/>
      </c>
      <c r="AJ58" s="19">
        <f>SUM(S58:AI58)</f>
        <v/>
      </c>
    </row>
    <row r="59" hidden="1">
      <c r="A59" s="20" t="n"/>
      <c r="B59" s="20" t="n"/>
      <c r="C59" s="20" t="n"/>
      <c r="D59" s="21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14" t="n"/>
      <c r="Q59" s="14" t="n"/>
      <c r="R59" s="15" t="n"/>
      <c r="S59" s="16">
        <f>IF(J59="Лекции",N59,"")</f>
        <v/>
      </c>
      <c r="T59" s="16">
        <f>IF(OR(J59="СПЗ",,J59="Семинары ИПЗ",),N59,"")</f>
        <v/>
      </c>
      <c r="U59" s="16">
        <f>IF(J59="Консультация",N59,"")</f>
        <v/>
      </c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8" t="n"/>
      <c r="AI59" s="12">
        <f>IF(J59="Вебинар",N59,"")</f>
        <v/>
      </c>
      <c r="AJ59" s="19">
        <f>SUM(S59:AI59)</f>
        <v/>
      </c>
    </row>
    <row r="60" hidden="1">
      <c r="A60" s="20" t="n"/>
      <c r="B60" s="20" t="n"/>
      <c r="C60" s="20" t="n"/>
      <c r="D60" s="21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14" t="n"/>
      <c r="Q60" s="14" t="n"/>
      <c r="R60" s="15" t="n"/>
      <c r="S60" s="16">
        <f>IF(J60="Лекции",N60,"")</f>
        <v/>
      </c>
      <c r="T60" s="16">
        <f>IF(OR(J60="СПЗ",,J60="Семинары ИПЗ",),N60,"")</f>
        <v/>
      </c>
      <c r="U60" s="16">
        <f>IF(J60="Консультация",N60,"")</f>
        <v/>
      </c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8" t="n"/>
      <c r="AI60" s="12">
        <f>IF(J60="Вебинар",N60,"")</f>
        <v/>
      </c>
      <c r="AJ60" s="19">
        <f>SUM(S60:AI60)</f>
        <v/>
      </c>
    </row>
    <row r="61" hidden="1">
      <c r="A61" s="20" t="n"/>
      <c r="B61" s="20" t="n"/>
      <c r="C61" s="20" t="n"/>
      <c r="D61" s="21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14" t="n"/>
      <c r="Q61" s="14" t="n"/>
      <c r="R61" s="15" t="n"/>
      <c r="S61" s="16">
        <f>IF(J61="Лекции",N61,"")</f>
        <v/>
      </c>
      <c r="T61" s="16">
        <f>IF(OR(J61="СПЗ",,J61="Семинары ИПЗ",),N61,"")</f>
        <v/>
      </c>
      <c r="U61" s="16">
        <f>IF(J61="Консультация",N61,"")</f>
        <v/>
      </c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8" t="n"/>
      <c r="AI61" s="12">
        <f>IF(J61="Вебинар",N61,"")</f>
        <v/>
      </c>
      <c r="AJ61" s="19">
        <f>SUM(S61:AI61)</f>
        <v/>
      </c>
    </row>
    <row r="62" hidden="1">
      <c r="A62" s="20" t="n"/>
      <c r="B62" s="20" t="n"/>
      <c r="C62" s="20" t="n"/>
      <c r="D62" s="23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14" t="n"/>
      <c r="Q62" s="14" t="n"/>
      <c r="R62" s="15" t="n"/>
      <c r="S62" s="16">
        <f>IF(J62="Лекции",N62,"")</f>
        <v/>
      </c>
      <c r="T62" s="16">
        <f>IF(OR(J62="СПЗ",,J62="Семинары ИПЗ",),N62,"")</f>
        <v/>
      </c>
      <c r="U62" s="16">
        <f>IF(J62="Консультация",N62,"")</f>
        <v/>
      </c>
      <c r="V62" s="23" t="n"/>
      <c r="W62" s="22" t="n"/>
      <c r="X62" s="22" t="n"/>
      <c r="Y62" s="22" t="n"/>
      <c r="Z62" s="22" t="n"/>
      <c r="AA62" s="22" t="n"/>
      <c r="AB62" s="22" t="n"/>
      <c r="AC62" s="22" t="n"/>
      <c r="AD62" s="22" t="n"/>
      <c r="AE62" s="22" t="n"/>
      <c r="AF62" s="22" t="n"/>
      <c r="AG62" s="22" t="n"/>
      <c r="AH62" s="26" t="n"/>
      <c r="AI62" s="12">
        <f>IF(J62="Вебинар",N62,"")</f>
        <v/>
      </c>
      <c r="AJ62" s="19">
        <f>SUM(S62:AI62)</f>
        <v/>
      </c>
    </row>
    <row r="63" hidden="1">
      <c r="A63" s="20" t="n"/>
      <c r="B63" s="20" t="n"/>
      <c r="C63" s="20" t="n"/>
      <c r="D63" s="23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14" t="n"/>
      <c r="Q63" s="14" t="n"/>
      <c r="R63" s="15" t="n"/>
      <c r="S63" s="16">
        <f>IF(J63="Лекции",N63,"")</f>
        <v/>
      </c>
      <c r="T63" s="16">
        <f>IF(OR(J63="СПЗ",,J63="Семинары ИПЗ",),N63,"")</f>
        <v/>
      </c>
      <c r="U63" s="16">
        <f>IF(J63="Консультация",N63,"")</f>
        <v/>
      </c>
      <c r="V63" s="23" t="n"/>
      <c r="W63" s="22" t="n"/>
      <c r="X63" s="22" t="n"/>
      <c r="Y63" s="22" t="n"/>
      <c r="Z63" s="22" t="n"/>
      <c r="AA63" s="22" t="n"/>
      <c r="AB63" s="22" t="n"/>
      <c r="AC63" s="22" t="n"/>
      <c r="AD63" s="22" t="n"/>
      <c r="AE63" s="22" t="n"/>
      <c r="AF63" s="22" t="n"/>
      <c r="AG63" s="22" t="n"/>
      <c r="AH63" s="26" t="n"/>
      <c r="AI63" s="12">
        <f>IF(J63="Вебинар",N63,"")</f>
        <v/>
      </c>
      <c r="AJ63" s="19">
        <f>SUM(S63:AI63)</f>
        <v/>
      </c>
    </row>
    <row r="64" hidden="1">
      <c r="A64" s="20" t="n"/>
      <c r="B64" s="20" t="n"/>
      <c r="C64" s="20" t="n"/>
      <c r="D64" s="23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14" t="n"/>
      <c r="Q64" s="14" t="n"/>
      <c r="R64" s="15" t="n"/>
      <c r="S64" s="16">
        <f>IF(J64="Лекции",N64,"")</f>
        <v/>
      </c>
      <c r="T64" s="16">
        <f>IF(OR(J64="СПЗ",,J64="Семинары ИПЗ",),N64,"")</f>
        <v/>
      </c>
      <c r="U64" s="16">
        <f>IF(J64="Консультация",N64,"")</f>
        <v/>
      </c>
      <c r="V64" s="23" t="n"/>
      <c r="W64" s="22" t="n"/>
      <c r="X64" s="22" t="n"/>
      <c r="Y64" s="22" t="n"/>
      <c r="Z64" s="22" t="n"/>
      <c r="AA64" s="22" t="n"/>
      <c r="AB64" s="22" t="n"/>
      <c r="AC64" s="22" t="n"/>
      <c r="AD64" s="22" t="n"/>
      <c r="AE64" s="22" t="n"/>
      <c r="AF64" s="22" t="n"/>
      <c r="AG64" s="22" t="n"/>
      <c r="AH64" s="26" t="n"/>
      <c r="AI64" s="12">
        <f>IF(J64="Вебинар",N64,"")</f>
        <v/>
      </c>
      <c r="AJ64" s="19">
        <f>SUM(S64:AI64)</f>
        <v/>
      </c>
    </row>
    <row r="65" hidden="1">
      <c r="A65" s="20" t="n"/>
      <c r="B65" s="20" t="n"/>
      <c r="C65" s="20" t="n"/>
      <c r="D65" s="23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14" t="n"/>
      <c r="Q65" s="14" t="n"/>
      <c r="R65" s="15" t="n"/>
      <c r="S65" s="16">
        <f>IF(J65="Лекции",N65,"")</f>
        <v/>
      </c>
      <c r="T65" s="16">
        <f>IF(OR(J65="СПЗ",,J65="Семинары ИПЗ",),N65,"")</f>
        <v/>
      </c>
      <c r="U65" s="16">
        <f>IF(J65="Консультация",N65,"")</f>
        <v/>
      </c>
      <c r="V65" s="23" t="n"/>
      <c r="W65" s="22" t="n"/>
      <c r="X65" s="22" t="n"/>
      <c r="Y65" s="22" t="n"/>
      <c r="Z65" s="22" t="n"/>
      <c r="AA65" s="22" t="n"/>
      <c r="AB65" s="22" t="n"/>
      <c r="AC65" s="22" t="n"/>
      <c r="AD65" s="22" t="n"/>
      <c r="AE65" s="22" t="n"/>
      <c r="AF65" s="22" t="n"/>
      <c r="AG65" s="22" t="n"/>
      <c r="AH65" s="26" t="n"/>
      <c r="AI65" s="12">
        <f>IF(J65="Вебинар",N65,"")</f>
        <v/>
      </c>
      <c r="AJ65" s="19">
        <f>SUM(S65:AI65)</f>
        <v/>
      </c>
    </row>
    <row r="66" hidden="1">
      <c r="A66" s="20" t="n"/>
      <c r="B66" s="20" t="n"/>
      <c r="C66" s="20" t="n"/>
      <c r="D66" s="23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14" t="n"/>
      <c r="Q66" s="14" t="n"/>
      <c r="R66" s="15" t="n"/>
      <c r="S66" s="16">
        <f>IF(J66="Лекции",N66,"")</f>
        <v/>
      </c>
      <c r="T66" s="16">
        <f>IF(OR(J66="СПЗ",,J66="Семинары ИПЗ",),N66,"")</f>
        <v/>
      </c>
      <c r="U66" s="16">
        <f>IF(J66="Консультация",N66,"")</f>
        <v/>
      </c>
      <c r="V66" s="23" t="n"/>
      <c r="W66" s="22" t="n"/>
      <c r="X66" s="22" t="n"/>
      <c r="Y66" s="22" t="n"/>
      <c r="Z66" s="22" t="n"/>
      <c r="AA66" s="22" t="n"/>
      <c r="AB66" s="22" t="n"/>
      <c r="AC66" s="22" t="n"/>
      <c r="AD66" s="22" t="n"/>
      <c r="AE66" s="22" t="n"/>
      <c r="AF66" s="22" t="n"/>
      <c r="AG66" s="22" t="n"/>
      <c r="AH66" s="26" t="n"/>
      <c r="AI66" s="12">
        <f>IF(J66="Вебинар",N66,"")</f>
        <v/>
      </c>
      <c r="AJ66" s="19">
        <f>SUM(S66:AI66)</f>
        <v/>
      </c>
    </row>
    <row r="67" hidden="1">
      <c r="A67" s="20" t="n"/>
      <c r="B67" s="20" t="n"/>
      <c r="C67" s="20" t="n"/>
      <c r="D67" s="23" t="n"/>
      <c r="E67" s="22" t="n"/>
      <c r="F67" s="22" t="n"/>
      <c r="G67" s="22" t="n"/>
      <c r="H67" s="22" t="n"/>
      <c r="I67" s="22" t="n"/>
      <c r="J67" s="22" t="n"/>
      <c r="K67" s="22" t="n"/>
      <c r="L67" s="22" t="n"/>
      <c r="M67" s="22" t="n"/>
      <c r="N67" s="22" t="n"/>
      <c r="O67" s="22" t="n"/>
      <c r="P67" s="14" t="n"/>
      <c r="Q67" s="14" t="n"/>
      <c r="R67" s="15" t="n"/>
      <c r="S67" s="16">
        <f>IF(J67="Лекции",N67,"")</f>
        <v/>
      </c>
      <c r="T67" s="16">
        <f>IF(OR(J67="СПЗ",,J67="Семинары ИПЗ",),N67,"")</f>
        <v/>
      </c>
      <c r="U67" s="16">
        <f>IF(J67="Консультация",N67,"")</f>
        <v/>
      </c>
      <c r="V67" s="23" t="n"/>
      <c r="W67" s="22" t="n"/>
      <c r="X67" s="22" t="n"/>
      <c r="Y67" s="22" t="n"/>
      <c r="Z67" s="22" t="n"/>
      <c r="AA67" s="22" t="n"/>
      <c r="AB67" s="22" t="n"/>
      <c r="AC67" s="22" t="n"/>
      <c r="AD67" s="22" t="n"/>
      <c r="AE67" s="22" t="n"/>
      <c r="AF67" s="22" t="n"/>
      <c r="AG67" s="22" t="n"/>
      <c r="AH67" s="26" t="n"/>
      <c r="AI67" s="12">
        <f>IF(J67="Вебинар",N67,"")</f>
        <v/>
      </c>
      <c r="AJ67" s="19">
        <f>SUM(S67:AI67)</f>
        <v/>
      </c>
    </row>
    <row r="68" hidden="1">
      <c r="A68" s="20" t="n"/>
      <c r="B68" s="20" t="n"/>
      <c r="C68" s="20" t="n"/>
      <c r="D68" s="23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2" t="n"/>
      <c r="N68" s="22" t="n"/>
      <c r="O68" s="22" t="n"/>
      <c r="P68" s="14" t="n"/>
      <c r="Q68" s="14" t="n"/>
      <c r="R68" s="15" t="n"/>
      <c r="S68" s="16">
        <f>IF(J68="Лекции",N68,"")</f>
        <v/>
      </c>
      <c r="T68" s="16">
        <f>IF(OR(J68="СПЗ",,J68="Семинары ИПЗ",),N68,"")</f>
        <v/>
      </c>
      <c r="U68" s="16">
        <f>IF(J68="Консультация",N68,"")</f>
        <v/>
      </c>
      <c r="V68" s="23" t="n"/>
      <c r="W68" s="22" t="n"/>
      <c r="X68" s="22" t="n"/>
      <c r="Y68" s="22" t="n"/>
      <c r="Z68" s="22" t="n"/>
      <c r="AA68" s="22" t="n"/>
      <c r="AB68" s="22" t="n"/>
      <c r="AC68" s="22" t="n"/>
      <c r="AD68" s="22" t="n"/>
      <c r="AE68" s="22" t="n"/>
      <c r="AF68" s="22" t="n"/>
      <c r="AG68" s="22" t="n"/>
      <c r="AH68" s="26" t="n"/>
      <c r="AI68" s="12">
        <f>IF(J68="Вебинар",N68,"")</f>
        <v/>
      </c>
      <c r="AJ68" s="19">
        <f>SUM(S68:AI68)</f>
        <v/>
      </c>
    </row>
    <row r="69" hidden="1">
      <c r="A69" s="20" t="n"/>
      <c r="B69" s="20" t="n"/>
      <c r="C69" s="20" t="n"/>
      <c r="D69" s="23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14" t="n"/>
      <c r="Q69" s="14" t="n"/>
      <c r="R69" s="15" t="n"/>
      <c r="S69" s="16">
        <f>IF(J69="Лекции",N69,"")</f>
        <v/>
      </c>
      <c r="T69" s="16">
        <f>IF(OR(J69="СПЗ",,J69="Семинары ИПЗ",),N69,"")</f>
        <v/>
      </c>
      <c r="U69" s="16">
        <f>IF(J69="Консультация",N69,"")</f>
        <v/>
      </c>
      <c r="V69" s="23" t="n"/>
      <c r="W69" s="22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22" t="n"/>
      <c r="AG69" s="22" t="n"/>
      <c r="AH69" s="26" t="n"/>
      <c r="AI69" s="12">
        <f>IF(J69="Вебинар",N69,"")</f>
        <v/>
      </c>
      <c r="AJ69" s="19">
        <f>SUM(S69:AI69)</f>
        <v/>
      </c>
    </row>
    <row r="70" hidden="1">
      <c r="A70" s="20" t="n"/>
      <c r="B70" s="20" t="n"/>
      <c r="C70" s="20" t="n"/>
      <c r="D70" s="23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14" t="n"/>
      <c r="Q70" s="14" t="n"/>
      <c r="R70" s="15" t="n"/>
      <c r="S70" s="16">
        <f>IF(J70="Лекции",N70,"")</f>
        <v/>
      </c>
      <c r="T70" s="16">
        <f>IF(OR(J70="СПЗ",,J70="Семинары ИПЗ",),N70,"")</f>
        <v/>
      </c>
      <c r="U70" s="16">
        <f>IF(J70="Консультация",N70,"")</f>
        <v/>
      </c>
      <c r="V70" s="23" t="n"/>
      <c r="W70" s="22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22" t="n"/>
      <c r="AG70" s="22" t="n"/>
      <c r="AH70" s="26" t="n"/>
      <c r="AI70" s="12">
        <f>IF(J70="Вебинар",N70,"")</f>
        <v/>
      </c>
      <c r="AJ70" s="19">
        <f>SUM(S70:AI70)</f>
        <v/>
      </c>
    </row>
    <row r="71" hidden="1">
      <c r="A71" s="20" t="n"/>
      <c r="B71" s="20" t="n"/>
      <c r="C71" s="20" t="n"/>
      <c r="D71" s="23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14" t="n"/>
      <c r="Q71" s="14" t="n"/>
      <c r="R71" s="15" t="n"/>
      <c r="S71" s="16">
        <f>IF(J71="Лекции",N71,"")</f>
        <v/>
      </c>
      <c r="T71" s="16">
        <f>IF(OR(J71="СПЗ",,J71="Семинары ИПЗ",),N71,"")</f>
        <v/>
      </c>
      <c r="U71" s="16">
        <f>IF(J71="Консультация",N71,"")</f>
        <v/>
      </c>
      <c r="V71" s="23" t="n"/>
      <c r="W71" s="22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22" t="n"/>
      <c r="AG71" s="22" t="n"/>
      <c r="AH71" s="26" t="n"/>
      <c r="AI71" s="12">
        <f>IF(J71="Вебинар",N71,"")</f>
        <v/>
      </c>
      <c r="AJ71" s="19">
        <f>SUM(S71:AI71)</f>
        <v/>
      </c>
    </row>
    <row r="72" hidden="1">
      <c r="A72" s="20" t="n"/>
      <c r="B72" s="20" t="n"/>
      <c r="C72" s="20" t="n"/>
      <c r="D72" s="23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14" t="n"/>
      <c r="Q72" s="14" t="n"/>
      <c r="R72" s="15" t="n"/>
      <c r="S72" s="16">
        <f>IF(J72="Лекции",N72,"")</f>
        <v/>
      </c>
      <c r="T72" s="16">
        <f>IF(OR(J72="СПЗ",,J72="Семинары ИПЗ",),N72,"")</f>
        <v/>
      </c>
      <c r="U72" s="16">
        <f>IF(J72="Консультация",N72,"")</f>
        <v/>
      </c>
      <c r="V72" s="23" t="n"/>
      <c r="W72" s="22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22" t="n"/>
      <c r="AG72" s="22" t="n"/>
      <c r="AH72" s="26" t="n"/>
      <c r="AI72" s="12">
        <f>IF(J72="Вебинар",N72,"")</f>
        <v/>
      </c>
      <c r="AJ72" s="19">
        <f>SUM(S72:AI72)</f>
        <v/>
      </c>
    </row>
    <row r="73" hidden="1">
      <c r="A73" s="20" t="n"/>
      <c r="B73" s="20" t="n"/>
      <c r="C73" s="20" t="n"/>
      <c r="D73" s="23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14" t="n"/>
      <c r="Q73" s="14" t="n"/>
      <c r="R73" s="15" t="n"/>
      <c r="S73" s="16">
        <f>IF(J73="Лекции",N73,"")</f>
        <v/>
      </c>
      <c r="T73" s="16">
        <f>IF(OR(J73="СПЗ",,J73="Семинары ИПЗ",),N73,"")</f>
        <v/>
      </c>
      <c r="U73" s="16">
        <f>IF(J73="Консультация",N73,"")</f>
        <v/>
      </c>
      <c r="V73" s="23" t="n"/>
      <c r="W73" s="22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22" t="n"/>
      <c r="AG73" s="22" t="n"/>
      <c r="AH73" s="26" t="n"/>
      <c r="AI73" s="12">
        <f>IF(J73="Вебинар",N73,"")</f>
        <v/>
      </c>
      <c r="AJ73" s="19">
        <f>SUM(S73:AI73)</f>
        <v/>
      </c>
    </row>
    <row r="74" hidden="1">
      <c r="A74" s="20" t="n"/>
      <c r="B74" s="20" t="n"/>
      <c r="C74" s="20" t="n"/>
      <c r="D74" s="23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14" t="n"/>
      <c r="Q74" s="14" t="n"/>
      <c r="R74" s="15" t="n"/>
      <c r="S74" s="16">
        <f>IF(J74="Лекции",N74,"")</f>
        <v/>
      </c>
      <c r="T74" s="16">
        <f>IF(OR(J74="СПЗ",,J74="Семинары ИПЗ",),N74,"")</f>
        <v/>
      </c>
      <c r="U74" s="16">
        <f>IF(J74="Консультация",N74,"")</f>
        <v/>
      </c>
      <c r="V74" s="23" t="n"/>
      <c r="W74" s="22" t="n"/>
      <c r="X74" s="22" t="n"/>
      <c r="Y74" s="22" t="n"/>
      <c r="Z74" s="22" t="n"/>
      <c r="AA74" s="22" t="n"/>
      <c r="AB74" s="22" t="n"/>
      <c r="AC74" s="22" t="n"/>
      <c r="AD74" s="22" t="n"/>
      <c r="AE74" s="22" t="n"/>
      <c r="AF74" s="22" t="n"/>
      <c r="AG74" s="22" t="n"/>
      <c r="AH74" s="26" t="n"/>
      <c r="AI74" s="12">
        <f>IF(J74="Вебинар",N74,"")</f>
        <v/>
      </c>
      <c r="AJ74" s="19">
        <f>SUM(S74:AI74)</f>
        <v/>
      </c>
    </row>
    <row r="75" hidden="1">
      <c r="A75" s="20" t="n"/>
      <c r="B75" s="20" t="n"/>
      <c r="C75" s="20" t="n"/>
      <c r="D75" s="23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14" t="n"/>
      <c r="Q75" s="14" t="n"/>
      <c r="R75" s="15" t="n"/>
      <c r="S75" s="16">
        <f>IF(J75="Лекции",N75,"")</f>
        <v/>
      </c>
      <c r="T75" s="16">
        <f>IF(OR(J75="СПЗ",,J75="Семинары ИПЗ",),N75,"")</f>
        <v/>
      </c>
      <c r="U75" s="16">
        <f>IF(J75="Консультация",N75,"")</f>
        <v/>
      </c>
      <c r="V75" s="23" t="n"/>
      <c r="W75" s="22" t="n"/>
      <c r="X75" s="22" t="n"/>
      <c r="Y75" s="22" t="n"/>
      <c r="Z75" s="22" t="n"/>
      <c r="AA75" s="22" t="n"/>
      <c r="AB75" s="22" t="n"/>
      <c r="AC75" s="22" t="n"/>
      <c r="AD75" s="22" t="n"/>
      <c r="AE75" s="22" t="n"/>
      <c r="AF75" s="22" t="n"/>
      <c r="AG75" s="22" t="n"/>
      <c r="AH75" s="26" t="n"/>
      <c r="AI75" s="12">
        <f>IF(J75="Вебинар",N75,"")</f>
        <v/>
      </c>
      <c r="AJ75" s="19">
        <f>SUM(S75:AI75)</f>
        <v/>
      </c>
    </row>
    <row r="76" hidden="1">
      <c r="A76" s="20" t="n"/>
      <c r="B76" s="20" t="n"/>
      <c r="C76" s="20" t="n"/>
      <c r="D76" s="23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14" t="n"/>
      <c r="Q76" s="14" t="n"/>
      <c r="R76" s="15" t="n"/>
      <c r="S76" s="16">
        <f>IF(J76="Лекции",N76,"")</f>
        <v/>
      </c>
      <c r="T76" s="16">
        <f>IF(OR(J76="СПЗ",,J76="Семинары ИПЗ",),N76,"")</f>
        <v/>
      </c>
      <c r="U76" s="16">
        <f>IF(J76="Консультация",N76,"")</f>
        <v/>
      </c>
      <c r="V76" s="23" t="n"/>
      <c r="W76" s="22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22" t="n"/>
      <c r="AG76" s="22" t="n"/>
      <c r="AH76" s="26" t="n"/>
      <c r="AI76" s="12">
        <f>IF(J76="Вебинар",N76,"")</f>
        <v/>
      </c>
      <c r="AJ76" s="19">
        <f>SUM(S76:AI76)</f>
        <v/>
      </c>
    </row>
    <row r="77" hidden="1">
      <c r="A77" s="20" t="n"/>
      <c r="B77" s="20" t="n"/>
      <c r="C77" s="20" t="n"/>
      <c r="D77" s="23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14" t="n"/>
      <c r="Q77" s="14" t="n"/>
      <c r="R77" s="15" t="n"/>
      <c r="S77" s="16">
        <f>IF(J77="Лекции",N77,"")</f>
        <v/>
      </c>
      <c r="T77" s="16">
        <f>IF(OR(J77="СПЗ",,J77="Семинары ИПЗ",),N77,"")</f>
        <v/>
      </c>
      <c r="U77" s="16">
        <f>IF(J77="Консультация",N77,"")</f>
        <v/>
      </c>
      <c r="V77" s="23" t="n"/>
      <c r="W77" s="22" t="n"/>
      <c r="X77" s="22" t="n"/>
      <c r="Y77" s="22" t="n"/>
      <c r="Z77" s="22" t="n"/>
      <c r="AA77" s="22" t="n"/>
      <c r="AB77" s="22" t="n"/>
      <c r="AC77" s="22" t="n"/>
      <c r="AD77" s="22" t="n"/>
      <c r="AE77" s="22" t="n"/>
      <c r="AF77" s="22" t="n"/>
      <c r="AG77" s="22" t="n"/>
      <c r="AH77" s="26" t="n"/>
      <c r="AI77" s="12">
        <f>IF(J77="Вебинар",N77,"")</f>
        <v/>
      </c>
      <c r="AJ77" s="19">
        <f>SUM(S77:AI77)</f>
        <v/>
      </c>
    </row>
    <row r="78" hidden="1">
      <c r="A78" s="20" t="n"/>
      <c r="B78" s="20" t="n"/>
      <c r="C78" s="20" t="n"/>
      <c r="D78" s="23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14" t="n"/>
      <c r="Q78" s="14" t="n"/>
      <c r="R78" s="15" t="n"/>
      <c r="S78" s="16">
        <f>IF(J78="Лекции",N78,"")</f>
        <v/>
      </c>
      <c r="T78" s="16">
        <f>IF(OR(J78="СПЗ",,J78="Семинары ИПЗ",),N78,"")</f>
        <v/>
      </c>
      <c r="U78" s="16">
        <f>IF(J78="Консультация",N78,"")</f>
        <v/>
      </c>
      <c r="V78" s="23" t="n"/>
      <c r="W78" s="22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22" t="n"/>
      <c r="AG78" s="22" t="n"/>
      <c r="AH78" s="26" t="n"/>
      <c r="AI78" s="12">
        <f>IF(J78="Вебинар",N78,"")</f>
        <v/>
      </c>
      <c r="AJ78" s="19">
        <f>SUM(S78:AI78)</f>
        <v/>
      </c>
    </row>
    <row r="79" hidden="1">
      <c r="A79" s="20" t="n"/>
      <c r="B79" s="20" t="n"/>
      <c r="C79" s="20" t="n"/>
      <c r="D79" s="23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14" t="n"/>
      <c r="Q79" s="14" t="n"/>
      <c r="R79" s="15" t="n"/>
      <c r="S79" s="16">
        <f>IF(J79="Лекции",N79,"")</f>
        <v/>
      </c>
      <c r="T79" s="16">
        <f>IF(OR(J79="СПЗ",,J79="Семинары ИПЗ",),N79,"")</f>
        <v/>
      </c>
      <c r="U79" s="16">
        <f>IF(J79="Консультация",N79,"")</f>
        <v/>
      </c>
      <c r="V79" s="23" t="n"/>
      <c r="W79" s="22" t="n"/>
      <c r="X79" s="22" t="n"/>
      <c r="Y79" s="22" t="n"/>
      <c r="Z79" s="22" t="n"/>
      <c r="AA79" s="22" t="n"/>
      <c r="AB79" s="22" t="n"/>
      <c r="AC79" s="22" t="n"/>
      <c r="AD79" s="22" t="n"/>
      <c r="AE79" s="22" t="n"/>
      <c r="AF79" s="22" t="n"/>
      <c r="AG79" s="22" t="n"/>
      <c r="AH79" s="26" t="n"/>
      <c r="AI79" s="12">
        <f>IF(J79="Вебинар",N79,"")</f>
        <v/>
      </c>
      <c r="AJ79" s="19">
        <f>SUM(S79:AI79)</f>
        <v/>
      </c>
    </row>
    <row r="80" hidden="1">
      <c r="A80" s="20" t="n"/>
      <c r="B80" s="20" t="n"/>
      <c r="C80" s="20" t="n"/>
      <c r="D80" s="23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14" t="n"/>
      <c r="Q80" s="14" t="n"/>
      <c r="R80" s="15" t="n"/>
      <c r="S80" s="16">
        <f>IF(J80="Лекции",N80,"")</f>
        <v/>
      </c>
      <c r="T80" s="16">
        <f>IF(OR(J80="СПЗ",,J80="Семинары ИПЗ",),N80,"")</f>
        <v/>
      </c>
      <c r="U80" s="16">
        <f>IF(J80="Консультация",N80,"")</f>
        <v/>
      </c>
      <c r="V80" s="23" t="n"/>
      <c r="W80" s="22" t="n"/>
      <c r="X80" s="22" t="n"/>
      <c r="Y80" s="22" t="n"/>
      <c r="Z80" s="22" t="n"/>
      <c r="AA80" s="22" t="n"/>
      <c r="AB80" s="22" t="n"/>
      <c r="AC80" s="22" t="n"/>
      <c r="AD80" s="22" t="n"/>
      <c r="AE80" s="22" t="n"/>
      <c r="AF80" s="22" t="n"/>
      <c r="AG80" s="22" t="n"/>
      <c r="AH80" s="26" t="n"/>
      <c r="AI80" s="12">
        <f>IF(J80="Вебинар",N80,"")</f>
        <v/>
      </c>
      <c r="AJ80" s="19">
        <f>SUM(S80:AI80)</f>
        <v/>
      </c>
    </row>
    <row r="81" hidden="1">
      <c r="A81" s="20" t="n"/>
      <c r="B81" s="20" t="n"/>
      <c r="C81" s="20" t="n"/>
      <c r="D81" s="23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14" t="n"/>
      <c r="Q81" s="14" t="n"/>
      <c r="R81" s="15" t="n"/>
      <c r="S81" s="16">
        <f>IF(J81="Лекции",N81,"")</f>
        <v/>
      </c>
      <c r="T81" s="16">
        <f>IF(OR(J81="СПЗ",,J81="Семинары ИПЗ",),N81,"")</f>
        <v/>
      </c>
      <c r="U81" s="16">
        <f>IF(J81="Консультация",N81,"")</f>
        <v/>
      </c>
      <c r="V81" s="23" t="n"/>
      <c r="W81" s="22" t="n"/>
      <c r="X81" s="22" t="n"/>
      <c r="Y81" s="22" t="n"/>
      <c r="Z81" s="22" t="n"/>
      <c r="AA81" s="22" t="n"/>
      <c r="AB81" s="22" t="n"/>
      <c r="AC81" s="22" t="n"/>
      <c r="AD81" s="22" t="n"/>
      <c r="AE81" s="22" t="n"/>
      <c r="AF81" s="22" t="n"/>
      <c r="AG81" s="22" t="n"/>
      <c r="AH81" s="26" t="n"/>
      <c r="AI81" s="12">
        <f>IF(J81="Вебинар",N81,"")</f>
        <v/>
      </c>
      <c r="AJ81" s="19">
        <f>SUM(S81:AI81)</f>
        <v/>
      </c>
    </row>
    <row r="82" hidden="1">
      <c r="A82" s="20" t="n"/>
      <c r="B82" s="20" t="n"/>
      <c r="C82" s="20" t="n"/>
      <c r="D82" s="23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14" t="n"/>
      <c r="Q82" s="14" t="n"/>
      <c r="R82" s="15" t="n"/>
      <c r="S82" s="16">
        <f>IF(J82="Лекции",N82,"")</f>
        <v/>
      </c>
      <c r="T82" s="16">
        <f>IF(OR(J82="СПЗ",,J82="Семинары ИПЗ",),N82,"")</f>
        <v/>
      </c>
      <c r="U82" s="16">
        <f>IF(J82="Консультация",N82,"")</f>
        <v/>
      </c>
      <c r="V82" s="23" t="n"/>
      <c r="W82" s="22" t="n"/>
      <c r="X82" s="22" t="n"/>
      <c r="Y82" s="22" t="n"/>
      <c r="Z82" s="22" t="n"/>
      <c r="AA82" s="22" t="n"/>
      <c r="AB82" s="22" t="n"/>
      <c r="AC82" s="22" t="n"/>
      <c r="AD82" s="22" t="n"/>
      <c r="AE82" s="22" t="n"/>
      <c r="AF82" s="22" t="n"/>
      <c r="AG82" s="22" t="n"/>
      <c r="AH82" s="26" t="n"/>
      <c r="AI82" s="12">
        <f>IF(J82="Вебинар",N82,"")</f>
        <v/>
      </c>
      <c r="AJ82" s="19">
        <f>SUM(S82:AI82)</f>
        <v/>
      </c>
    </row>
    <row r="83" hidden="1">
      <c r="A83" s="20" t="n"/>
      <c r="B83" s="20" t="n"/>
      <c r="C83" s="20" t="n"/>
      <c r="D83" s="23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14" t="n"/>
      <c r="Q83" s="14" t="n"/>
      <c r="R83" s="15" t="n"/>
      <c r="S83" s="16">
        <f>IF(J83="Лекции",N83,"")</f>
        <v/>
      </c>
      <c r="T83" s="16">
        <f>IF(OR(J83="СПЗ",,J83="Семинары ИПЗ",),N83,"")</f>
        <v/>
      </c>
      <c r="U83" s="16">
        <f>IF(J83="Консультация",N83,"")</f>
        <v/>
      </c>
      <c r="V83" s="23" t="n"/>
      <c r="W83" s="22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22" t="n"/>
      <c r="AG83" s="22" t="n"/>
      <c r="AH83" s="26" t="n"/>
      <c r="AI83" s="12">
        <f>IF(J83="Вебинар",N83,"")</f>
        <v/>
      </c>
      <c r="AJ83" s="19">
        <f>SUM(S83:AI83)</f>
        <v/>
      </c>
    </row>
    <row r="84" hidden="1">
      <c r="A84" s="20" t="n"/>
      <c r="B84" s="20" t="n"/>
      <c r="C84" s="20" t="n"/>
      <c r="D84" s="23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14" t="n"/>
      <c r="Q84" s="14" t="n"/>
      <c r="R84" s="15" t="n"/>
      <c r="S84" s="16">
        <f>IF(J84="Лекции",N84,"")</f>
        <v/>
      </c>
      <c r="T84" s="16">
        <f>IF(OR(J84="СПЗ",,J84="Семинары ИПЗ",),N84,"")</f>
        <v/>
      </c>
      <c r="U84" s="16">
        <f>IF(J84="Консультация",N84,"")</f>
        <v/>
      </c>
      <c r="V84" s="23" t="n"/>
      <c r="W84" s="22" t="n"/>
      <c r="X84" s="22" t="n"/>
      <c r="Y84" s="22" t="n"/>
      <c r="Z84" s="22" t="n"/>
      <c r="AA84" s="22" t="n"/>
      <c r="AB84" s="22" t="n"/>
      <c r="AC84" s="22" t="n"/>
      <c r="AD84" s="22" t="n"/>
      <c r="AE84" s="22" t="n"/>
      <c r="AF84" s="22" t="n"/>
      <c r="AG84" s="22" t="n"/>
      <c r="AH84" s="26" t="n"/>
      <c r="AI84" s="12">
        <f>IF(J84="Вебинар",N84,"")</f>
        <v/>
      </c>
      <c r="AJ84" s="19">
        <f>SUM(S84:AI84)</f>
        <v/>
      </c>
    </row>
    <row r="85" hidden="1">
      <c r="A85" s="20" t="n"/>
      <c r="B85" s="20" t="n"/>
      <c r="C85" s="20" t="n"/>
      <c r="D85" s="23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  <c r="P85" s="14" t="n"/>
      <c r="Q85" s="14" t="n"/>
      <c r="R85" s="15" t="n"/>
      <c r="S85" s="16">
        <f>IF(J85="Лекции",N85,"")</f>
        <v/>
      </c>
      <c r="T85" s="16">
        <f>IF(OR(J85="СПЗ",,J85="Семинары ИПЗ",),N85,"")</f>
        <v/>
      </c>
      <c r="U85" s="16">
        <f>IF(J85="Консультация",N85,"")</f>
        <v/>
      </c>
      <c r="V85" s="23" t="n"/>
      <c r="W85" s="22" t="n"/>
      <c r="X85" s="22" t="n"/>
      <c r="Y85" s="22" t="n"/>
      <c r="Z85" s="22" t="n"/>
      <c r="AA85" s="22" t="n"/>
      <c r="AB85" s="22" t="n"/>
      <c r="AC85" s="22" t="n"/>
      <c r="AD85" s="22" t="n"/>
      <c r="AE85" s="22" t="n"/>
      <c r="AF85" s="22" t="n"/>
      <c r="AG85" s="22" t="n"/>
      <c r="AH85" s="26" t="n"/>
      <c r="AI85" s="12">
        <f>IF(J85="Вебинар",N85,"")</f>
        <v/>
      </c>
      <c r="AJ85" s="19">
        <f>SUM(S85:AI85)</f>
        <v/>
      </c>
    </row>
    <row r="86" hidden="1">
      <c r="A86" s="20" t="n"/>
      <c r="B86" s="20" t="n"/>
      <c r="C86" s="20" t="n"/>
      <c r="D86" s="23" t="n"/>
      <c r="E86" s="22" t="n"/>
      <c r="F86" s="22" t="n"/>
      <c r="G86" s="22" t="n"/>
      <c r="H86" s="22" t="n"/>
      <c r="I86" s="22" t="n"/>
      <c r="J86" s="22" t="n"/>
      <c r="K86" s="22" t="n"/>
      <c r="L86" s="22" t="n"/>
      <c r="M86" s="22" t="n"/>
      <c r="N86" s="22" t="n"/>
      <c r="O86" s="22" t="n"/>
      <c r="P86" s="14" t="n"/>
      <c r="Q86" s="14" t="n"/>
      <c r="R86" s="15" t="n"/>
      <c r="S86" s="16">
        <f>IF(J86="Лекции",N86,"")</f>
        <v/>
      </c>
      <c r="T86" s="16">
        <f>IF(OR(J86="СПЗ",,J86="Семинары ИПЗ",),N86,"")</f>
        <v/>
      </c>
      <c r="U86" s="16">
        <f>IF(J86="Консультация",N86,"")</f>
        <v/>
      </c>
      <c r="V86" s="23" t="n"/>
      <c r="W86" s="22" t="n"/>
      <c r="X86" s="22" t="n"/>
      <c r="Y86" s="22" t="n"/>
      <c r="Z86" s="22" t="n"/>
      <c r="AA86" s="22" t="n"/>
      <c r="AB86" s="22" t="n"/>
      <c r="AC86" s="22" t="n"/>
      <c r="AD86" s="22" t="n"/>
      <c r="AE86" s="22" t="n"/>
      <c r="AF86" s="22" t="n"/>
      <c r="AG86" s="22" t="n"/>
      <c r="AH86" s="26" t="n"/>
      <c r="AI86" s="12">
        <f>IF(J86="Вебинар",N86,"")</f>
        <v/>
      </c>
      <c r="AJ86" s="19">
        <f>SUM(S86:AI86)</f>
        <v/>
      </c>
    </row>
    <row r="87" hidden="1">
      <c r="A87" s="20" t="n"/>
      <c r="B87" s="20" t="n"/>
      <c r="C87" s="20" t="n"/>
      <c r="D87" s="23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2" t="n"/>
      <c r="O87" s="22" t="n"/>
      <c r="P87" s="14" t="n"/>
      <c r="Q87" s="14" t="n"/>
      <c r="R87" s="15" t="n"/>
      <c r="S87" s="16">
        <f>IF(J87="Лекции",N87,"")</f>
        <v/>
      </c>
      <c r="T87" s="16">
        <f>IF(OR(J87="СПЗ",,J87="Семинары ИПЗ",),N87,"")</f>
        <v/>
      </c>
      <c r="U87" s="16">
        <f>IF(J87="Консультация",N87,"")</f>
        <v/>
      </c>
      <c r="V87" s="23" t="n"/>
      <c r="W87" s="22" t="n"/>
      <c r="X87" s="22" t="n"/>
      <c r="Y87" s="22" t="n"/>
      <c r="Z87" s="22" t="n"/>
      <c r="AA87" s="22" t="n"/>
      <c r="AB87" s="22" t="n"/>
      <c r="AC87" s="22" t="n"/>
      <c r="AD87" s="22" t="n"/>
      <c r="AE87" s="22" t="n"/>
      <c r="AF87" s="22" t="n"/>
      <c r="AG87" s="22" t="n"/>
      <c r="AH87" s="26" t="n"/>
      <c r="AI87" s="12">
        <f>IF(J87="Вебинар",N87,"")</f>
        <v/>
      </c>
      <c r="AJ87" s="19">
        <f>SUM(S87:AI87)</f>
        <v/>
      </c>
    </row>
    <row r="88" hidden="1">
      <c r="A88" s="20" t="n"/>
      <c r="B88" s="20" t="n"/>
      <c r="C88" s="20" t="n"/>
      <c r="D88" s="23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2" t="n"/>
      <c r="O88" s="22" t="n"/>
      <c r="P88" s="14" t="n"/>
      <c r="Q88" s="14" t="n"/>
      <c r="R88" s="15" t="n"/>
      <c r="S88" s="16">
        <f>IF(J88="Лекции",N88,"")</f>
        <v/>
      </c>
      <c r="T88" s="16">
        <f>IF(OR(J88="СПЗ",,J88="Семинары ИПЗ",),N88,"")</f>
        <v/>
      </c>
      <c r="U88" s="16">
        <f>IF(J88="Консультация",N88,"")</f>
        <v/>
      </c>
      <c r="V88" s="23" t="n"/>
      <c r="W88" s="22" t="n"/>
      <c r="X88" s="22" t="n"/>
      <c r="Y88" s="22" t="n"/>
      <c r="Z88" s="22" t="n"/>
      <c r="AA88" s="22" t="n"/>
      <c r="AB88" s="22" t="n"/>
      <c r="AC88" s="22" t="n"/>
      <c r="AD88" s="22" t="n"/>
      <c r="AE88" s="22" t="n"/>
      <c r="AF88" s="22" t="n"/>
      <c r="AG88" s="22" t="n"/>
      <c r="AH88" s="26" t="n"/>
      <c r="AI88" s="12">
        <f>IF(J88="Вебинар",N88,"")</f>
        <v/>
      </c>
      <c r="AJ88" s="19">
        <f>SUM(S88:AI88)</f>
        <v/>
      </c>
    </row>
    <row r="89" hidden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14" t="n"/>
      <c r="Q89" s="14" t="n"/>
      <c r="R89" s="15" t="n"/>
      <c r="S89" s="16">
        <f>IF(J89="Лекции",N89,"")</f>
        <v/>
      </c>
      <c r="T89" s="16">
        <f>IF(OR(J89="СПЗ",,J89="Семинары ИПЗ",),N89,"")</f>
        <v/>
      </c>
      <c r="U89" s="16">
        <f>IF(J89="Консультация",N89,"")</f>
        <v/>
      </c>
      <c r="V89" s="27" t="n"/>
      <c r="W89" s="28" t="n"/>
      <c r="X89" s="27" t="n"/>
      <c r="Y89" s="27" t="n"/>
      <c r="Z89" s="27" t="n"/>
      <c r="AA89" s="27" t="n"/>
      <c r="AB89" s="28" t="n"/>
      <c r="AC89" s="27" t="n"/>
      <c r="AD89" s="27" t="n"/>
      <c r="AE89" s="28" t="n"/>
      <c r="AF89" s="28" t="n"/>
      <c r="AG89" s="28" t="n"/>
      <c r="AH89" s="27" t="n"/>
      <c r="AI89" s="12">
        <f>IF(J89="Вебинар",N89,"")</f>
        <v/>
      </c>
      <c r="AJ89" s="19">
        <f>SUM(S89:AI89)</f>
        <v/>
      </c>
    </row>
    <row r="90" hidden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14" t="n"/>
      <c r="Q90" s="14" t="n"/>
      <c r="R90" s="15" t="n"/>
      <c r="S90" s="16">
        <f>IF(J90="Лекции",N90,"")</f>
        <v/>
      </c>
      <c r="T90" s="16">
        <f>IF(OR(J90="СПЗ",,J90="Семинары ИПЗ",),N90,"")</f>
        <v/>
      </c>
      <c r="U90" s="16">
        <f>IF(J90="Консультация",N90,"")</f>
        <v/>
      </c>
      <c r="V90" s="27" t="n"/>
      <c r="W90" s="28" t="n"/>
      <c r="X90" s="27" t="n"/>
      <c r="Y90" s="27" t="n"/>
      <c r="Z90" s="27" t="n"/>
      <c r="AA90" s="27" t="n"/>
      <c r="AB90" s="28" t="n"/>
      <c r="AC90" s="27" t="n"/>
      <c r="AD90" s="27" t="n"/>
      <c r="AE90" s="28" t="n"/>
      <c r="AF90" s="28" t="n"/>
      <c r="AG90" s="28" t="n"/>
      <c r="AH90" s="27" t="n"/>
      <c r="AI90" s="12">
        <f>IF(J90="Вебинар",N90,"")</f>
        <v/>
      </c>
      <c r="AJ90" s="19">
        <f>SUM(S90:AI90)</f>
        <v/>
      </c>
    </row>
    <row r="91" hidden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14" t="n"/>
      <c r="Q91" s="14" t="n"/>
      <c r="R91" s="15" t="n"/>
      <c r="S91" s="16">
        <f>IF(J91="Лекции",N91,"")</f>
        <v/>
      </c>
      <c r="T91" s="16">
        <f>IF(OR(J91="СПЗ",,J91="Семинары ИПЗ",),N91,"")</f>
        <v/>
      </c>
      <c r="U91" s="16">
        <f>IF(J91="Консультация",N91,"")</f>
        <v/>
      </c>
      <c r="V91" s="27" t="n"/>
      <c r="W91" s="28" t="n"/>
      <c r="X91" s="27" t="n"/>
      <c r="Y91" s="27" t="n"/>
      <c r="Z91" s="27" t="n"/>
      <c r="AA91" s="27" t="n"/>
      <c r="AB91" s="28" t="n"/>
      <c r="AC91" s="27" t="n"/>
      <c r="AD91" s="27" t="n"/>
      <c r="AE91" s="28" t="n"/>
      <c r="AF91" s="28" t="n"/>
      <c r="AG91" s="28" t="n"/>
      <c r="AH91" s="27" t="n"/>
      <c r="AI91" s="12">
        <f>IF(J91="Вебинар",N91,"")</f>
        <v/>
      </c>
      <c r="AJ91" s="19">
        <f>SUM(S91:AI91)</f>
        <v/>
      </c>
    </row>
    <row r="92" hidden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14" t="n"/>
      <c r="Q92" s="14" t="n"/>
      <c r="R92" s="15" t="n"/>
      <c r="S92" s="16">
        <f>IF(J92="Лекции",N92,"")</f>
        <v/>
      </c>
      <c r="T92" s="16">
        <f>IF(OR(J92="СПЗ",,J92="Семинары ИПЗ",),N92,"")</f>
        <v/>
      </c>
      <c r="U92" s="16">
        <f>IF(J92="Консультация",N92,"")</f>
        <v/>
      </c>
      <c r="V92" s="27" t="n"/>
      <c r="W92" s="28" t="n"/>
      <c r="X92" s="27" t="n"/>
      <c r="Y92" s="27" t="n"/>
      <c r="Z92" s="27" t="n"/>
      <c r="AA92" s="27" t="n"/>
      <c r="AB92" s="28" t="n"/>
      <c r="AC92" s="27" t="n"/>
      <c r="AD92" s="27" t="n"/>
      <c r="AE92" s="28" t="n"/>
      <c r="AF92" s="28" t="n"/>
      <c r="AG92" s="28" t="n"/>
      <c r="AH92" s="27" t="n"/>
      <c r="AI92" s="12">
        <f>IF(J92="Вебинар",N92,"")</f>
        <v/>
      </c>
      <c r="AJ92" s="19">
        <f>SUM(S92:AI92)</f>
        <v/>
      </c>
    </row>
    <row r="93" hidden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14" t="n"/>
      <c r="Q93" s="14" t="n"/>
      <c r="R93" s="15" t="n"/>
      <c r="S93" s="16">
        <f>IF(J93="Лекции",N93,"")</f>
        <v/>
      </c>
      <c r="T93" s="16">
        <f>IF(OR(J93="СПЗ",,J93="Семинары ИПЗ",),N93,"")</f>
        <v/>
      </c>
      <c r="U93" s="16">
        <f>IF(J93="Консультация",N93,"")</f>
        <v/>
      </c>
      <c r="V93" s="27" t="n"/>
      <c r="W93" s="28" t="n"/>
      <c r="X93" s="27" t="n"/>
      <c r="Y93" s="27" t="n"/>
      <c r="Z93" s="27" t="n"/>
      <c r="AA93" s="27" t="n"/>
      <c r="AB93" s="28" t="n"/>
      <c r="AC93" s="27" t="n"/>
      <c r="AD93" s="27" t="n"/>
      <c r="AE93" s="28" t="n"/>
      <c r="AF93" s="28" t="n"/>
      <c r="AG93" s="28" t="n"/>
      <c r="AH93" s="27" t="n"/>
      <c r="AI93" s="12">
        <f>IF(J93="Вебинар",N93,"")</f>
        <v/>
      </c>
      <c r="AJ93" s="19">
        <f>SUM(S93:AI93)</f>
        <v/>
      </c>
    </row>
    <row r="94" hidden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14" t="n"/>
      <c r="Q94" s="14" t="n"/>
      <c r="R94" s="15" t="n"/>
      <c r="S94" s="16">
        <f>IF(J94="Лекции",N94,"")</f>
        <v/>
      </c>
      <c r="T94" s="16">
        <f>IF(OR(J94="СПЗ",,J94="Семинары ИПЗ",),N94,"")</f>
        <v/>
      </c>
      <c r="U94" s="16">
        <f>IF(J94="Консультация",N94,"")</f>
        <v/>
      </c>
      <c r="V94" s="27" t="n"/>
      <c r="W94" s="28" t="n"/>
      <c r="X94" s="27" t="n"/>
      <c r="Y94" s="27" t="n"/>
      <c r="Z94" s="27" t="n"/>
      <c r="AA94" s="27" t="n"/>
      <c r="AB94" s="28" t="n"/>
      <c r="AC94" s="27" t="n"/>
      <c r="AD94" s="27" t="n"/>
      <c r="AE94" s="28" t="n"/>
      <c r="AF94" s="28" t="n"/>
      <c r="AG94" s="28" t="n"/>
      <c r="AH94" s="27" t="n"/>
      <c r="AI94" s="12">
        <f>IF(J94="Вебинар",N94,"")</f>
        <v/>
      </c>
      <c r="AJ94" s="19">
        <f>SUM(S94:AI94)</f>
        <v/>
      </c>
    </row>
    <row r="95" hidden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14" t="n"/>
      <c r="Q95" s="14" t="n"/>
      <c r="R95" s="15" t="n"/>
      <c r="S95" s="16">
        <f>IF(J95="Лекции",N95,"")</f>
        <v/>
      </c>
      <c r="T95" s="16">
        <f>IF(OR(J95="СПЗ",,J95="Семинары ИПЗ",),N95,"")</f>
        <v/>
      </c>
      <c r="U95" s="16">
        <f>IF(J95="Консультация",N95,"")</f>
        <v/>
      </c>
      <c r="V95" s="27" t="n"/>
      <c r="W95" s="28" t="n"/>
      <c r="X95" s="27" t="n"/>
      <c r="Y95" s="27" t="n"/>
      <c r="Z95" s="27" t="n"/>
      <c r="AA95" s="27" t="n"/>
      <c r="AB95" s="28" t="n"/>
      <c r="AC95" s="27" t="n"/>
      <c r="AD95" s="27" t="n"/>
      <c r="AE95" s="28" t="n"/>
      <c r="AF95" s="28" t="n"/>
      <c r="AG95" s="28" t="n"/>
      <c r="AH95" s="27" t="n"/>
      <c r="AI95" s="12">
        <f>IF(J95="Вебинар",N95,"")</f>
        <v/>
      </c>
      <c r="AJ95" s="19">
        <f>SUM(S95:AI95)</f>
        <v/>
      </c>
    </row>
    <row r="96" hidden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14" t="n"/>
      <c r="Q96" s="14" t="n"/>
      <c r="R96" s="15" t="n"/>
      <c r="S96" s="16">
        <f>IF(J96="Лекции",N96,"")</f>
        <v/>
      </c>
      <c r="T96" s="16">
        <f>IF(OR(J96="СПЗ",,J96="Семинары ИПЗ",),N96,"")</f>
        <v/>
      </c>
      <c r="U96" s="16">
        <f>IF(J96="Консультация",N96,"")</f>
        <v/>
      </c>
      <c r="V96" s="27" t="n"/>
      <c r="W96" s="28" t="n"/>
      <c r="X96" s="27" t="n"/>
      <c r="Y96" s="27" t="n"/>
      <c r="Z96" s="27" t="n"/>
      <c r="AA96" s="27" t="n"/>
      <c r="AB96" s="28" t="n"/>
      <c r="AC96" s="27" t="n"/>
      <c r="AD96" s="27" t="n"/>
      <c r="AE96" s="28" t="n"/>
      <c r="AF96" s="28" t="n"/>
      <c r="AG96" s="28" t="n"/>
      <c r="AH96" s="27" t="n"/>
      <c r="AI96" s="12">
        <f>IF(J96="Вебинар",N96,"")</f>
        <v/>
      </c>
      <c r="AJ96" s="19">
        <f>SUM(S96:AI96)</f>
        <v/>
      </c>
    </row>
    <row r="97" hidden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14" t="n"/>
      <c r="Q97" s="14" t="n"/>
      <c r="R97" s="15" t="n"/>
      <c r="S97" s="16">
        <f>IF(J97="Лекции",N97,"")</f>
        <v/>
      </c>
      <c r="T97" s="16">
        <f>IF(OR(J97="СПЗ",,J97="Семинары ИПЗ",),N97,"")</f>
        <v/>
      </c>
      <c r="U97" s="16">
        <f>IF(J97="Консультация",N97,"")</f>
        <v/>
      </c>
      <c r="V97" s="27" t="n"/>
      <c r="W97" s="28" t="n"/>
      <c r="X97" s="27" t="n"/>
      <c r="Y97" s="27" t="n"/>
      <c r="Z97" s="27" t="n"/>
      <c r="AA97" s="27" t="n"/>
      <c r="AB97" s="28" t="n"/>
      <c r="AC97" s="27" t="n"/>
      <c r="AD97" s="27" t="n"/>
      <c r="AE97" s="28" t="n"/>
      <c r="AF97" s="28" t="n"/>
      <c r="AG97" s="28" t="n"/>
      <c r="AH97" s="27" t="n"/>
      <c r="AI97" s="12">
        <f>IF(J97="Вебинар",N97,"")</f>
        <v/>
      </c>
      <c r="AJ97" s="19">
        <f>SUM(S97:AI97)</f>
        <v/>
      </c>
    </row>
    <row r="98" hidden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14" t="n"/>
      <c r="Q98" s="14" t="n"/>
      <c r="R98" s="15" t="n"/>
      <c r="S98" s="16">
        <f>IF(J98="Лекции",N98,"")</f>
        <v/>
      </c>
      <c r="T98" s="16">
        <f>IF(OR(J98="СПЗ",,J98="Семинары ИПЗ",),N98,"")</f>
        <v/>
      </c>
      <c r="U98" s="16">
        <f>IF(J98="Консультация",N98,"")</f>
        <v/>
      </c>
      <c r="V98" s="27" t="n"/>
      <c r="W98" s="28" t="n"/>
      <c r="X98" s="27" t="n"/>
      <c r="Y98" s="27" t="n"/>
      <c r="Z98" s="27" t="n"/>
      <c r="AA98" s="27" t="n"/>
      <c r="AB98" s="28" t="n"/>
      <c r="AC98" s="27" t="n"/>
      <c r="AD98" s="27" t="n"/>
      <c r="AE98" s="28" t="n"/>
      <c r="AF98" s="28" t="n"/>
      <c r="AG98" s="28" t="n"/>
      <c r="AH98" s="27" t="n"/>
      <c r="AI98" s="12">
        <f>IF(J98="Вебинар",N98,"")</f>
        <v/>
      </c>
      <c r="AJ98" s="19">
        <f>SUM(S98:AI98)</f>
        <v/>
      </c>
    </row>
    <row r="99" hidden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14" t="n"/>
      <c r="Q99" s="14" t="n"/>
      <c r="R99" s="15" t="n"/>
      <c r="S99" s="16">
        <f>IF(J99="Лекции",N99,"")</f>
        <v/>
      </c>
      <c r="T99" s="16">
        <f>IF(OR(J99="СПЗ",,J99="Семинары ИПЗ",),N99,"")</f>
        <v/>
      </c>
      <c r="U99" s="16">
        <f>IF(J99="Консультация",N99,"")</f>
        <v/>
      </c>
      <c r="V99" s="27" t="n"/>
      <c r="W99" s="28" t="n"/>
      <c r="X99" s="27" t="n"/>
      <c r="Y99" s="27" t="n"/>
      <c r="Z99" s="27" t="n"/>
      <c r="AA99" s="27" t="n"/>
      <c r="AB99" s="28" t="n"/>
      <c r="AC99" s="27" t="n"/>
      <c r="AD99" s="27" t="n"/>
      <c r="AE99" s="28" t="n"/>
      <c r="AF99" s="28" t="n"/>
      <c r="AG99" s="28" t="n"/>
      <c r="AH99" s="27" t="n"/>
      <c r="AI99" s="12">
        <f>IF(J99="Вебинар",N99,"")</f>
        <v/>
      </c>
      <c r="AJ99" s="19">
        <f>SUM(S99:AI99)</f>
        <v/>
      </c>
    </row>
    <row r="100" hidden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14" t="n"/>
      <c r="Q100" s="14" t="n"/>
      <c r="R100" s="15" t="n"/>
      <c r="S100" s="16">
        <f>IF(J100="Лекции",N100,"")</f>
        <v/>
      </c>
      <c r="T100" s="16">
        <f>IF(OR(J100="СПЗ",,J100="Семинары ИПЗ",),N100,"")</f>
        <v/>
      </c>
      <c r="U100" s="16">
        <f>IF(J100="Консультация",N100,"")</f>
        <v/>
      </c>
      <c r="V100" s="27" t="n"/>
      <c r="W100" s="28" t="n"/>
      <c r="X100" s="27" t="n"/>
      <c r="Y100" s="27" t="n"/>
      <c r="Z100" s="27" t="n"/>
      <c r="AA100" s="27" t="n"/>
      <c r="AB100" s="28" t="n"/>
      <c r="AC100" s="27" t="n"/>
      <c r="AD100" s="27" t="n"/>
      <c r="AE100" s="28" t="n"/>
      <c r="AF100" s="28" t="n"/>
      <c r="AG100" s="28" t="n"/>
      <c r="AH100" s="27" t="n"/>
      <c r="AI100" s="12">
        <f>IF(J100="Вебинар",N100,"")</f>
        <v/>
      </c>
      <c r="AJ100" s="19">
        <f>SUM(S100:AI100)</f>
        <v/>
      </c>
    </row>
    <row r="101" hidden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14" t="n"/>
      <c r="Q101" s="14" t="n"/>
      <c r="R101" s="15" t="n"/>
      <c r="S101" s="16">
        <f>IF(J101="Лекции",N101,"")</f>
        <v/>
      </c>
      <c r="T101" s="16">
        <f>IF(OR(J101="СПЗ",,J101="Семинары ИПЗ",),N101,"")</f>
        <v/>
      </c>
      <c r="U101" s="16">
        <f>IF(J101="Консультация",N101,"")</f>
        <v/>
      </c>
      <c r="V101" s="27" t="n"/>
      <c r="W101" s="28" t="n"/>
      <c r="X101" s="27" t="n"/>
      <c r="Y101" s="27" t="n"/>
      <c r="Z101" s="27" t="n"/>
      <c r="AA101" s="27" t="n"/>
      <c r="AB101" s="28" t="n"/>
      <c r="AC101" s="27" t="n"/>
      <c r="AD101" s="27" t="n"/>
      <c r="AE101" s="28" t="n"/>
      <c r="AF101" s="28" t="n"/>
      <c r="AG101" s="28" t="n"/>
      <c r="AH101" s="27" t="n"/>
      <c r="AI101" s="12">
        <f>IF(J101="Вебинар",N101,"")</f>
        <v/>
      </c>
      <c r="AJ101" s="19">
        <f>SUM(S101:AI101)</f>
        <v/>
      </c>
    </row>
    <row r="102" hidden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14" t="n"/>
      <c r="Q102" s="14" t="n"/>
      <c r="R102" s="15" t="n"/>
      <c r="S102" s="16">
        <f>IF(J102="Лекции",N102,"")</f>
        <v/>
      </c>
      <c r="T102" s="16">
        <f>IF(OR(J102="СПЗ",,J102="Семинары ИПЗ",),N102,"")</f>
        <v/>
      </c>
      <c r="U102" s="16">
        <f>IF(J102="Консультация",N102,"")</f>
        <v/>
      </c>
      <c r="V102" s="27" t="n"/>
      <c r="W102" s="28" t="n"/>
      <c r="X102" s="27" t="n"/>
      <c r="Y102" s="27" t="n"/>
      <c r="Z102" s="27" t="n"/>
      <c r="AA102" s="27" t="n"/>
      <c r="AB102" s="28" t="n"/>
      <c r="AC102" s="27" t="n"/>
      <c r="AD102" s="27" t="n"/>
      <c r="AE102" s="28" t="n"/>
      <c r="AF102" s="28" t="n"/>
      <c r="AG102" s="28" t="n"/>
      <c r="AH102" s="27" t="n"/>
      <c r="AI102" s="12">
        <f>IF(J102="Вебинар",N102,"")</f>
        <v/>
      </c>
      <c r="AJ102" s="19">
        <f>SUM(S102:AI102)</f>
        <v/>
      </c>
    </row>
    <row r="103" hidden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14" t="n"/>
      <c r="Q103" s="14" t="n"/>
      <c r="R103" s="15" t="n"/>
      <c r="S103" s="16">
        <f>IF(J103="Лекции",N103,"")</f>
        <v/>
      </c>
      <c r="T103" s="16">
        <f>IF(OR(J103="СПЗ",,J103="Семинары ИПЗ",),N103,"")</f>
        <v/>
      </c>
      <c r="U103" s="16">
        <f>IF(J103="Консультация",N103,"")</f>
        <v/>
      </c>
      <c r="V103" s="27" t="n"/>
      <c r="W103" s="28" t="n"/>
      <c r="X103" s="27" t="n"/>
      <c r="Y103" s="27" t="n"/>
      <c r="Z103" s="27" t="n"/>
      <c r="AA103" s="27" t="n"/>
      <c r="AB103" s="28" t="n"/>
      <c r="AC103" s="27" t="n"/>
      <c r="AD103" s="27" t="n"/>
      <c r="AE103" s="28" t="n"/>
      <c r="AF103" s="28" t="n"/>
      <c r="AG103" s="28" t="n"/>
      <c r="AH103" s="27" t="n"/>
      <c r="AI103" s="12">
        <f>IF(J103="Вебинар",N103,"")</f>
        <v/>
      </c>
      <c r="AJ103" s="19">
        <f>SUM(S103:AI103)</f>
        <v/>
      </c>
    </row>
    <row r="104" hidden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14" t="n"/>
      <c r="Q104" s="14" t="n"/>
      <c r="R104" s="15" t="n"/>
      <c r="S104" s="16">
        <f>IF(J104="Лекции",N104,"")</f>
        <v/>
      </c>
      <c r="T104" s="16">
        <f>IF(OR(J104="СПЗ",,J104="Семинары ИПЗ",),N104,"")</f>
        <v/>
      </c>
      <c r="U104" s="16">
        <f>IF(J104="Консультация",N104,"")</f>
        <v/>
      </c>
      <c r="V104" s="27" t="n"/>
      <c r="W104" s="28" t="n"/>
      <c r="X104" s="27" t="n"/>
      <c r="Y104" s="27" t="n"/>
      <c r="Z104" s="27" t="n"/>
      <c r="AA104" s="27" t="n"/>
      <c r="AB104" s="28" t="n"/>
      <c r="AC104" s="27" t="n"/>
      <c r="AD104" s="27" t="n"/>
      <c r="AE104" s="28" t="n"/>
      <c r="AF104" s="28" t="n"/>
      <c r="AG104" s="28" t="n"/>
      <c r="AH104" s="27" t="n"/>
      <c r="AI104" s="12">
        <f>IF(J104="Вебинар",N104,"")</f>
        <v/>
      </c>
      <c r="AJ104" s="19">
        <f>SUM(S104:AI104)</f>
        <v/>
      </c>
    </row>
    <row r="105" hidden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14" t="n"/>
      <c r="Q105" s="14" t="n"/>
      <c r="R105" s="15" t="n"/>
      <c r="S105" s="16">
        <f>IF(J105="Лекции",N105,"")</f>
        <v/>
      </c>
      <c r="T105" s="16">
        <f>IF(OR(J105="СПЗ",,J105="Семинары ИПЗ",),N105,"")</f>
        <v/>
      </c>
      <c r="U105" s="16">
        <f>IF(J105="Консультация",N105,"")</f>
        <v/>
      </c>
      <c r="V105" s="27" t="n"/>
      <c r="W105" s="28" t="n"/>
      <c r="X105" s="27" t="n"/>
      <c r="Y105" s="27" t="n"/>
      <c r="Z105" s="27" t="n"/>
      <c r="AA105" s="27" t="n"/>
      <c r="AB105" s="28" t="n"/>
      <c r="AC105" s="27" t="n"/>
      <c r="AD105" s="27" t="n"/>
      <c r="AE105" s="28" t="n"/>
      <c r="AF105" s="28" t="n"/>
      <c r="AG105" s="28" t="n"/>
      <c r="AH105" s="27" t="n"/>
      <c r="AI105" s="12">
        <f>IF(J105="Вебинар",N105,"")</f>
        <v/>
      </c>
      <c r="AJ105" s="19">
        <f>SUM(S105:AI105)</f>
        <v/>
      </c>
    </row>
    <row r="106" hidden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14" t="n"/>
      <c r="Q106" s="14" t="n"/>
      <c r="R106" s="15" t="n"/>
      <c r="S106" s="16">
        <f>IF(J106="Лекции",N106,"")</f>
        <v/>
      </c>
      <c r="T106" s="16">
        <f>IF(OR(J106="СПЗ",,J106="Семинары ИПЗ",),N106,"")</f>
        <v/>
      </c>
      <c r="U106" s="16">
        <f>IF(J106="Консультация",N106,"")</f>
        <v/>
      </c>
      <c r="V106" s="27" t="n"/>
      <c r="W106" s="28" t="n"/>
      <c r="X106" s="27" t="n"/>
      <c r="Y106" s="27" t="n"/>
      <c r="Z106" s="27" t="n"/>
      <c r="AA106" s="27" t="n"/>
      <c r="AB106" s="28" t="n"/>
      <c r="AC106" s="27" t="n"/>
      <c r="AD106" s="27" t="n"/>
      <c r="AE106" s="28" t="n"/>
      <c r="AF106" s="28" t="n"/>
      <c r="AG106" s="28" t="n"/>
      <c r="AH106" s="27" t="n"/>
      <c r="AI106" s="12">
        <f>IF(J106="Вебинар",N106,"")</f>
        <v/>
      </c>
      <c r="AJ106" s="19">
        <f>SUM(S106:AI106)</f>
        <v/>
      </c>
    </row>
    <row r="107" hidden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14" t="n"/>
      <c r="Q107" s="14" t="n"/>
      <c r="R107" s="15" t="n"/>
      <c r="S107" s="16">
        <f>IF(J107="Лекции",N107,"")</f>
        <v/>
      </c>
      <c r="T107" s="16">
        <f>IF(OR(J107="СПЗ",,J107="Семинары ИПЗ",),N107,"")</f>
        <v/>
      </c>
      <c r="U107" s="16">
        <f>IF(J107="Консультация",N107,"")</f>
        <v/>
      </c>
      <c r="V107" s="27" t="n"/>
      <c r="W107" s="28" t="n"/>
      <c r="X107" s="27" t="n"/>
      <c r="Y107" s="27" t="n"/>
      <c r="Z107" s="27" t="n"/>
      <c r="AA107" s="27" t="n"/>
      <c r="AB107" s="28" t="n"/>
      <c r="AC107" s="27" t="n"/>
      <c r="AD107" s="27" t="n"/>
      <c r="AE107" s="28" t="n"/>
      <c r="AF107" s="28" t="n"/>
      <c r="AG107" s="28" t="n"/>
      <c r="AH107" s="27" t="n"/>
      <c r="AI107" s="12">
        <f>IF(J107="Вебинар",N107,"")</f>
        <v/>
      </c>
      <c r="AJ107" s="19">
        <f>SUM(S107:AI107)</f>
        <v/>
      </c>
    </row>
    <row r="108" hidden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14" t="n"/>
      <c r="Q108" s="14" t="n"/>
      <c r="R108" s="15" t="n"/>
      <c r="S108" s="16">
        <f>IF(J108="Лекции",N108,"")</f>
        <v/>
      </c>
      <c r="T108" s="16">
        <f>IF(OR(J108="СПЗ",,J108="Семинары ИПЗ",),N108,"")</f>
        <v/>
      </c>
      <c r="U108" s="16">
        <f>IF(J108="Консультация",N108,"")</f>
        <v/>
      </c>
      <c r="V108" s="27" t="n"/>
      <c r="W108" s="28" t="n"/>
      <c r="X108" s="27" t="n"/>
      <c r="Y108" s="27" t="n"/>
      <c r="Z108" s="27" t="n"/>
      <c r="AA108" s="27" t="n"/>
      <c r="AB108" s="28" t="n"/>
      <c r="AC108" s="27" t="n"/>
      <c r="AD108" s="27" t="n"/>
      <c r="AE108" s="28" t="n"/>
      <c r="AF108" s="28" t="n"/>
      <c r="AG108" s="28" t="n"/>
      <c r="AH108" s="27" t="n"/>
      <c r="AI108" s="12">
        <f>IF(J108="Вебинар",N108,"")</f>
        <v/>
      </c>
      <c r="AJ108" s="19">
        <f>SUM(S108:AI108)</f>
        <v/>
      </c>
    </row>
    <row r="109" hidden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14">
        <f>G109</f>
        <v/>
      </c>
      <c r="Q109" s="14">
        <f>I109</f>
        <v/>
      </c>
      <c r="R109" s="15" t="n"/>
      <c r="S109" s="16">
        <f>IF(J109="Лекции",N109,"")</f>
        <v/>
      </c>
      <c r="T109" s="16">
        <f>IF(OR(J109="СПЗ",,J109="Семинары ИПЗ",),N109,"")</f>
        <v/>
      </c>
      <c r="U109" s="16">
        <f>IF(J109="Консультация",N109,"")</f>
        <v/>
      </c>
      <c r="V109" s="27" t="n"/>
      <c r="W109" s="28" t="n"/>
      <c r="X109" s="27" t="n"/>
      <c r="Y109" s="27" t="n"/>
      <c r="Z109" s="27" t="n"/>
      <c r="AA109" s="27" t="n"/>
      <c r="AB109" s="28" t="n"/>
      <c r="AC109" s="27" t="n"/>
      <c r="AD109" s="27" t="n"/>
      <c r="AE109" s="28" t="n"/>
      <c r="AF109" s="28" t="n"/>
      <c r="AG109" s="28" t="n"/>
      <c r="AH109" s="27" t="n"/>
      <c r="AI109" s="12">
        <f>IF(J109="Вебинар",N109,"")</f>
        <v/>
      </c>
      <c r="AJ109" s="19">
        <f>SUM(S109:AI109)</f>
        <v/>
      </c>
    </row>
    <row r="110" hidden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14">
        <f>G110</f>
        <v/>
      </c>
      <c r="Q110" s="14">
        <f>I110</f>
        <v/>
      </c>
      <c r="R110" s="15" t="n"/>
      <c r="S110" s="16">
        <f>IF(J110="Лекции",N110,"")</f>
        <v/>
      </c>
      <c r="T110" s="16">
        <f>IF(OR(J110="СПЗ",,J110="Семинары ИПЗ",),N110,"")</f>
        <v/>
      </c>
      <c r="U110" s="16">
        <f>IF(J110="Консультация",N110,"")</f>
        <v/>
      </c>
      <c r="V110" s="27" t="n"/>
      <c r="W110" s="28" t="n"/>
      <c r="X110" s="27" t="n"/>
      <c r="Y110" s="27" t="n"/>
      <c r="Z110" s="27" t="n"/>
      <c r="AA110" s="27" t="n"/>
      <c r="AB110" s="28" t="n"/>
      <c r="AC110" s="27" t="n"/>
      <c r="AD110" s="27" t="n"/>
      <c r="AE110" s="28" t="n"/>
      <c r="AF110" s="28" t="n"/>
      <c r="AG110" s="28" t="n"/>
      <c r="AH110" s="27" t="n"/>
      <c r="AI110" s="12">
        <f>IF(J110="Вебинар",N110,"")</f>
        <v/>
      </c>
      <c r="AJ110" s="19">
        <f>SUM(S110:AI110)</f>
        <v/>
      </c>
    </row>
    <row r="111" hidden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14">
        <f>G111</f>
        <v/>
      </c>
      <c r="Q111" s="14">
        <f>I111</f>
        <v/>
      </c>
      <c r="R111" s="15" t="n"/>
      <c r="S111" s="16">
        <f>IF(J111="Лекции",N111,"")</f>
        <v/>
      </c>
      <c r="T111" s="16">
        <f>IF(OR(J111="СПЗ",,J111="Семинары ИПЗ",),N111,"")</f>
        <v/>
      </c>
      <c r="U111" s="16">
        <f>IF(J111="Консультация",N111,"")</f>
        <v/>
      </c>
      <c r="V111" s="27" t="n"/>
      <c r="W111" s="28" t="n"/>
      <c r="X111" s="27" t="n"/>
      <c r="Y111" s="27" t="n"/>
      <c r="Z111" s="27" t="n"/>
      <c r="AA111" s="27" t="n"/>
      <c r="AB111" s="28" t="n"/>
      <c r="AC111" s="27" t="n"/>
      <c r="AD111" s="27" t="n"/>
      <c r="AE111" s="28" t="n"/>
      <c r="AF111" s="28" t="n"/>
      <c r="AG111" s="28" t="n"/>
      <c r="AH111" s="27" t="n"/>
      <c r="AI111" s="12">
        <f>IF(J111="Вебинар",N111,"")</f>
        <v/>
      </c>
      <c r="AJ111" s="19">
        <f>SUM(S111:AI111)</f>
        <v/>
      </c>
    </row>
    <row r="112" hidden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14">
        <f>G112</f>
        <v/>
      </c>
      <c r="Q112" s="14">
        <f>I112</f>
        <v/>
      </c>
      <c r="R112" s="15" t="n"/>
      <c r="S112" s="16">
        <f>IF(J112="Лекции",N112,"")</f>
        <v/>
      </c>
      <c r="T112" s="16">
        <f>IF(OR(J112="СПЗ",,J112="Семинары ИПЗ",),N112,"")</f>
        <v/>
      </c>
      <c r="U112" s="16">
        <f>IF(J112="Консультация",N112,"")</f>
        <v/>
      </c>
      <c r="V112" s="27" t="n"/>
      <c r="W112" s="28" t="n"/>
      <c r="X112" s="27" t="n"/>
      <c r="Y112" s="27" t="n"/>
      <c r="Z112" s="27" t="n"/>
      <c r="AA112" s="27" t="n"/>
      <c r="AB112" s="28" t="n"/>
      <c r="AC112" s="27" t="n"/>
      <c r="AD112" s="27" t="n"/>
      <c r="AE112" s="28" t="n"/>
      <c r="AF112" s="28" t="n"/>
      <c r="AG112" s="28" t="n"/>
      <c r="AH112" s="27" t="n"/>
      <c r="AI112" s="12">
        <f>IF(J112="Вебинар",N112,"")</f>
        <v/>
      </c>
      <c r="AJ112" s="19">
        <f>SUM(S112:AI112)</f>
        <v/>
      </c>
    </row>
    <row r="113" hidden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14">
        <f>G113</f>
        <v/>
      </c>
      <c r="Q113" s="14">
        <f>I113</f>
        <v/>
      </c>
      <c r="R113" s="15" t="n"/>
      <c r="S113" s="16">
        <f>IF(J113="Лекции",N113,"")</f>
        <v/>
      </c>
      <c r="T113" s="16">
        <f>IF(OR(J113="СПЗ",,J113="Семинары ИПЗ",),N113,"")</f>
        <v/>
      </c>
      <c r="U113" s="16">
        <f>IF(J113="Консультация",N113,"")</f>
        <v/>
      </c>
      <c r="V113" s="27" t="n"/>
      <c r="W113" s="28" t="n"/>
      <c r="X113" s="27" t="n"/>
      <c r="Y113" s="27" t="n"/>
      <c r="Z113" s="27" t="n"/>
      <c r="AA113" s="27" t="n"/>
      <c r="AB113" s="28" t="n"/>
      <c r="AC113" s="27" t="n"/>
      <c r="AD113" s="27" t="n"/>
      <c r="AE113" s="28" t="n"/>
      <c r="AF113" s="28" t="n"/>
      <c r="AG113" s="28" t="n"/>
      <c r="AH113" s="27" t="n"/>
      <c r="AI113" s="12">
        <f>IF(J113="Вебинар",N113,"")</f>
        <v/>
      </c>
      <c r="AJ113" s="19">
        <f>SUM(S113:AI113)</f>
        <v/>
      </c>
    </row>
    <row r="114" hidden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14">
        <f>G114</f>
        <v/>
      </c>
      <c r="Q114" s="14">
        <f>I114</f>
        <v/>
      </c>
      <c r="R114" s="15" t="n"/>
      <c r="S114" s="16">
        <f>IF(J114="Лекции",N114,"")</f>
        <v/>
      </c>
      <c r="T114" s="16">
        <f>IF(OR(J114="СПЗ",,J114="Семинары ИПЗ",),N114,"")</f>
        <v/>
      </c>
      <c r="U114" s="16">
        <f>IF(J114="Консультация",N114,"")</f>
        <v/>
      </c>
      <c r="V114" s="27" t="n"/>
      <c r="W114" s="28" t="n"/>
      <c r="X114" s="27" t="n"/>
      <c r="Y114" s="27" t="n"/>
      <c r="Z114" s="27" t="n"/>
      <c r="AA114" s="27" t="n"/>
      <c r="AB114" s="28" t="n"/>
      <c r="AC114" s="27" t="n"/>
      <c r="AD114" s="27" t="n"/>
      <c r="AE114" s="28" t="n"/>
      <c r="AF114" s="28" t="n"/>
      <c r="AG114" s="28" t="n"/>
      <c r="AH114" s="27" t="n"/>
      <c r="AI114" s="12">
        <f>IF(J114="Вебинар",N114,"")</f>
        <v/>
      </c>
      <c r="AJ114" s="19">
        <f>SUM(S114:AI114)</f>
        <v/>
      </c>
    </row>
    <row r="115" hidden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14">
        <f>G115</f>
        <v/>
      </c>
      <c r="Q115" s="14">
        <f>I115</f>
        <v/>
      </c>
      <c r="R115" s="15" t="n"/>
      <c r="S115" s="16">
        <f>IF(J115="Лекции",N115,"")</f>
        <v/>
      </c>
      <c r="T115" s="16">
        <f>IF(OR(J115="СПЗ",,J115="Семинары ИПЗ",),N115,"")</f>
        <v/>
      </c>
      <c r="U115" s="16">
        <f>IF(J115="Консультация",N115,"")</f>
        <v/>
      </c>
      <c r="V115" s="27" t="n"/>
      <c r="W115" s="28" t="n"/>
      <c r="X115" s="27" t="n"/>
      <c r="Y115" s="27" t="n"/>
      <c r="Z115" s="27" t="n"/>
      <c r="AA115" s="27" t="n"/>
      <c r="AB115" s="28" t="n"/>
      <c r="AC115" s="27" t="n"/>
      <c r="AD115" s="27" t="n"/>
      <c r="AE115" s="28" t="n"/>
      <c r="AF115" s="28" t="n"/>
      <c r="AG115" s="28" t="n"/>
      <c r="AH115" s="27" t="n"/>
      <c r="AI115" s="12">
        <f>IF(J115="Вебинар",N115,"")</f>
        <v/>
      </c>
      <c r="AJ115" s="19">
        <f>SUM(S115:AI115)</f>
        <v/>
      </c>
    </row>
    <row r="116" hidden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14">
        <f>G116</f>
        <v/>
      </c>
      <c r="Q116" s="14">
        <f>I116</f>
        <v/>
      </c>
      <c r="R116" s="15" t="n"/>
      <c r="S116" s="16">
        <f>IF(J116="Лекции",N116,"")</f>
        <v/>
      </c>
      <c r="T116" s="16">
        <f>IF(OR(J116="СПЗ",,J116="Семинары ИПЗ",),N116,"")</f>
        <v/>
      </c>
      <c r="U116" s="16">
        <f>IF(J116="Консультация",N116,"")</f>
        <v/>
      </c>
      <c r="V116" s="27" t="n"/>
      <c r="W116" s="28" t="n"/>
      <c r="X116" s="27" t="n"/>
      <c r="Y116" s="27" t="n"/>
      <c r="Z116" s="27" t="n"/>
      <c r="AA116" s="27" t="n"/>
      <c r="AB116" s="28" t="n"/>
      <c r="AC116" s="27" t="n"/>
      <c r="AD116" s="27" t="n"/>
      <c r="AE116" s="28" t="n"/>
      <c r="AF116" s="28" t="n"/>
      <c r="AG116" s="28" t="n"/>
      <c r="AH116" s="27" t="n"/>
      <c r="AI116" s="12">
        <f>IF(J116="Вебинар",N116,"")</f>
        <v/>
      </c>
      <c r="AJ116" s="19">
        <f>SUM(S116:AI116)</f>
        <v/>
      </c>
    </row>
    <row r="117" hidden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14">
        <f>G117</f>
        <v/>
      </c>
      <c r="Q117" s="14">
        <f>I117</f>
        <v/>
      </c>
      <c r="R117" s="15" t="n"/>
      <c r="S117" s="16">
        <f>IF(J117="Лекции",N117,"")</f>
        <v/>
      </c>
      <c r="T117" s="16">
        <f>IF(OR(J117="СПЗ",,J117="Семинары ИПЗ",),N117,"")</f>
        <v/>
      </c>
      <c r="U117" s="16">
        <f>IF(J117="Консультация",N117,"")</f>
        <v/>
      </c>
      <c r="V117" s="27" t="n"/>
      <c r="W117" s="28" t="n"/>
      <c r="X117" s="27" t="n"/>
      <c r="Y117" s="27" t="n"/>
      <c r="Z117" s="27" t="n"/>
      <c r="AA117" s="27" t="n"/>
      <c r="AB117" s="28" t="n"/>
      <c r="AC117" s="27" t="n"/>
      <c r="AD117" s="27" t="n"/>
      <c r="AE117" s="28" t="n"/>
      <c r="AF117" s="28" t="n"/>
      <c r="AG117" s="28" t="n"/>
      <c r="AH117" s="27" t="n"/>
      <c r="AI117" s="12">
        <f>IF(J117="Вебинар",N117,"")</f>
        <v/>
      </c>
      <c r="AJ117" s="19">
        <f>SUM(S117:AI117)</f>
        <v/>
      </c>
    </row>
    <row r="118" hidden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14">
        <f>G118</f>
        <v/>
      </c>
      <c r="Q118" s="14">
        <f>I118</f>
        <v/>
      </c>
      <c r="R118" s="15" t="n"/>
      <c r="S118" s="16">
        <f>IF(J118="Лекции",N118,"")</f>
        <v/>
      </c>
      <c r="T118" s="16">
        <f>IF(OR(J118="СПЗ",,J118="Семинары ИПЗ",),N118,"")</f>
        <v/>
      </c>
      <c r="U118" s="16">
        <f>IF(J118="Консультация",N118,"")</f>
        <v/>
      </c>
      <c r="V118" s="27" t="n"/>
      <c r="W118" s="28" t="n"/>
      <c r="X118" s="27" t="n"/>
      <c r="Y118" s="27" t="n"/>
      <c r="Z118" s="27" t="n"/>
      <c r="AA118" s="27" t="n"/>
      <c r="AB118" s="28" t="n"/>
      <c r="AC118" s="27" t="n"/>
      <c r="AD118" s="27" t="n"/>
      <c r="AE118" s="28" t="n"/>
      <c r="AF118" s="28" t="n"/>
      <c r="AG118" s="28" t="n"/>
      <c r="AH118" s="27" t="n"/>
      <c r="AI118" s="12">
        <f>IF(J118="Вебинар",N118,"")</f>
        <v/>
      </c>
      <c r="AJ118" s="19">
        <f>SUM(S118:AI118)</f>
        <v/>
      </c>
    </row>
    <row r="119" hidden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14">
        <f>G119</f>
        <v/>
      </c>
      <c r="Q119" s="14">
        <f>I119</f>
        <v/>
      </c>
      <c r="R119" s="15" t="n"/>
      <c r="S119" s="16">
        <f>IF(J119="Лекции",N119,"")</f>
        <v/>
      </c>
      <c r="T119" s="16">
        <f>IF(OR(J119="СПЗ",,J119="Семинары ИПЗ",),N119,"")</f>
        <v/>
      </c>
      <c r="U119" s="16">
        <f>IF(J119="Консультация",N119,"")</f>
        <v/>
      </c>
      <c r="V119" s="27" t="n"/>
      <c r="W119" s="28" t="n"/>
      <c r="X119" s="27" t="n"/>
      <c r="Y119" s="27" t="n"/>
      <c r="Z119" s="27" t="n"/>
      <c r="AA119" s="27" t="n"/>
      <c r="AB119" s="28" t="n"/>
      <c r="AC119" s="27" t="n"/>
      <c r="AD119" s="27" t="n"/>
      <c r="AE119" s="28" t="n"/>
      <c r="AF119" s="28" t="n"/>
      <c r="AG119" s="28" t="n"/>
      <c r="AH119" s="27" t="n"/>
      <c r="AI119" s="12">
        <f>IF(J119="Вебинар",N119,"")</f>
        <v/>
      </c>
      <c r="AJ119" s="19">
        <f>SUM(S119:AI119)</f>
        <v/>
      </c>
    </row>
    <row r="120" hidden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14">
        <f>G120</f>
        <v/>
      </c>
      <c r="Q120" s="14">
        <f>I120</f>
        <v/>
      </c>
      <c r="R120" s="15" t="n"/>
      <c r="S120" s="16">
        <f>IF(J120="Лекции",N120,"")</f>
        <v/>
      </c>
      <c r="T120" s="16">
        <f>IF(OR(J120="СПЗ",,J120="Семинары ИПЗ",),N120,"")</f>
        <v/>
      </c>
      <c r="U120" s="16">
        <f>IF(J120="Консультация",N120,"")</f>
        <v/>
      </c>
      <c r="V120" s="27" t="n"/>
      <c r="W120" s="28" t="n"/>
      <c r="X120" s="27" t="n"/>
      <c r="Y120" s="27" t="n"/>
      <c r="Z120" s="27" t="n"/>
      <c r="AA120" s="27" t="n"/>
      <c r="AB120" s="28" t="n"/>
      <c r="AC120" s="27" t="n"/>
      <c r="AD120" s="27" t="n"/>
      <c r="AE120" s="28" t="n"/>
      <c r="AF120" s="28" t="n"/>
      <c r="AG120" s="28" t="n"/>
      <c r="AH120" s="27" t="n"/>
      <c r="AI120" s="12">
        <f>IF(J120="Вебинар",N120,"")</f>
        <v/>
      </c>
      <c r="AJ120" s="19">
        <f>SUM(S120:AI120)</f>
        <v/>
      </c>
    </row>
    <row r="121" hidden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14">
        <f>G121</f>
        <v/>
      </c>
      <c r="Q121" s="14">
        <f>I121</f>
        <v/>
      </c>
      <c r="R121" s="15" t="n"/>
      <c r="S121" s="16">
        <f>IF(J121="Лекции",N121,"")</f>
        <v/>
      </c>
      <c r="T121" s="16">
        <f>IF(OR(J121="СПЗ",,J121="Семинары ИПЗ",),N121,"")</f>
        <v/>
      </c>
      <c r="U121" s="16">
        <f>IF(J121="Консультация",N121,"")</f>
        <v/>
      </c>
      <c r="V121" s="27" t="n"/>
      <c r="W121" s="28" t="n"/>
      <c r="X121" s="27" t="n"/>
      <c r="Y121" s="27" t="n"/>
      <c r="Z121" s="27" t="n"/>
      <c r="AA121" s="27" t="n"/>
      <c r="AB121" s="28" t="n"/>
      <c r="AC121" s="27" t="n"/>
      <c r="AD121" s="27" t="n"/>
      <c r="AE121" s="28" t="n"/>
      <c r="AF121" s="28" t="n"/>
      <c r="AG121" s="28" t="n"/>
      <c r="AH121" s="27" t="n"/>
      <c r="AI121" s="12">
        <f>IF(J121="Вебинар",N121,"")</f>
        <v/>
      </c>
      <c r="AJ121" s="19">
        <f>SUM(S121:AI121)</f>
        <v/>
      </c>
    </row>
    <row r="122" hidden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14">
        <f>G122</f>
        <v/>
      </c>
      <c r="Q122" s="14">
        <f>I122</f>
        <v/>
      </c>
      <c r="R122" s="15" t="n"/>
      <c r="S122" s="16">
        <f>IF(J122="Лекции",N122,"")</f>
        <v/>
      </c>
      <c r="T122" s="16">
        <f>IF(OR(J122="СПЗ",,J122="Семинары ИПЗ",),N122,"")</f>
        <v/>
      </c>
      <c r="U122" s="16">
        <f>IF(J122="Консультация",N122,"")</f>
        <v/>
      </c>
      <c r="V122" s="27" t="n"/>
      <c r="W122" s="28" t="n"/>
      <c r="X122" s="27" t="n"/>
      <c r="Y122" s="27" t="n"/>
      <c r="Z122" s="27" t="n"/>
      <c r="AA122" s="27" t="n"/>
      <c r="AB122" s="28" t="n"/>
      <c r="AC122" s="27" t="n"/>
      <c r="AD122" s="27" t="n"/>
      <c r="AE122" s="28" t="n"/>
      <c r="AF122" s="28" t="n"/>
      <c r="AG122" s="28" t="n"/>
      <c r="AH122" s="27" t="n"/>
      <c r="AI122" s="12">
        <f>IF(J122="Вебинар",N122,"")</f>
        <v/>
      </c>
      <c r="AJ122" s="19">
        <f>SUM(S122:AI122)</f>
        <v/>
      </c>
    </row>
    <row r="123" hidden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14">
        <f>G123</f>
        <v/>
      </c>
      <c r="Q123" s="14">
        <f>I123</f>
        <v/>
      </c>
      <c r="R123" s="15" t="n"/>
      <c r="S123" s="16">
        <f>IF(J123="Лекции",N123,"")</f>
        <v/>
      </c>
      <c r="T123" s="16">
        <f>IF(OR(J123="СПЗ",,J123="Семинары ИПЗ",),N123,"")</f>
        <v/>
      </c>
      <c r="U123" s="16">
        <f>IF(J123="Консультация",N123,"")</f>
        <v/>
      </c>
      <c r="V123" s="27" t="n"/>
      <c r="W123" s="28" t="n"/>
      <c r="X123" s="27" t="n"/>
      <c r="Y123" s="27" t="n"/>
      <c r="Z123" s="27" t="n"/>
      <c r="AA123" s="27" t="n"/>
      <c r="AB123" s="28" t="n"/>
      <c r="AC123" s="27" t="n"/>
      <c r="AD123" s="27" t="n"/>
      <c r="AE123" s="28" t="n"/>
      <c r="AF123" s="28" t="n"/>
      <c r="AG123" s="28" t="n"/>
      <c r="AH123" s="27" t="n"/>
      <c r="AI123" s="12">
        <f>IF(J123="Вебинар",N123,"")</f>
        <v/>
      </c>
      <c r="AJ123" s="19">
        <f>SUM(S123:AI123)</f>
        <v/>
      </c>
    </row>
    <row r="124" hidden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14">
        <f>G124</f>
        <v/>
      </c>
      <c r="Q124" s="14">
        <f>I124</f>
        <v/>
      </c>
      <c r="R124" s="15" t="n"/>
      <c r="S124" s="16">
        <f>IF(J124="Лекции",N124,"")</f>
        <v/>
      </c>
      <c r="T124" s="16">
        <f>IF(OR(J124="СПЗ",,J124="Семинары ИПЗ",),N124,"")</f>
        <v/>
      </c>
      <c r="U124" s="16">
        <f>IF(J124="Консультация",N124,"")</f>
        <v/>
      </c>
      <c r="V124" s="27" t="n"/>
      <c r="W124" s="28" t="n"/>
      <c r="X124" s="27" t="n"/>
      <c r="Y124" s="27" t="n"/>
      <c r="Z124" s="27" t="n"/>
      <c r="AA124" s="27" t="n"/>
      <c r="AB124" s="28" t="n"/>
      <c r="AC124" s="27" t="n"/>
      <c r="AD124" s="27" t="n"/>
      <c r="AE124" s="28" t="n"/>
      <c r="AF124" s="28" t="n"/>
      <c r="AG124" s="28" t="n"/>
      <c r="AH124" s="27" t="n"/>
      <c r="AI124" s="12">
        <f>IF(J124="Вебинар",N124,"")</f>
        <v/>
      </c>
      <c r="AJ124" s="19">
        <f>SUM(S124:AI124)</f>
        <v/>
      </c>
    </row>
    <row r="125" hidden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14">
        <f>G125</f>
        <v/>
      </c>
      <c r="Q125" s="14">
        <f>I125</f>
        <v/>
      </c>
      <c r="R125" s="15" t="n"/>
      <c r="S125" s="16">
        <f>IF(J125="Лекции",N125,"")</f>
        <v/>
      </c>
      <c r="T125" s="16">
        <f>IF(OR(J125="СПЗ",,J125="Семинары ИПЗ",),N125,"")</f>
        <v/>
      </c>
      <c r="U125" s="16">
        <f>IF(J125="Консультация",N125,"")</f>
        <v/>
      </c>
      <c r="V125" s="27" t="n"/>
      <c r="W125" s="28" t="n"/>
      <c r="X125" s="27" t="n"/>
      <c r="Y125" s="27" t="n"/>
      <c r="Z125" s="27" t="n"/>
      <c r="AA125" s="27" t="n"/>
      <c r="AB125" s="28" t="n"/>
      <c r="AC125" s="27" t="n"/>
      <c r="AD125" s="27" t="n"/>
      <c r="AE125" s="28" t="n"/>
      <c r="AF125" s="28" t="n"/>
      <c r="AG125" s="28" t="n"/>
      <c r="AH125" s="27" t="n"/>
      <c r="AI125" s="12">
        <f>IF(J125="Вебинар",N125,"")</f>
        <v/>
      </c>
      <c r="AJ125" s="19">
        <f>SUM(S125:AI125)</f>
        <v/>
      </c>
    </row>
    <row r="126" hidden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14">
        <f>G126</f>
        <v/>
      </c>
      <c r="Q126" s="14">
        <f>I126</f>
        <v/>
      </c>
      <c r="R126" s="15" t="n"/>
      <c r="S126" s="16">
        <f>IF(J126="Лекции",N126,"")</f>
        <v/>
      </c>
      <c r="T126" s="16">
        <f>IF(OR(J126="СПЗ",,J126="Семинары ИПЗ",),N126,"")</f>
        <v/>
      </c>
      <c r="U126" s="16">
        <f>IF(J126="Консультация",N126,"")</f>
        <v/>
      </c>
      <c r="V126" s="27" t="n"/>
      <c r="W126" s="28" t="n"/>
      <c r="X126" s="27" t="n"/>
      <c r="Y126" s="27" t="n"/>
      <c r="Z126" s="27" t="n"/>
      <c r="AA126" s="27" t="n"/>
      <c r="AB126" s="28" t="n"/>
      <c r="AC126" s="27" t="n"/>
      <c r="AD126" s="27" t="n"/>
      <c r="AE126" s="28" t="n"/>
      <c r="AF126" s="28" t="n"/>
      <c r="AG126" s="28" t="n"/>
      <c r="AH126" s="27" t="n"/>
      <c r="AI126" s="12">
        <f>IF(J126="Вебинар",N126,"")</f>
        <v/>
      </c>
      <c r="AJ126" s="19">
        <f>SUM(S126:AI126)</f>
        <v/>
      </c>
    </row>
    <row r="127" hidden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14">
        <f>G127</f>
        <v/>
      </c>
      <c r="Q127" s="14">
        <f>I127</f>
        <v/>
      </c>
      <c r="R127" s="15" t="n"/>
      <c r="S127" s="16">
        <f>IF(J127="Лекции",N127,"")</f>
        <v/>
      </c>
      <c r="T127" s="16">
        <f>IF(OR(J127="СПЗ",,J127="Семинары ИПЗ",),N127,"")</f>
        <v/>
      </c>
      <c r="U127" s="16">
        <f>IF(J127="Консультация",N127,"")</f>
        <v/>
      </c>
      <c r="V127" s="27" t="n"/>
      <c r="W127" s="28" t="n"/>
      <c r="X127" s="27" t="n"/>
      <c r="Y127" s="27" t="n"/>
      <c r="Z127" s="27" t="n"/>
      <c r="AA127" s="27" t="n"/>
      <c r="AB127" s="28" t="n"/>
      <c r="AC127" s="27" t="n"/>
      <c r="AD127" s="27" t="n"/>
      <c r="AE127" s="28" t="n"/>
      <c r="AF127" s="28" t="n"/>
      <c r="AG127" s="28" t="n"/>
      <c r="AH127" s="27" t="n"/>
      <c r="AI127" s="12">
        <f>IF(J127="Вебинар",N127,"")</f>
        <v/>
      </c>
      <c r="AJ127" s="19">
        <f>SUM(S127:AI127)</f>
        <v/>
      </c>
    </row>
    <row r="128" hidden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14">
        <f>G128</f>
        <v/>
      </c>
      <c r="Q128" s="14">
        <f>I128</f>
        <v/>
      </c>
      <c r="R128" s="15" t="n"/>
      <c r="S128" s="16">
        <f>IF(J128="Лекции",N128,"")</f>
        <v/>
      </c>
      <c r="T128" s="16">
        <f>IF(OR(J128="СПЗ",,J128="Семинары ИПЗ",),N128,"")</f>
        <v/>
      </c>
      <c r="U128" s="16">
        <f>IF(J128="Консультация",N128,"")</f>
        <v/>
      </c>
      <c r="V128" s="27" t="n"/>
      <c r="W128" s="28" t="n"/>
      <c r="X128" s="27" t="n"/>
      <c r="Y128" s="27" t="n"/>
      <c r="Z128" s="27" t="n"/>
      <c r="AA128" s="27" t="n"/>
      <c r="AB128" s="28" t="n"/>
      <c r="AC128" s="27" t="n"/>
      <c r="AD128" s="27" t="n"/>
      <c r="AE128" s="28" t="n"/>
      <c r="AF128" s="28" t="n"/>
      <c r="AG128" s="28" t="n"/>
      <c r="AH128" s="27" t="n"/>
      <c r="AI128" s="12">
        <f>IF(J128="Вебинар",N128,"")</f>
        <v/>
      </c>
      <c r="AJ128" s="19">
        <f>SUM(S128:AI128)</f>
        <v/>
      </c>
    </row>
    <row r="129" hidden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14">
        <f>G129</f>
        <v/>
      </c>
      <c r="Q129" s="14">
        <f>I129</f>
        <v/>
      </c>
      <c r="R129" s="15" t="n"/>
      <c r="S129" s="16">
        <f>IF(J129="Лекции",N129,"")</f>
        <v/>
      </c>
      <c r="T129" s="16">
        <f>IF(OR(J129="СПЗ",,J129="Семинары ИПЗ",),N129,"")</f>
        <v/>
      </c>
      <c r="U129" s="16">
        <f>IF(J129="Консультация",N129,"")</f>
        <v/>
      </c>
      <c r="V129" s="27" t="n"/>
      <c r="W129" s="28" t="n"/>
      <c r="X129" s="27" t="n"/>
      <c r="Y129" s="27" t="n"/>
      <c r="Z129" s="27" t="n"/>
      <c r="AA129" s="27" t="n"/>
      <c r="AB129" s="28" t="n"/>
      <c r="AC129" s="27" t="n"/>
      <c r="AD129" s="27" t="n"/>
      <c r="AE129" s="28" t="n"/>
      <c r="AF129" s="28" t="n"/>
      <c r="AG129" s="28" t="n"/>
      <c r="AH129" s="27" t="n"/>
      <c r="AI129" s="12">
        <f>IF(J129="Вебинар",N129,"")</f>
        <v/>
      </c>
      <c r="AJ129" s="19">
        <f>SUM(S129:AI129)</f>
        <v/>
      </c>
    </row>
    <row r="130" hidden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14">
        <f>G130</f>
        <v/>
      </c>
      <c r="Q130" s="14">
        <f>I130</f>
        <v/>
      </c>
      <c r="R130" s="15" t="n"/>
      <c r="S130" s="16">
        <f>IF(J130="Лекции",N130,"")</f>
        <v/>
      </c>
      <c r="T130" s="16">
        <f>IF(OR(J130="СПЗ",,J130="Семинары ИПЗ",),N130,"")</f>
        <v/>
      </c>
      <c r="U130" s="16">
        <f>IF(J130="Консультация",N130,"")</f>
        <v/>
      </c>
      <c r="V130" s="27" t="n"/>
      <c r="W130" s="28" t="n"/>
      <c r="X130" s="27" t="n"/>
      <c r="Y130" s="27" t="n"/>
      <c r="Z130" s="27" t="n"/>
      <c r="AA130" s="27" t="n"/>
      <c r="AB130" s="28" t="n"/>
      <c r="AC130" s="27" t="n"/>
      <c r="AD130" s="27" t="n"/>
      <c r="AE130" s="28" t="n"/>
      <c r="AF130" s="28" t="n"/>
      <c r="AG130" s="28" t="n"/>
      <c r="AH130" s="27" t="n"/>
      <c r="AI130" s="12">
        <f>IF(J130="Вебинар",N130,"")</f>
        <v/>
      </c>
      <c r="AJ130" s="19">
        <f>SUM(S130:AI130)</f>
        <v/>
      </c>
    </row>
    <row r="131" hidden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14">
        <f>G131</f>
        <v/>
      </c>
      <c r="Q131" s="14">
        <f>I131</f>
        <v/>
      </c>
      <c r="R131" s="15" t="n"/>
      <c r="S131" s="16">
        <f>IF(J131="Лекции",N131,"")</f>
        <v/>
      </c>
      <c r="T131" s="16">
        <f>IF(OR(J131="СПЗ",,J131="Семинары ИПЗ",),N131,"")</f>
        <v/>
      </c>
      <c r="U131" s="16">
        <f>IF(J131="Консультация",N131,"")</f>
        <v/>
      </c>
      <c r="V131" s="27" t="n"/>
      <c r="W131" s="28" t="n"/>
      <c r="X131" s="27" t="n"/>
      <c r="Y131" s="27" t="n"/>
      <c r="Z131" s="27" t="n"/>
      <c r="AA131" s="27" t="n"/>
      <c r="AB131" s="28" t="n"/>
      <c r="AC131" s="27" t="n"/>
      <c r="AD131" s="27" t="n"/>
      <c r="AE131" s="28" t="n"/>
      <c r="AF131" s="28" t="n"/>
      <c r="AG131" s="28" t="n"/>
      <c r="AH131" s="27" t="n"/>
      <c r="AI131" s="12">
        <f>IF(J131="Вебинар",N131,"")</f>
        <v/>
      </c>
      <c r="AJ131" s="19">
        <f>SUM(S131:AI131)</f>
        <v/>
      </c>
    </row>
    <row r="132" hidden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14">
        <f>G132</f>
        <v/>
      </c>
      <c r="Q132" s="14">
        <f>I132</f>
        <v/>
      </c>
      <c r="R132" s="15" t="n"/>
      <c r="S132" s="16">
        <f>IF(J132="Лекции",N132,"")</f>
        <v/>
      </c>
      <c r="T132" s="16">
        <f>IF(OR(J132="СПЗ",,J132="Семинары ИПЗ",),N132,"")</f>
        <v/>
      </c>
      <c r="U132" s="16">
        <f>IF(J132="Консультация",N132,"")</f>
        <v/>
      </c>
      <c r="V132" s="27" t="n"/>
      <c r="W132" s="28" t="n"/>
      <c r="X132" s="27" t="n"/>
      <c r="Y132" s="27" t="n"/>
      <c r="Z132" s="27" t="n"/>
      <c r="AA132" s="27" t="n"/>
      <c r="AB132" s="28" t="n"/>
      <c r="AC132" s="27" t="n"/>
      <c r="AD132" s="27" t="n"/>
      <c r="AE132" s="28" t="n"/>
      <c r="AF132" s="28" t="n"/>
      <c r="AG132" s="28" t="n"/>
      <c r="AH132" s="27" t="n"/>
      <c r="AI132" s="12">
        <f>IF(J132="Вебинар",N132,"")</f>
        <v/>
      </c>
      <c r="AJ132" s="19">
        <f>SUM(S132:AI132)</f>
        <v/>
      </c>
    </row>
    <row r="133" hidden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14">
        <f>G133</f>
        <v/>
      </c>
      <c r="Q133" s="14">
        <f>I133</f>
        <v/>
      </c>
      <c r="R133" s="15" t="n"/>
      <c r="S133" s="16">
        <f>IF(J133="Лекции",N133,"")</f>
        <v/>
      </c>
      <c r="T133" s="16">
        <f>IF(OR(J133="СПЗ",,J133="Семинары ИПЗ",),N133,"")</f>
        <v/>
      </c>
      <c r="U133" s="16">
        <f>IF(J133="Консультация",N133,"")</f>
        <v/>
      </c>
      <c r="V133" s="27" t="n"/>
      <c r="W133" s="28" t="n"/>
      <c r="X133" s="27" t="n"/>
      <c r="Y133" s="27" t="n"/>
      <c r="Z133" s="27" t="n"/>
      <c r="AA133" s="27" t="n"/>
      <c r="AB133" s="28" t="n"/>
      <c r="AC133" s="27" t="n"/>
      <c r="AD133" s="27" t="n"/>
      <c r="AE133" s="28" t="n"/>
      <c r="AF133" s="28" t="n"/>
      <c r="AG133" s="28" t="n"/>
      <c r="AH133" s="27" t="n"/>
      <c r="AI133" s="12">
        <f>IF(J133="Вебинар",N133,"")</f>
        <v/>
      </c>
      <c r="AJ133" s="19">
        <f>SUM(S133:AI133)</f>
        <v/>
      </c>
    </row>
    <row r="134" hidden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14">
        <f>G134</f>
        <v/>
      </c>
      <c r="Q134" s="14">
        <f>I134</f>
        <v/>
      </c>
      <c r="R134" s="15" t="n"/>
      <c r="S134" s="16">
        <f>IF(J134="Лекции",N134,"")</f>
        <v/>
      </c>
      <c r="T134" s="16">
        <f>IF(OR(J134="СПЗ",,J134="Семинары ИПЗ",),N134,"")</f>
        <v/>
      </c>
      <c r="U134" s="16">
        <f>IF(J134="Консультация",N134,"")</f>
        <v/>
      </c>
      <c r="V134" s="27" t="n"/>
      <c r="W134" s="28" t="n"/>
      <c r="X134" s="27" t="n"/>
      <c r="Y134" s="27" t="n"/>
      <c r="Z134" s="27" t="n"/>
      <c r="AA134" s="27" t="n"/>
      <c r="AB134" s="28" t="n"/>
      <c r="AC134" s="27" t="n"/>
      <c r="AD134" s="27" t="n"/>
      <c r="AE134" s="28" t="n"/>
      <c r="AF134" s="28" t="n"/>
      <c r="AG134" s="28" t="n"/>
      <c r="AH134" s="27" t="n"/>
      <c r="AI134" s="12">
        <f>IF(J134="Вебинар",N134,"")</f>
        <v/>
      </c>
      <c r="AJ134" s="19">
        <f>SUM(S134:AI134)</f>
        <v/>
      </c>
    </row>
    <row r="135" hidden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14">
        <f>G135</f>
        <v/>
      </c>
      <c r="Q135" s="14">
        <f>I135</f>
        <v/>
      </c>
      <c r="R135" s="15" t="n"/>
      <c r="S135" s="16">
        <f>IF(J135="Лекции",N135,"")</f>
        <v/>
      </c>
      <c r="T135" s="16">
        <f>IF(OR(J135="СПЗ",,J135="Семинары ИПЗ",),N135,"")</f>
        <v/>
      </c>
      <c r="U135" s="16">
        <f>IF(J135="Консультация",N135,"")</f>
        <v/>
      </c>
      <c r="V135" s="27" t="n"/>
      <c r="W135" s="28" t="n"/>
      <c r="X135" s="27" t="n"/>
      <c r="Y135" s="27" t="n"/>
      <c r="Z135" s="27" t="n"/>
      <c r="AA135" s="27" t="n"/>
      <c r="AB135" s="28" t="n"/>
      <c r="AC135" s="27" t="n"/>
      <c r="AD135" s="27" t="n"/>
      <c r="AE135" s="28" t="n"/>
      <c r="AF135" s="28" t="n"/>
      <c r="AG135" s="28" t="n"/>
      <c r="AH135" s="27" t="n"/>
      <c r="AI135" s="12">
        <f>IF(J135="Вебинар",N135,"")</f>
        <v/>
      </c>
      <c r="AJ135" s="19">
        <f>SUM(S135:AI135)</f>
        <v/>
      </c>
    </row>
    <row r="136" hidden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14">
        <f>G136</f>
        <v/>
      </c>
      <c r="Q136" s="14">
        <f>I136</f>
        <v/>
      </c>
      <c r="R136" s="15" t="n"/>
      <c r="S136" s="16">
        <f>IF(J136="Лекции",N136,"")</f>
        <v/>
      </c>
      <c r="T136" s="16">
        <f>IF(OR(J136="СПЗ",,J136="Семинары ИПЗ",),N136,"")</f>
        <v/>
      </c>
      <c r="U136" s="16">
        <f>IF(J136="Консультация",N136,"")</f>
        <v/>
      </c>
      <c r="V136" s="27" t="n"/>
      <c r="W136" s="28" t="n"/>
      <c r="X136" s="27" t="n"/>
      <c r="Y136" s="27" t="n"/>
      <c r="Z136" s="27" t="n"/>
      <c r="AA136" s="27" t="n"/>
      <c r="AB136" s="28" t="n"/>
      <c r="AC136" s="27" t="n"/>
      <c r="AD136" s="27" t="n"/>
      <c r="AE136" s="28" t="n"/>
      <c r="AF136" s="28" t="n"/>
      <c r="AG136" s="28" t="n"/>
      <c r="AH136" s="27" t="n"/>
      <c r="AI136" s="12">
        <f>IF(J136="Вебинар",N136,"")</f>
        <v/>
      </c>
      <c r="AJ136" s="19">
        <f>SUM(S136:AI136)</f>
        <v/>
      </c>
    </row>
    <row r="137" hidden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14">
        <f>G137</f>
        <v/>
      </c>
      <c r="Q137" s="14">
        <f>I137</f>
        <v/>
      </c>
      <c r="R137" s="15" t="n"/>
      <c r="S137" s="16">
        <f>IF(J137="Лекции",N137,"")</f>
        <v/>
      </c>
      <c r="T137" s="16">
        <f>IF(OR(J137="СПЗ",,J137="Семинары ИПЗ",),N137,"")</f>
        <v/>
      </c>
      <c r="U137" s="16">
        <f>IF(J137="Консультация",N137,"")</f>
        <v/>
      </c>
      <c r="V137" s="27" t="n"/>
      <c r="W137" s="28" t="n"/>
      <c r="X137" s="27" t="n"/>
      <c r="Y137" s="27" t="n"/>
      <c r="Z137" s="27" t="n"/>
      <c r="AA137" s="27" t="n"/>
      <c r="AB137" s="28" t="n"/>
      <c r="AC137" s="27" t="n"/>
      <c r="AD137" s="27" t="n"/>
      <c r="AE137" s="28" t="n"/>
      <c r="AF137" s="28" t="n"/>
      <c r="AG137" s="28" t="n"/>
      <c r="AH137" s="27" t="n"/>
      <c r="AI137" s="12">
        <f>IF(J137="Вебинар",N137,"")</f>
        <v/>
      </c>
      <c r="AJ137" s="19">
        <f>SUM(S137:AI137)</f>
        <v/>
      </c>
    </row>
    <row r="138" hidden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14">
        <f>G138</f>
        <v/>
      </c>
      <c r="Q138" s="14">
        <f>I138</f>
        <v/>
      </c>
      <c r="R138" s="15" t="n"/>
      <c r="S138" s="16">
        <f>IF(J138="Лекции",N138,"")</f>
        <v/>
      </c>
      <c r="T138" s="16">
        <f>IF(OR(J138="СПЗ",,J138="Семинары ИПЗ",),N138,"")</f>
        <v/>
      </c>
      <c r="U138" s="16">
        <f>IF(J138="Консультация",N138,"")</f>
        <v/>
      </c>
      <c r="V138" s="27" t="n"/>
      <c r="W138" s="28" t="n"/>
      <c r="X138" s="27" t="n"/>
      <c r="Y138" s="27" t="n"/>
      <c r="Z138" s="27" t="n"/>
      <c r="AA138" s="27" t="n"/>
      <c r="AB138" s="28" t="n"/>
      <c r="AC138" s="27" t="n"/>
      <c r="AD138" s="27" t="n"/>
      <c r="AE138" s="28" t="n"/>
      <c r="AF138" s="28" t="n"/>
      <c r="AG138" s="28" t="n"/>
      <c r="AH138" s="27" t="n"/>
      <c r="AI138" s="12">
        <f>IF(J138="Вебинар",N138,"")</f>
        <v/>
      </c>
      <c r="AJ138" s="19">
        <f>SUM(S138:AI138)</f>
        <v/>
      </c>
    </row>
    <row r="139" hidden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14">
        <f>G139</f>
        <v/>
      </c>
      <c r="Q139" s="14">
        <f>I139</f>
        <v/>
      </c>
      <c r="R139" s="15" t="n"/>
      <c r="S139" s="16">
        <f>IF(J139="Лекции",N139,"")</f>
        <v/>
      </c>
      <c r="T139" s="16">
        <f>IF(OR(J139="СПЗ",,J139="Семинары ИПЗ",),N139,"")</f>
        <v/>
      </c>
      <c r="U139" s="16">
        <f>IF(J139="Консультация",N139,"")</f>
        <v/>
      </c>
      <c r="V139" s="27" t="n"/>
      <c r="W139" s="28" t="n"/>
      <c r="X139" s="27" t="n"/>
      <c r="Y139" s="27" t="n"/>
      <c r="Z139" s="27" t="n"/>
      <c r="AA139" s="27" t="n"/>
      <c r="AB139" s="28" t="n"/>
      <c r="AC139" s="27" t="n"/>
      <c r="AD139" s="27" t="n"/>
      <c r="AE139" s="28" t="n"/>
      <c r="AF139" s="28" t="n"/>
      <c r="AG139" s="28" t="n"/>
      <c r="AH139" s="27" t="n"/>
      <c r="AI139" s="12">
        <f>IF(J139="Вебинар",N139,"")</f>
        <v/>
      </c>
      <c r="AJ139" s="19">
        <f>SUM(S139:AI139)</f>
        <v/>
      </c>
    </row>
    <row r="140" hidden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14">
        <f>G140</f>
        <v/>
      </c>
      <c r="Q140" s="14">
        <f>I140</f>
        <v/>
      </c>
      <c r="R140" s="15" t="n"/>
      <c r="S140" s="16">
        <f>IF(J140="Лекции",N140,"")</f>
        <v/>
      </c>
      <c r="T140" s="16">
        <f>IF(OR(J140="СПЗ",,J140="Семинары ИПЗ",),N140,"")</f>
        <v/>
      </c>
      <c r="U140" s="16">
        <f>IF(J140="Консультация",N140,"")</f>
        <v/>
      </c>
      <c r="V140" s="27" t="n"/>
      <c r="W140" s="28" t="n"/>
      <c r="X140" s="27" t="n"/>
      <c r="Y140" s="27" t="n"/>
      <c r="Z140" s="27" t="n"/>
      <c r="AA140" s="27" t="n"/>
      <c r="AB140" s="28" t="n"/>
      <c r="AC140" s="27" t="n"/>
      <c r="AD140" s="27" t="n"/>
      <c r="AE140" s="28" t="n"/>
      <c r="AF140" s="28" t="n"/>
      <c r="AG140" s="28" t="n"/>
      <c r="AH140" s="27" t="n"/>
      <c r="AI140" s="12">
        <f>IF(J140="Вебинар",N140,"")</f>
        <v/>
      </c>
      <c r="AJ140" s="19">
        <f>SUM(S140:AI140)</f>
        <v/>
      </c>
    </row>
    <row r="141" hidden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14">
        <f>G141</f>
        <v/>
      </c>
      <c r="Q141" s="14">
        <f>I141</f>
        <v/>
      </c>
      <c r="R141" s="15" t="n"/>
      <c r="S141" s="16">
        <f>IF(J141="Лекции",N141,"")</f>
        <v/>
      </c>
      <c r="T141" s="16">
        <f>IF(OR(J141="СПЗ",,J141="Семинары ИПЗ",),N141,"")</f>
        <v/>
      </c>
      <c r="U141" s="16">
        <f>IF(J141="Консультация",N141,"")</f>
        <v/>
      </c>
      <c r="V141" s="27" t="n"/>
      <c r="W141" s="28" t="n"/>
      <c r="X141" s="27" t="n"/>
      <c r="Y141" s="27" t="n"/>
      <c r="Z141" s="27" t="n"/>
      <c r="AA141" s="27" t="n"/>
      <c r="AB141" s="28" t="n"/>
      <c r="AC141" s="27" t="n"/>
      <c r="AD141" s="27" t="n"/>
      <c r="AE141" s="28" t="n"/>
      <c r="AF141" s="28" t="n"/>
      <c r="AG141" s="28" t="n"/>
      <c r="AH141" s="27" t="n"/>
      <c r="AI141" s="12">
        <f>IF(J141="Вебинар",N141,"")</f>
        <v/>
      </c>
      <c r="AJ141" s="19">
        <f>SUM(S141:AI141)</f>
        <v/>
      </c>
    </row>
    <row r="142" hidden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14">
        <f>G142</f>
        <v/>
      </c>
      <c r="Q142" s="14">
        <f>I142</f>
        <v/>
      </c>
      <c r="R142" s="15" t="n"/>
      <c r="S142" s="16">
        <f>IF(J142="Лекции",N142,"")</f>
        <v/>
      </c>
      <c r="T142" s="16">
        <f>IF(OR(J142="СПЗ",,J142="Семинары ИПЗ",),N142,"")</f>
        <v/>
      </c>
      <c r="U142" s="16">
        <f>IF(J142="Консультация",N142,"")</f>
        <v/>
      </c>
      <c r="V142" s="27" t="n"/>
      <c r="W142" s="28" t="n"/>
      <c r="X142" s="27" t="n"/>
      <c r="Y142" s="27" t="n"/>
      <c r="Z142" s="27" t="n"/>
      <c r="AA142" s="27" t="n"/>
      <c r="AB142" s="28" t="n"/>
      <c r="AC142" s="27" t="n"/>
      <c r="AD142" s="27" t="n"/>
      <c r="AE142" s="28" t="n"/>
      <c r="AF142" s="28" t="n"/>
      <c r="AG142" s="28" t="n"/>
      <c r="AH142" s="27" t="n"/>
      <c r="AI142" s="12">
        <f>IF(J142="Вебинар",N142,"")</f>
        <v/>
      </c>
      <c r="AJ142" s="19">
        <f>SUM(S142:AI142)</f>
        <v/>
      </c>
    </row>
    <row r="143" hidden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14">
        <f>G143</f>
        <v/>
      </c>
      <c r="Q143" s="14">
        <f>I143</f>
        <v/>
      </c>
      <c r="R143" s="15" t="n"/>
      <c r="S143" s="16">
        <f>IF(J143="Лекции",N143,"")</f>
        <v/>
      </c>
      <c r="T143" s="16">
        <f>IF(OR(J143="СПЗ",,J143="Семинары ИПЗ",),N143,"")</f>
        <v/>
      </c>
      <c r="U143" s="16">
        <f>IF(J143="Консультация",N143,"")</f>
        <v/>
      </c>
      <c r="V143" s="27" t="n"/>
      <c r="W143" s="28" t="n"/>
      <c r="X143" s="27" t="n"/>
      <c r="Y143" s="27" t="n"/>
      <c r="Z143" s="27" t="n"/>
      <c r="AA143" s="27" t="n"/>
      <c r="AB143" s="28" t="n"/>
      <c r="AC143" s="27" t="n"/>
      <c r="AD143" s="27" t="n"/>
      <c r="AE143" s="28" t="n"/>
      <c r="AF143" s="28" t="n"/>
      <c r="AG143" s="28" t="n"/>
      <c r="AH143" s="27" t="n"/>
      <c r="AI143" s="12">
        <f>IF(J143="Вебинар",N143,"")</f>
        <v/>
      </c>
      <c r="AJ143" s="19">
        <f>SUM(S143:AI143)</f>
        <v/>
      </c>
    </row>
    <row r="144" hidden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14">
        <f>G144</f>
        <v/>
      </c>
      <c r="Q144" s="14">
        <f>I144</f>
        <v/>
      </c>
      <c r="R144" s="15" t="n"/>
      <c r="S144" s="16">
        <f>IF(J144="Лекции",N144,"")</f>
        <v/>
      </c>
      <c r="T144" s="16">
        <f>IF(OR(J144="СПЗ",,J144="Семинары ИПЗ",),N144,"")</f>
        <v/>
      </c>
      <c r="U144" s="16">
        <f>IF(J144="Консультация",N144,"")</f>
        <v/>
      </c>
      <c r="V144" s="27" t="n"/>
      <c r="W144" s="28" t="n"/>
      <c r="X144" s="27" t="n"/>
      <c r="Y144" s="27" t="n"/>
      <c r="Z144" s="27" t="n"/>
      <c r="AA144" s="27" t="n"/>
      <c r="AB144" s="28" t="n"/>
      <c r="AC144" s="27" t="n"/>
      <c r="AD144" s="27" t="n"/>
      <c r="AE144" s="28" t="n"/>
      <c r="AF144" s="28" t="n"/>
      <c r="AG144" s="28" t="n"/>
      <c r="AH144" s="27" t="n"/>
      <c r="AI144" s="12">
        <f>IF(J144="Вебинар",N144,"")</f>
        <v/>
      </c>
      <c r="AJ144" s="19">
        <f>SUM(S144:AI144)</f>
        <v/>
      </c>
    </row>
    <row r="145" hidden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14">
        <f>G145</f>
        <v/>
      </c>
      <c r="Q145" s="14">
        <f>I145</f>
        <v/>
      </c>
      <c r="R145" s="15" t="n"/>
      <c r="S145" s="16">
        <f>IF(J145="Лекции",N145,"")</f>
        <v/>
      </c>
      <c r="T145" s="16">
        <f>IF(OR(J145="СПЗ",,J145="Семинары ИПЗ",),N145,"")</f>
        <v/>
      </c>
      <c r="U145" s="16">
        <f>IF(J145="Консультация",N145,"")</f>
        <v/>
      </c>
      <c r="V145" s="27" t="n"/>
      <c r="W145" s="28" t="n"/>
      <c r="X145" s="27" t="n"/>
      <c r="Y145" s="27" t="n"/>
      <c r="Z145" s="27" t="n"/>
      <c r="AA145" s="27" t="n"/>
      <c r="AB145" s="28" t="n"/>
      <c r="AC145" s="27" t="n"/>
      <c r="AD145" s="27" t="n"/>
      <c r="AE145" s="28" t="n"/>
      <c r="AF145" s="28" t="n"/>
      <c r="AG145" s="28" t="n"/>
      <c r="AH145" s="27" t="n"/>
      <c r="AI145" s="12">
        <f>IF(J145="Вебинар",N145,"")</f>
        <v/>
      </c>
      <c r="AJ145" s="19">
        <f>SUM(S145:AI145)</f>
        <v/>
      </c>
    </row>
    <row r="146" hidden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14">
        <f>G146</f>
        <v/>
      </c>
      <c r="Q146" s="14">
        <f>I146</f>
        <v/>
      </c>
      <c r="R146" s="15" t="n"/>
      <c r="S146" s="16">
        <f>IF(J146="Лекции",N146,"")</f>
        <v/>
      </c>
      <c r="T146" s="16">
        <f>IF(OR(J146="СПЗ",,J146="Семинары ИПЗ",),N146,"")</f>
        <v/>
      </c>
      <c r="U146" s="16">
        <f>IF(J146="Консультация",N146,"")</f>
        <v/>
      </c>
      <c r="V146" s="27" t="n"/>
      <c r="W146" s="28" t="n"/>
      <c r="X146" s="27" t="n"/>
      <c r="Y146" s="27" t="n"/>
      <c r="Z146" s="27" t="n"/>
      <c r="AA146" s="27" t="n"/>
      <c r="AB146" s="28" t="n"/>
      <c r="AC146" s="27" t="n"/>
      <c r="AD146" s="27" t="n"/>
      <c r="AE146" s="28" t="n"/>
      <c r="AF146" s="28" t="n"/>
      <c r="AG146" s="28" t="n"/>
      <c r="AH146" s="27" t="n"/>
      <c r="AI146" s="12">
        <f>IF(J146="Вебинар",N146,"")</f>
        <v/>
      </c>
      <c r="AJ146" s="19">
        <f>SUM(S146:AI146)</f>
        <v/>
      </c>
    </row>
    <row r="147" hidden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14">
        <f>G147</f>
        <v/>
      </c>
      <c r="Q147" s="14">
        <f>I147</f>
        <v/>
      </c>
      <c r="R147" s="15" t="n"/>
      <c r="S147" s="16">
        <f>IF(J147="Лекции",N147,"")</f>
        <v/>
      </c>
      <c r="T147" s="16">
        <f>IF(OR(J147="СПЗ",,J147="Семинары ИПЗ",),N147,"")</f>
        <v/>
      </c>
      <c r="U147" s="16">
        <f>IF(J147="Консультация",N147,"")</f>
        <v/>
      </c>
      <c r="V147" s="27" t="n"/>
      <c r="W147" s="28" t="n"/>
      <c r="X147" s="27" t="n"/>
      <c r="Y147" s="27" t="n"/>
      <c r="Z147" s="27" t="n"/>
      <c r="AA147" s="27" t="n"/>
      <c r="AB147" s="28" t="n"/>
      <c r="AC147" s="27" t="n"/>
      <c r="AD147" s="27" t="n"/>
      <c r="AE147" s="28" t="n"/>
      <c r="AF147" s="28" t="n"/>
      <c r="AG147" s="28" t="n"/>
      <c r="AH147" s="27" t="n"/>
      <c r="AI147" s="12">
        <f>IF(J147="Вебинар",N147,"")</f>
        <v/>
      </c>
      <c r="AJ147" s="19">
        <f>SUM(S147:AI147)</f>
        <v/>
      </c>
    </row>
    <row r="148" hidden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14">
        <f>G148</f>
        <v/>
      </c>
      <c r="Q148" s="14">
        <f>I148</f>
        <v/>
      </c>
      <c r="R148" s="15" t="n"/>
      <c r="S148" s="16">
        <f>IF(J148="Лекции",N148,"")</f>
        <v/>
      </c>
      <c r="T148" s="16">
        <f>IF(OR(J148="СПЗ",,J148="Семинары ИПЗ",),N148,"")</f>
        <v/>
      </c>
      <c r="U148" s="16">
        <f>IF(J148="Консультация",N148,"")</f>
        <v/>
      </c>
      <c r="V148" s="27" t="n"/>
      <c r="W148" s="28" t="n"/>
      <c r="X148" s="27" t="n"/>
      <c r="Y148" s="27" t="n"/>
      <c r="Z148" s="27" t="n"/>
      <c r="AA148" s="27" t="n"/>
      <c r="AB148" s="28" t="n"/>
      <c r="AC148" s="27" t="n"/>
      <c r="AD148" s="27" t="n"/>
      <c r="AE148" s="28" t="n"/>
      <c r="AF148" s="28" t="n"/>
      <c r="AG148" s="28" t="n"/>
      <c r="AH148" s="27" t="n"/>
      <c r="AI148" s="12">
        <f>IF(J148="Вебинар",N148,"")</f>
        <v/>
      </c>
      <c r="AJ148" s="19">
        <f>SUM(S148:AI148)</f>
        <v/>
      </c>
    </row>
    <row r="149" hidden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14">
        <f>G149</f>
        <v/>
      </c>
      <c r="Q149" s="14">
        <f>I149</f>
        <v/>
      </c>
      <c r="R149" s="15" t="n"/>
      <c r="S149" s="16">
        <f>IF(J149="Лекции",N149,"")</f>
        <v/>
      </c>
      <c r="T149" s="16">
        <f>IF(OR(J149="СПЗ",,J149="Семинары ИПЗ",),N149,"")</f>
        <v/>
      </c>
      <c r="U149" s="16">
        <f>IF(J149="Консультация",N149,"")</f>
        <v/>
      </c>
      <c r="V149" s="27" t="n"/>
      <c r="W149" s="28" t="n"/>
      <c r="X149" s="27" t="n"/>
      <c r="Y149" s="27" t="n"/>
      <c r="Z149" s="27" t="n"/>
      <c r="AA149" s="27" t="n"/>
      <c r="AB149" s="28" t="n"/>
      <c r="AC149" s="27" t="n"/>
      <c r="AD149" s="27" t="n"/>
      <c r="AE149" s="28" t="n"/>
      <c r="AF149" s="28" t="n"/>
      <c r="AG149" s="28" t="n"/>
      <c r="AH149" s="27" t="n"/>
      <c r="AI149" s="12">
        <f>IF(J149="Вебинар",N149,"")</f>
        <v/>
      </c>
      <c r="AJ149" s="19">
        <f>SUM(S149:AI149)</f>
        <v/>
      </c>
    </row>
    <row r="150" hidden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14">
        <f>G150</f>
        <v/>
      </c>
      <c r="Q150" s="14">
        <f>I150</f>
        <v/>
      </c>
      <c r="R150" s="15" t="n"/>
      <c r="S150" s="16">
        <f>IF(J150="Лекции",N150,"")</f>
        <v/>
      </c>
      <c r="T150" s="16">
        <f>IF(OR(J150="СПЗ",,J150="Семинары ИПЗ",),N150,"")</f>
        <v/>
      </c>
      <c r="U150" s="16">
        <f>IF(J150="Консультация",N150,"")</f>
        <v/>
      </c>
      <c r="V150" s="27" t="n"/>
      <c r="W150" s="28" t="n"/>
      <c r="X150" s="27" t="n"/>
      <c r="Y150" s="27" t="n"/>
      <c r="Z150" s="27" t="n"/>
      <c r="AA150" s="27" t="n"/>
      <c r="AB150" s="28" t="n"/>
      <c r="AC150" s="27" t="n"/>
      <c r="AD150" s="27" t="n"/>
      <c r="AE150" s="28" t="n"/>
      <c r="AF150" s="28" t="n"/>
      <c r="AG150" s="28" t="n"/>
      <c r="AH150" s="27" t="n"/>
      <c r="AI150" s="12">
        <f>IF(J150="Вебинар",N150,"")</f>
        <v/>
      </c>
      <c r="AJ150" s="19">
        <f>SUM(S150:AI150)</f>
        <v/>
      </c>
    </row>
    <row r="151" hidden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14">
        <f>G151</f>
        <v/>
      </c>
      <c r="Q151" s="14">
        <f>I151</f>
        <v/>
      </c>
      <c r="R151" s="15" t="n"/>
      <c r="S151" s="16">
        <f>IF(J151="Лекции",N151,"")</f>
        <v/>
      </c>
      <c r="T151" s="16">
        <f>IF(OR(J151="СПЗ",,J151="Семинары ИПЗ",),N151,"")</f>
        <v/>
      </c>
      <c r="U151" s="16">
        <f>IF(J151="Консультация",N151,"")</f>
        <v/>
      </c>
      <c r="V151" s="27" t="n"/>
      <c r="W151" s="28" t="n"/>
      <c r="X151" s="27" t="n"/>
      <c r="Y151" s="27" t="n"/>
      <c r="Z151" s="27" t="n"/>
      <c r="AA151" s="27" t="n"/>
      <c r="AB151" s="28" t="n"/>
      <c r="AC151" s="27" t="n"/>
      <c r="AD151" s="27" t="n"/>
      <c r="AE151" s="28" t="n"/>
      <c r="AF151" s="28" t="n"/>
      <c r="AG151" s="28" t="n"/>
      <c r="AH151" s="27" t="n"/>
      <c r="AI151" s="12">
        <f>IF(J151="Вебинар",N151,"")</f>
        <v/>
      </c>
      <c r="AJ151" s="19">
        <f>SUM(S151:AI151)</f>
        <v/>
      </c>
    </row>
    <row r="152" hidden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14">
        <f>G152</f>
        <v/>
      </c>
      <c r="Q152" s="14">
        <f>I152</f>
        <v/>
      </c>
      <c r="R152" s="15" t="n"/>
      <c r="S152" s="16">
        <f>IF(J152="Лекции",N152,"")</f>
        <v/>
      </c>
      <c r="T152" s="16">
        <f>IF(OR(J152="СПЗ",,J152="Семинары ИПЗ",),N152,"")</f>
        <v/>
      </c>
      <c r="U152" s="16">
        <f>IF(J152="Консультация",N152,"")</f>
        <v/>
      </c>
      <c r="V152" s="27" t="n"/>
      <c r="W152" s="28" t="n"/>
      <c r="X152" s="27" t="n"/>
      <c r="Y152" s="27" t="n"/>
      <c r="Z152" s="27" t="n"/>
      <c r="AA152" s="27" t="n"/>
      <c r="AB152" s="28" t="n"/>
      <c r="AC152" s="27" t="n"/>
      <c r="AD152" s="27" t="n"/>
      <c r="AE152" s="28" t="n"/>
      <c r="AF152" s="28" t="n"/>
      <c r="AG152" s="28" t="n"/>
      <c r="AH152" s="27" t="n"/>
      <c r="AI152" s="12">
        <f>IF(J152="Вебинар",N152,"")</f>
        <v/>
      </c>
      <c r="AJ152" s="19">
        <f>SUM(S152:AI152)</f>
        <v/>
      </c>
    </row>
    <row r="153" hidden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14">
        <f>G153</f>
        <v/>
      </c>
      <c r="Q153" s="14">
        <f>I153</f>
        <v/>
      </c>
      <c r="R153" s="15" t="n"/>
      <c r="S153" s="16">
        <f>IF(J153="Лекции",N153,"")</f>
        <v/>
      </c>
      <c r="T153" s="16">
        <f>IF(OR(J153="СПЗ",,J153="Семинары ИПЗ",),N153,"")</f>
        <v/>
      </c>
      <c r="U153" s="16">
        <f>IF(J153="Консультация",N153,"")</f>
        <v/>
      </c>
      <c r="V153" s="27" t="n"/>
      <c r="W153" s="28" t="n"/>
      <c r="X153" s="27" t="n"/>
      <c r="Y153" s="27" t="n"/>
      <c r="Z153" s="27" t="n"/>
      <c r="AA153" s="27" t="n"/>
      <c r="AB153" s="28" t="n"/>
      <c r="AC153" s="27" t="n"/>
      <c r="AD153" s="27" t="n"/>
      <c r="AE153" s="28" t="n"/>
      <c r="AF153" s="28" t="n"/>
      <c r="AG153" s="28" t="n"/>
      <c r="AH153" s="27" t="n"/>
      <c r="AI153" s="12">
        <f>IF(J153="Вебинар",N153,"")</f>
        <v/>
      </c>
      <c r="AJ153" s="19">
        <f>SUM(S153:AI153)</f>
        <v/>
      </c>
    </row>
    <row r="154" hidden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14">
        <f>G154</f>
        <v/>
      </c>
      <c r="Q154" s="14">
        <f>I154</f>
        <v/>
      </c>
      <c r="R154" s="15" t="n"/>
      <c r="S154" s="16">
        <f>IF(J154="Лекции",N154,"")</f>
        <v/>
      </c>
      <c r="T154" s="16">
        <f>IF(OR(J154="СПЗ",,J154="Семинары ИПЗ",),N154,"")</f>
        <v/>
      </c>
      <c r="U154" s="16">
        <f>IF(J154="Консультация",N154,"")</f>
        <v/>
      </c>
      <c r="V154" s="27" t="n"/>
      <c r="W154" s="28" t="n"/>
      <c r="X154" s="27" t="n"/>
      <c r="Y154" s="27" t="n"/>
      <c r="Z154" s="27" t="n"/>
      <c r="AA154" s="27" t="n"/>
      <c r="AB154" s="28" t="n"/>
      <c r="AC154" s="27" t="n"/>
      <c r="AD154" s="27" t="n"/>
      <c r="AE154" s="28" t="n"/>
      <c r="AF154" s="28" t="n"/>
      <c r="AG154" s="28" t="n"/>
      <c r="AH154" s="27" t="n"/>
      <c r="AI154" s="12">
        <f>IF(J154="Вебинар",N154,"")</f>
        <v/>
      </c>
      <c r="AJ154" s="19">
        <f>SUM(S154:AI154)</f>
        <v/>
      </c>
    </row>
    <row r="155" hidden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14">
        <f>G155</f>
        <v/>
      </c>
      <c r="Q155" s="14">
        <f>I155</f>
        <v/>
      </c>
      <c r="R155" s="15" t="n"/>
      <c r="S155" s="16">
        <f>IF(J155="Лекции",N155,"")</f>
        <v/>
      </c>
      <c r="T155" s="16">
        <f>IF(OR(J155="СПЗ",,J155="Семинары ИПЗ",),N155,"")</f>
        <v/>
      </c>
      <c r="U155" s="16">
        <f>IF(J155="Консультация",N155,"")</f>
        <v/>
      </c>
      <c r="V155" s="27" t="n"/>
      <c r="W155" s="28" t="n"/>
      <c r="X155" s="27" t="n"/>
      <c r="Y155" s="27" t="n"/>
      <c r="Z155" s="27" t="n"/>
      <c r="AA155" s="27" t="n"/>
      <c r="AB155" s="28" t="n"/>
      <c r="AC155" s="27" t="n"/>
      <c r="AD155" s="27" t="n"/>
      <c r="AE155" s="28" t="n"/>
      <c r="AF155" s="28" t="n"/>
      <c r="AG155" s="28" t="n"/>
      <c r="AH155" s="27" t="n"/>
      <c r="AI155" s="12">
        <f>IF(J155="Вебинар",N155,"")</f>
        <v/>
      </c>
      <c r="AJ155" s="19">
        <f>SUM(S155:AI155)</f>
        <v/>
      </c>
    </row>
    <row r="156" hidden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14">
        <f>G156</f>
        <v/>
      </c>
      <c r="Q156" s="14">
        <f>I156</f>
        <v/>
      </c>
      <c r="R156" s="15" t="n"/>
      <c r="S156" s="16">
        <f>IF(J156="Лекции",N156,"")</f>
        <v/>
      </c>
      <c r="T156" s="16">
        <f>IF(OR(J156="СПЗ",,J156="Семинары ИПЗ",),N156,"")</f>
        <v/>
      </c>
      <c r="U156" s="16">
        <f>IF(J156="Консультация",N156,"")</f>
        <v/>
      </c>
      <c r="V156" s="27" t="n"/>
      <c r="W156" s="28" t="n"/>
      <c r="X156" s="27" t="n"/>
      <c r="Y156" s="27" t="n"/>
      <c r="Z156" s="27" t="n"/>
      <c r="AA156" s="27" t="n"/>
      <c r="AB156" s="28" t="n"/>
      <c r="AC156" s="27" t="n"/>
      <c r="AD156" s="27" t="n"/>
      <c r="AE156" s="28" t="n"/>
      <c r="AF156" s="28" t="n"/>
      <c r="AG156" s="28" t="n"/>
      <c r="AH156" s="27" t="n"/>
      <c r="AI156" s="12">
        <f>IF(J156="Вебинар",N156,"")</f>
        <v/>
      </c>
      <c r="AJ156" s="19">
        <f>SUM(S156:AI156)</f>
        <v/>
      </c>
    </row>
    <row r="157" hidden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14">
        <f>G157</f>
        <v/>
      </c>
      <c r="Q157" s="14">
        <f>I157</f>
        <v/>
      </c>
      <c r="R157" s="15" t="n"/>
      <c r="S157" s="16">
        <f>IF(J157="Лекции",N157,"")</f>
        <v/>
      </c>
      <c r="T157" s="16">
        <f>IF(OR(J157="СПЗ",,J157="Семинары ИПЗ",),N157,"")</f>
        <v/>
      </c>
      <c r="U157" s="16">
        <f>IF(J157="Консультация",N157,"")</f>
        <v/>
      </c>
      <c r="V157" s="27" t="n"/>
      <c r="W157" s="28" t="n"/>
      <c r="X157" s="27" t="n"/>
      <c r="Y157" s="27" t="n"/>
      <c r="Z157" s="27" t="n"/>
      <c r="AA157" s="27" t="n"/>
      <c r="AB157" s="28" t="n"/>
      <c r="AC157" s="27" t="n"/>
      <c r="AD157" s="27" t="n"/>
      <c r="AE157" s="28" t="n"/>
      <c r="AF157" s="28" t="n"/>
      <c r="AG157" s="28" t="n"/>
      <c r="AH157" s="27" t="n"/>
      <c r="AI157" s="12">
        <f>IF(J157="Вебинар",N157,"")</f>
        <v/>
      </c>
      <c r="AJ157" s="19">
        <f>SUM(S157:AI157)</f>
        <v/>
      </c>
    </row>
    <row r="158" hidden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14">
        <f>G158</f>
        <v/>
      </c>
      <c r="Q158" s="14">
        <f>I158</f>
        <v/>
      </c>
      <c r="R158" s="15" t="n"/>
      <c r="S158" s="16">
        <f>IF(J158="Лекции",N158,"")</f>
        <v/>
      </c>
      <c r="T158" s="16">
        <f>IF(OR(J158="СПЗ",,J158="Семинары ИПЗ",),N158,"")</f>
        <v/>
      </c>
      <c r="U158" s="16">
        <f>IF(J158="Консультация",N158,"")</f>
        <v/>
      </c>
      <c r="V158" s="27" t="n"/>
      <c r="W158" s="28" t="n"/>
      <c r="X158" s="27" t="n"/>
      <c r="Y158" s="27" t="n"/>
      <c r="Z158" s="27" t="n"/>
      <c r="AA158" s="27" t="n"/>
      <c r="AB158" s="28" t="n"/>
      <c r="AC158" s="27" t="n"/>
      <c r="AD158" s="27" t="n"/>
      <c r="AE158" s="28" t="n"/>
      <c r="AF158" s="28" t="n"/>
      <c r="AG158" s="28" t="n"/>
      <c r="AH158" s="27" t="n"/>
      <c r="AI158" s="12">
        <f>IF(J158="Вебинар",N158,"")</f>
        <v/>
      </c>
      <c r="AJ158" s="19">
        <f>SUM(S158:AI158)</f>
        <v/>
      </c>
    </row>
    <row r="159" hidden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14">
        <f>G159</f>
        <v/>
      </c>
      <c r="Q159" s="14">
        <f>I159</f>
        <v/>
      </c>
      <c r="R159" s="15" t="n"/>
      <c r="S159" s="16">
        <f>IF(J159="Лекции",N159,"")</f>
        <v/>
      </c>
      <c r="T159" s="16">
        <f>IF(OR(J159="СПЗ",,J159="Семинары ИПЗ",),N159,"")</f>
        <v/>
      </c>
      <c r="U159" s="16">
        <f>IF(J159="Консультация",N159,"")</f>
        <v/>
      </c>
      <c r="V159" s="27" t="n"/>
      <c r="W159" s="28" t="n"/>
      <c r="X159" s="27" t="n"/>
      <c r="Y159" s="27" t="n"/>
      <c r="Z159" s="27" t="n"/>
      <c r="AA159" s="27" t="n"/>
      <c r="AB159" s="28" t="n"/>
      <c r="AC159" s="27" t="n"/>
      <c r="AD159" s="27" t="n"/>
      <c r="AE159" s="28" t="n"/>
      <c r="AF159" s="28" t="n"/>
      <c r="AG159" s="28" t="n"/>
      <c r="AH159" s="27" t="n"/>
      <c r="AI159" s="12">
        <f>IF(J159="Вебинар",N159,"")</f>
        <v/>
      </c>
      <c r="AJ159" s="19">
        <f>SUM(S159:AI159)</f>
        <v/>
      </c>
    </row>
    <row r="160" hidden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14">
        <f>G160</f>
        <v/>
      </c>
      <c r="Q160" s="14">
        <f>I160</f>
        <v/>
      </c>
      <c r="R160" s="15" t="n"/>
      <c r="S160" s="16">
        <f>IF(J160="Лекции",N160,"")</f>
        <v/>
      </c>
      <c r="T160" s="16">
        <f>IF(OR(J160="СПЗ",,J160="Семинары ИПЗ",),N160,"")</f>
        <v/>
      </c>
      <c r="U160" s="16">
        <f>IF(J160="Консультация",N160,"")</f>
        <v/>
      </c>
      <c r="V160" s="27" t="n"/>
      <c r="W160" s="28" t="n"/>
      <c r="X160" s="27" t="n"/>
      <c r="Y160" s="27" t="n"/>
      <c r="Z160" s="27" t="n"/>
      <c r="AA160" s="27" t="n"/>
      <c r="AB160" s="28" t="n"/>
      <c r="AC160" s="27" t="n"/>
      <c r="AD160" s="27" t="n"/>
      <c r="AE160" s="28" t="n"/>
      <c r="AF160" s="28" t="n"/>
      <c r="AG160" s="28" t="n"/>
      <c r="AH160" s="27" t="n"/>
      <c r="AI160" s="12">
        <f>IF(J160="Вебинар",N160,"")</f>
        <v/>
      </c>
      <c r="AJ160" s="19">
        <f>SUM(S160:AI160)</f>
        <v/>
      </c>
    </row>
    <row r="161" hidden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14">
        <f>G161</f>
        <v/>
      </c>
      <c r="Q161" s="14">
        <f>I161</f>
        <v/>
      </c>
      <c r="R161" s="15" t="n"/>
      <c r="S161" s="16">
        <f>IF(J161="Лекции",N161,"")</f>
        <v/>
      </c>
      <c r="T161" s="16">
        <f>IF(OR(J161="СПЗ",,J161="Семинары ИПЗ",),N161,"")</f>
        <v/>
      </c>
      <c r="U161" s="16">
        <f>IF(J161="Консультация",N161,"")</f>
        <v/>
      </c>
      <c r="V161" s="27" t="n"/>
      <c r="W161" s="28" t="n"/>
      <c r="X161" s="27" t="n"/>
      <c r="Y161" s="27" t="n"/>
      <c r="Z161" s="27" t="n"/>
      <c r="AA161" s="27" t="n"/>
      <c r="AB161" s="28" t="n"/>
      <c r="AC161" s="27" t="n"/>
      <c r="AD161" s="27" t="n"/>
      <c r="AE161" s="28" t="n"/>
      <c r="AF161" s="28" t="n"/>
      <c r="AG161" s="28" t="n"/>
      <c r="AH161" s="27" t="n"/>
      <c r="AI161" s="12">
        <f>IF(J161="Вебинар",N161,"")</f>
        <v/>
      </c>
      <c r="AJ161" s="19">
        <f>SUM(S161:AI161)</f>
        <v/>
      </c>
    </row>
    <row r="162" hidden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14">
        <f>G162</f>
        <v/>
      </c>
      <c r="Q162" s="14">
        <f>I162</f>
        <v/>
      </c>
      <c r="R162" s="15" t="n"/>
      <c r="S162" s="16">
        <f>IF(J162="Лекции",N162,"")</f>
        <v/>
      </c>
      <c r="T162" s="16">
        <f>IF(OR(J162="СПЗ",,J162="Семинары ИПЗ",),N162,"")</f>
        <v/>
      </c>
      <c r="U162" s="16">
        <f>IF(J162="Консультация",N162,"")</f>
        <v/>
      </c>
      <c r="V162" s="27" t="n"/>
      <c r="W162" s="28" t="n"/>
      <c r="X162" s="27" t="n"/>
      <c r="Y162" s="27" t="n"/>
      <c r="Z162" s="27" t="n"/>
      <c r="AA162" s="27" t="n"/>
      <c r="AB162" s="28" t="n"/>
      <c r="AC162" s="27" t="n"/>
      <c r="AD162" s="27" t="n"/>
      <c r="AE162" s="28" t="n"/>
      <c r="AF162" s="28" t="n"/>
      <c r="AG162" s="28" t="n"/>
      <c r="AH162" s="27" t="n"/>
      <c r="AI162" s="12">
        <f>IF(J162="Вебинар",N162,"")</f>
        <v/>
      </c>
      <c r="AJ162" s="19">
        <f>SUM(S162:AI162)</f>
        <v/>
      </c>
    </row>
    <row r="163" hidden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14">
        <f>G163</f>
        <v/>
      </c>
      <c r="Q163" s="14">
        <f>I163</f>
        <v/>
      </c>
      <c r="R163" s="15" t="n"/>
      <c r="S163" s="16">
        <f>IF(J163="Лекции",N163,"")</f>
        <v/>
      </c>
      <c r="T163" s="16">
        <f>IF(OR(J163="СПЗ",,J163="Семинары ИПЗ",),N163,"")</f>
        <v/>
      </c>
      <c r="U163" s="16">
        <f>IF(J163="Консультация",N163,"")</f>
        <v/>
      </c>
      <c r="V163" s="27" t="n"/>
      <c r="W163" s="28" t="n"/>
      <c r="X163" s="27" t="n"/>
      <c r="Y163" s="27" t="n"/>
      <c r="Z163" s="27" t="n"/>
      <c r="AA163" s="27" t="n"/>
      <c r="AB163" s="28" t="n"/>
      <c r="AC163" s="27" t="n"/>
      <c r="AD163" s="27" t="n"/>
      <c r="AE163" s="28" t="n"/>
      <c r="AF163" s="28" t="n"/>
      <c r="AG163" s="28" t="n"/>
      <c r="AH163" s="27" t="n"/>
      <c r="AI163" s="12">
        <f>IF(J163="Вебинар",N163,"")</f>
        <v/>
      </c>
      <c r="AJ163" s="19">
        <f>SUM(S163:AI163)</f>
        <v/>
      </c>
    </row>
    <row r="164" hidden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14">
        <f>G164</f>
        <v/>
      </c>
      <c r="Q164" s="14">
        <f>I164</f>
        <v/>
      </c>
      <c r="R164" s="15" t="n"/>
      <c r="S164" s="16">
        <f>IF(J164="Лекции",N164,"")</f>
        <v/>
      </c>
      <c r="T164" s="16">
        <f>IF(OR(J164="СПЗ",,J164="Семинары ИПЗ",),N164,"")</f>
        <v/>
      </c>
      <c r="U164" s="16">
        <f>IF(J164="Консультация",N164,"")</f>
        <v/>
      </c>
      <c r="V164" s="27" t="n"/>
      <c r="W164" s="28" t="n"/>
      <c r="X164" s="27" t="n"/>
      <c r="Y164" s="27" t="n"/>
      <c r="Z164" s="27" t="n"/>
      <c r="AA164" s="27" t="n"/>
      <c r="AB164" s="28" t="n"/>
      <c r="AC164" s="27" t="n"/>
      <c r="AD164" s="27" t="n"/>
      <c r="AE164" s="28" t="n"/>
      <c r="AF164" s="28" t="n"/>
      <c r="AG164" s="28" t="n"/>
      <c r="AH164" s="27" t="n"/>
      <c r="AI164" s="12">
        <f>IF(J164="Вебинар",N164,"")</f>
        <v/>
      </c>
      <c r="AJ164" s="19">
        <f>SUM(S164:AI164)</f>
        <v/>
      </c>
    </row>
    <row r="165" hidden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14">
        <f>G165</f>
        <v/>
      </c>
      <c r="Q165" s="14">
        <f>I165</f>
        <v/>
      </c>
      <c r="R165" s="15" t="n"/>
      <c r="S165" s="16">
        <f>IF(J165="Лекции",N165,"")</f>
        <v/>
      </c>
      <c r="T165" s="16">
        <f>IF(OR(J165="СПЗ",,J165="Семинары ИПЗ",),N165,"")</f>
        <v/>
      </c>
      <c r="U165" s="16">
        <f>IF(J165="Консультация",N165,"")</f>
        <v/>
      </c>
      <c r="V165" s="27" t="n"/>
      <c r="W165" s="28" t="n"/>
      <c r="X165" s="27" t="n"/>
      <c r="Y165" s="27" t="n"/>
      <c r="Z165" s="27" t="n"/>
      <c r="AA165" s="27" t="n"/>
      <c r="AB165" s="28" t="n"/>
      <c r="AC165" s="27" t="n"/>
      <c r="AD165" s="27" t="n"/>
      <c r="AE165" s="28" t="n"/>
      <c r="AF165" s="28" t="n"/>
      <c r="AG165" s="28" t="n"/>
      <c r="AH165" s="27" t="n"/>
      <c r="AI165" s="12">
        <f>IF(J165="Вебинар",N165,"")</f>
        <v/>
      </c>
      <c r="AJ165" s="19">
        <f>SUM(S165:AI165)</f>
        <v/>
      </c>
    </row>
    <row r="166" hidden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14">
        <f>G166</f>
        <v/>
      </c>
      <c r="Q166" s="14">
        <f>I166</f>
        <v/>
      </c>
      <c r="R166" s="15" t="n"/>
      <c r="S166" s="16">
        <f>IF(J166="Лекции",N166,"")</f>
        <v/>
      </c>
      <c r="T166" s="16">
        <f>IF(OR(J166="СПЗ",,J166="Семинары ИПЗ",),N166,"")</f>
        <v/>
      </c>
      <c r="U166" s="16">
        <f>IF(J166="Консультация",N166,"")</f>
        <v/>
      </c>
      <c r="V166" s="27" t="n"/>
      <c r="W166" s="28" t="n"/>
      <c r="X166" s="27" t="n"/>
      <c r="Y166" s="27" t="n"/>
      <c r="Z166" s="27" t="n"/>
      <c r="AA166" s="27" t="n"/>
      <c r="AB166" s="28" t="n"/>
      <c r="AC166" s="27" t="n"/>
      <c r="AD166" s="27" t="n"/>
      <c r="AE166" s="28" t="n"/>
      <c r="AF166" s="28" t="n"/>
      <c r="AG166" s="28" t="n"/>
      <c r="AH166" s="27" t="n"/>
      <c r="AI166" s="12">
        <f>IF(J166="Вебинар",N166,"")</f>
        <v/>
      </c>
      <c r="AJ166" s="19">
        <f>SUM(S166:AI166)</f>
        <v/>
      </c>
    </row>
    <row r="167" hidden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14">
        <f>G167</f>
        <v/>
      </c>
      <c r="Q167" s="14">
        <f>I167</f>
        <v/>
      </c>
      <c r="R167" s="15" t="n"/>
      <c r="S167" s="16">
        <f>IF(J167="Лекции",N167,"")</f>
        <v/>
      </c>
      <c r="T167" s="16">
        <f>IF(OR(J167="СПЗ",,J167="Семинары ИПЗ",),N167,"")</f>
        <v/>
      </c>
      <c r="U167" s="16">
        <f>IF(J167="Консультация",N167,"")</f>
        <v/>
      </c>
      <c r="V167" s="27" t="n"/>
      <c r="W167" s="28" t="n"/>
      <c r="X167" s="27" t="n"/>
      <c r="Y167" s="27" t="n"/>
      <c r="Z167" s="27" t="n"/>
      <c r="AA167" s="27" t="n"/>
      <c r="AB167" s="28" t="n"/>
      <c r="AC167" s="22" t="n"/>
      <c r="AD167" s="22" t="n"/>
      <c r="AE167" s="28" t="n"/>
      <c r="AF167" s="28" t="n"/>
      <c r="AG167" s="28" t="n"/>
      <c r="AH167" s="27" t="n"/>
      <c r="AI167" s="12">
        <f>IF(J167="Вебинар",N167,"")</f>
        <v/>
      </c>
      <c r="AJ167" s="19">
        <f>SUM(S167:AI167)</f>
        <v/>
      </c>
    </row>
    <row r="168" hidden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14">
        <f>G168</f>
        <v/>
      </c>
      <c r="Q168" s="14">
        <f>I168</f>
        <v/>
      </c>
      <c r="R168" s="15" t="n"/>
      <c r="S168" s="16">
        <f>IF(J168="Лекции",N168,"")</f>
        <v/>
      </c>
      <c r="T168" s="16">
        <f>IF(OR(J168="СПЗ",,J168="Семинары ИПЗ",),N168,"")</f>
        <v/>
      </c>
      <c r="U168" s="16">
        <f>IF(J168="Консультация",N168,"")</f>
        <v/>
      </c>
      <c r="V168" s="27" t="n"/>
      <c r="W168" s="28" t="n"/>
      <c r="X168" s="27" t="n"/>
      <c r="Y168" s="27" t="n"/>
      <c r="Z168" s="27" t="n"/>
      <c r="AA168" s="27" t="n"/>
      <c r="AB168" s="28" t="n"/>
      <c r="AC168" s="22" t="n"/>
      <c r="AD168" s="22" t="n"/>
      <c r="AE168" s="28" t="n"/>
      <c r="AF168" s="28" t="n"/>
      <c r="AG168" s="28" t="n"/>
      <c r="AH168" s="27" t="n"/>
      <c r="AI168" s="12">
        <f>IF(J168="Вебинар",N168,"")</f>
        <v/>
      </c>
      <c r="AJ168" s="19">
        <f>SUM(S168:AI168)</f>
        <v/>
      </c>
    </row>
    <row r="169" hidden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14">
        <f>G169</f>
        <v/>
      </c>
      <c r="Q169" s="14">
        <f>I169</f>
        <v/>
      </c>
      <c r="R169" s="15" t="n"/>
      <c r="S169" s="16">
        <f>IF(J169="Лекции",N169,"")</f>
        <v/>
      </c>
      <c r="T169" s="16">
        <f>IF(OR(J169="СПЗ",,J169="Семинары ИПЗ",),N169,"")</f>
        <v/>
      </c>
      <c r="U169" s="16">
        <f>IF(J169="Консультация",N169,"")</f>
        <v/>
      </c>
      <c r="V169" s="27" t="n"/>
      <c r="W169" s="28" t="n"/>
      <c r="X169" s="27" t="n"/>
      <c r="Y169" s="27" t="n"/>
      <c r="Z169" s="27" t="n"/>
      <c r="AA169" s="27" t="n"/>
      <c r="AB169" s="28" t="n"/>
      <c r="AC169" s="22" t="n"/>
      <c r="AD169" s="22" t="n"/>
      <c r="AE169" s="28" t="n"/>
      <c r="AF169" s="28" t="n"/>
      <c r="AG169" s="28" t="n"/>
      <c r="AH169" s="27" t="n"/>
      <c r="AI169" s="12">
        <f>IF(J169="Вебинар",N169,"")</f>
        <v/>
      </c>
      <c r="AJ169" s="19">
        <f>SUM(S169:AI169)</f>
        <v/>
      </c>
    </row>
    <row r="170" hidden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14">
        <f>G170</f>
        <v/>
      </c>
      <c r="Q170" s="14">
        <f>I170</f>
        <v/>
      </c>
      <c r="R170" s="15" t="n"/>
      <c r="S170" s="16">
        <f>IF(J170="Лекции",N170,"")</f>
        <v/>
      </c>
      <c r="T170" s="16">
        <f>IF(OR(J170="СПЗ",,J170="Семинары ИПЗ",),N170,"")</f>
        <v/>
      </c>
      <c r="U170" s="16">
        <f>IF(J170="Консультация",N170,"")</f>
        <v/>
      </c>
      <c r="V170" s="27" t="n"/>
      <c r="W170" s="28" t="n"/>
      <c r="X170" s="27" t="n"/>
      <c r="Y170" s="27" t="n"/>
      <c r="Z170" s="27" t="n"/>
      <c r="AA170" s="27" t="n"/>
      <c r="AB170" s="28" t="n"/>
      <c r="AC170" s="22" t="n"/>
      <c r="AD170" s="22" t="n"/>
      <c r="AE170" s="28" t="n"/>
      <c r="AF170" s="28" t="n"/>
      <c r="AG170" s="28" t="n"/>
      <c r="AH170" s="27" t="n"/>
      <c r="AI170" s="12">
        <f>IF(J170="Вебинар",N170,"")</f>
        <v/>
      </c>
      <c r="AJ170" s="19">
        <f>SUM(S170:AI170)</f>
        <v/>
      </c>
    </row>
    <row r="171">
      <c r="A171" s="29" t="n"/>
      <c r="B171" s="29" t="n"/>
      <c r="C171" s="29" t="n"/>
      <c r="D171" s="77" t="inlineStr">
        <is>
          <t>Итого за месяц</t>
        </is>
      </c>
      <c r="E171" s="78" t="n"/>
      <c r="F171" s="78" t="n"/>
      <c r="G171" s="78" t="n"/>
      <c r="H171" s="78" t="n"/>
      <c r="I171" s="78" t="n"/>
      <c r="J171" s="78" t="n"/>
      <c r="K171" s="78" t="n"/>
      <c r="L171" s="78" t="n"/>
      <c r="M171" s="78" t="n"/>
      <c r="N171" s="78" t="n"/>
      <c r="O171" s="78" t="n"/>
      <c r="P171" s="78" t="n"/>
      <c r="Q171" s="78" t="n"/>
      <c r="R171" s="79" t="n"/>
      <c r="S171" s="30">
        <f>SUBTOTAL(9,S11:S61)</f>
        <v/>
      </c>
      <c r="T171" s="30">
        <f>SUBTOTAL(9,T11:T61)</f>
        <v/>
      </c>
      <c r="U171" s="30">
        <f>SUM(U11:U170)</f>
        <v/>
      </c>
      <c r="V171" s="3">
        <f>SUM(V11:V170)</f>
        <v/>
      </c>
      <c r="W171" s="3">
        <f>SUM(W11:W170)</f>
        <v/>
      </c>
      <c r="X171" s="3">
        <f>SUM(X11:X170)</f>
        <v/>
      </c>
      <c r="Y171" s="3">
        <f>SUM(Y11:Y170)</f>
        <v/>
      </c>
      <c r="Z171" s="3">
        <f>SUM(Z11:Z170)</f>
        <v/>
      </c>
      <c r="AA171" s="3">
        <f>SUM(AA11:AA170)</f>
        <v/>
      </c>
      <c r="AB171" s="3">
        <f>SUM(AB11:AB170)</f>
        <v/>
      </c>
      <c r="AC171" s="3">
        <f>SUM(AC11:AC170)</f>
        <v/>
      </c>
      <c r="AD171" s="3">
        <f>SUM(AD11:AD170)</f>
        <v/>
      </c>
      <c r="AE171" s="3">
        <f>SUM(AE11:AE170)</f>
        <v/>
      </c>
      <c r="AF171" s="3">
        <f>SUM(AF11:AF170)</f>
        <v/>
      </c>
      <c r="AG171" s="3">
        <f>SUM(AG11:AG170)</f>
        <v/>
      </c>
      <c r="AH171" s="3">
        <f>SUM(AH11:AH170)</f>
        <v/>
      </c>
      <c r="AI171" s="3">
        <f>SUM(AI11:AI170)</f>
        <v/>
      </c>
      <c r="AJ171" s="31">
        <f>SUM(AJ11:AJ170)</f>
        <v/>
      </c>
    </row>
    <row r="172">
      <c r="A172" s="8" t="n"/>
      <c r="B172" s="8" t="n"/>
      <c r="C172" s="8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</row>
    <row r="173">
      <c r="A173" s="8" t="n"/>
      <c r="B173" s="8" t="n"/>
      <c r="C173" s="8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4" t="inlineStr">
        <is>
          <t>Преподаватель _____________________ «_____»_______________ 20___ г.</t>
        </is>
      </c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</row>
    <row r="174">
      <c r="A174" s="8" t="n"/>
      <c r="B174" s="8" t="n"/>
      <c r="C174" s="8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4" t="inlineStr">
        <is>
          <t>Проведение занятий подтверждаю</t>
        </is>
      </c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</row>
    <row r="175">
      <c r="A175" s="8" t="n"/>
      <c r="B175" s="8" t="n"/>
      <c r="C175" s="8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4" t="inlineStr">
        <is>
          <t>Зав. кафедрой ______________________  «____» _______________ 20___ г.</t>
        </is>
      </c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</row>
    <row r="176">
      <c r="A176" s="8" t="n"/>
      <c r="B176" s="8" t="n"/>
      <c r="C176" s="8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4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</row>
    <row r="177">
      <c r="A177" s="8" t="n"/>
      <c r="B177" s="8" t="n"/>
      <c r="C177" s="8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4" t="inlineStr">
        <is>
          <t>Руководитель ДУМР ___________________«____» _______________ 20___ г.</t>
        </is>
      </c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</row>
    <row r="178">
      <c r="A178" s="32" t="n"/>
      <c r="B178" s="32" t="n"/>
      <c r="C178" s="32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M178" s="96" t="inlineStr">
        <is>
          <t>.</t>
        </is>
      </c>
    </row>
  </sheetData>
  <autoFilter ref="D10:AJ170">
    <filterColumn colId="0">
      <customFilters>
        <customFilter operator="notEqual" val=" "/>
      </customFilters>
    </filterColumn>
  </autoFilter>
  <mergeCells count="36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G6:AG7"/>
    <mergeCell ref="AH6:AH7"/>
    <mergeCell ref="AI6:AI7"/>
    <mergeCell ref="AJ6:AJ9"/>
    <mergeCell ref="S8:V8"/>
    <mergeCell ref="W8:W9"/>
    <mergeCell ref="AF6:AF7"/>
    <mergeCell ref="AF8:AF9"/>
    <mergeCell ref="AG8:AG9"/>
    <mergeCell ref="AH8:AI8"/>
    <mergeCell ref="V6:V7"/>
    <mergeCell ref="W6:W7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D171:R171"/>
    <mergeCell ref="R6:R9"/>
    <mergeCell ref="S6:S7"/>
    <mergeCell ref="T6:T7"/>
    <mergeCell ref="U6:U7"/>
  </mergeCells>
  <conditionalFormatting sqref="AE11:AH28 AJ11:AJ28">
    <cfRule type="containsText" priority="2" operator="containsText" dxfId="1" text="УКАЗАТЬ УРОВЕНЬ!!!">
      <formula>NOT(ISERROR(SEARCH("УКАЗАТЬ УРОВЕНЬ!!!",AE11)))</formula>
    </cfRule>
  </conditionalFormatting>
  <conditionalFormatting sqref="X11:Y45">
    <cfRule type="expression" priority="1" dxfId="0">
      <formula>$AV11&lt;&gt;$AI11</formula>
    </cfRule>
  </conditionalFormatting>
  <pageMargins left="0.7" right="0.7" top="0.75" bottom="0.75" header="0.3" footer="0.3"/>
  <pageSetup orientation="landscape" paperSize="9" scale="56" fitToHeight="0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 filterMode="1">
    <tabColor rgb="FF7030A0"/>
    <outlinePr summaryBelow="1" summaryRight="1"/>
    <pageSetUpPr fitToPage="1"/>
  </sheetPr>
  <dimension ref="A1:AM178"/>
  <sheetViews>
    <sheetView tabSelected="1" view="pageBreakPreview" topLeftCell="D1" zoomScale="70" zoomScaleNormal="100" zoomScaleSheetLayoutView="70" workbookViewId="0">
      <selection activeCell="AA19" sqref="AA19"/>
    </sheetView>
  </sheetViews>
  <sheetFormatPr baseColWidth="8" defaultColWidth="9.140625" defaultRowHeight="15.75"/>
  <cols>
    <col hidden="1" width="12.85546875" customWidth="1" style="96" min="1" max="3"/>
    <col width="12.85546875" customWidth="1" style="96" min="4" max="4"/>
    <col hidden="1" width="12.85546875" customWidth="1" style="96" min="5" max="7"/>
    <col hidden="1" width="37.140625" customWidth="1" style="96" min="8" max="8"/>
    <col hidden="1" width="9.42578125" customWidth="1" style="96" min="9" max="13"/>
    <col hidden="1" width="17.42578125" customWidth="1" style="96" min="14" max="14"/>
    <col hidden="1" width="9.5703125" customWidth="1" style="96" min="15" max="15"/>
    <col width="33.28515625" customWidth="1" style="96" min="16" max="16"/>
    <col width="19.5703125" customWidth="1" style="96" min="17" max="17"/>
    <col width="19.140625" customWidth="1" style="96" min="18" max="18"/>
    <col width="8.28515625" customWidth="1" style="96" min="19" max="27"/>
    <col width="8.42578125" customWidth="1" style="96" min="28" max="28"/>
    <col width="7.7109375" customWidth="1" style="96" min="29" max="29"/>
    <col width="8" customWidth="1" style="96" min="30" max="30"/>
    <col width="8.28515625" customWidth="1" style="96" min="31" max="32"/>
    <col width="9.140625" customWidth="1" style="96" min="33" max="215"/>
    <col width="9.140625" customWidth="1" style="96" min="216" max="16384"/>
  </cols>
  <sheetData>
    <row r="1">
      <c r="A1" s="95" t="inlineStr">
        <is>
          <t>Индивидуальный лист учета учебной нагрузки преподавателя Королькова И.А.</t>
        </is>
      </c>
    </row>
    <row r="2">
      <c r="A2" s="95" t="inlineStr">
        <is>
          <t xml:space="preserve">по кафедре ИС </t>
        </is>
      </c>
      <c r="AK2" s="6" t="n"/>
      <c r="AL2" s="6" t="n"/>
      <c r="AM2" s="6" t="n"/>
    </row>
    <row r="3" ht="15.75" customHeight="1">
      <c r="A3" s="6" t="n"/>
      <c r="B3" s="6" t="n"/>
      <c r="C3" s="6" t="n"/>
      <c r="E3" s="97" t="n"/>
      <c r="F3" s="97" t="n"/>
      <c r="G3" s="97" t="n"/>
      <c r="H3" s="97" t="n"/>
      <c r="I3" s="97" t="n"/>
      <c r="J3" s="97" t="n"/>
      <c r="K3" s="97" t="n"/>
      <c r="L3" s="97" t="n"/>
      <c r="M3" s="97" t="n"/>
      <c r="N3" s="97" t="n"/>
      <c r="O3" s="97" t="n"/>
      <c r="P3" s="7" t="n"/>
      <c r="Q3" s="7" t="n"/>
      <c r="R3" s="7" t="n"/>
      <c r="S3" s="7" t="n"/>
      <c r="T3" s="97">
        <f>[2]СВОДНЫЙ!A3</f>
        <v/>
      </c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</row>
    <row r="4" ht="18.75" customHeight="1">
      <c r="A4" s="8" t="n"/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</row>
    <row r="5" ht="21" customHeight="1">
      <c r="A5" s="98" t="inlineStr">
        <is>
          <t>Повременная нагрузка</t>
        </is>
      </c>
      <c r="B5" s="78" t="n"/>
      <c r="C5" s="78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  <c r="AJ5" s="79" t="n"/>
    </row>
    <row r="6" ht="15.75" customHeight="1">
      <c r="A6" s="99" t="n"/>
      <c r="B6" s="99" t="n"/>
      <c r="C6" s="99" t="n"/>
      <c r="D6" s="93" t="inlineStr">
        <is>
          <t>Дата проведения</t>
        </is>
      </c>
      <c r="E6" s="99" t="n"/>
      <c r="F6" s="99" t="n"/>
      <c r="G6" s="99" t="n"/>
      <c r="H6" s="99" t="n"/>
      <c r="I6" s="99" t="n"/>
      <c r="J6" s="99" t="n"/>
      <c r="K6" s="99" t="n"/>
      <c r="L6" s="99" t="n"/>
      <c r="M6" s="99" t="n"/>
      <c r="N6" s="99" t="n"/>
      <c r="O6" s="99" t="n"/>
      <c r="P6" s="93" t="inlineStr">
        <is>
          <t>Дисциплина</t>
        </is>
      </c>
      <c r="Q6" s="93" t="inlineStr">
        <is>
          <t>Поток, группа</t>
        </is>
      </c>
      <c r="R6" s="93" t="inlineStr">
        <is>
          <t>Кол-во студентов</t>
        </is>
      </c>
      <c r="S6" s="80" t="inlineStr">
        <is>
          <t>Лекции</t>
        </is>
      </c>
      <c r="T6" s="80" t="inlineStr">
        <is>
          <t>Семинары и ПЗ</t>
        </is>
      </c>
      <c r="U6" s="80" t="inlineStr">
        <is>
          <t>Консультации</t>
        </is>
      </c>
      <c r="V6" s="80" t="inlineStr">
        <is>
          <t xml:space="preserve">Текущий контроль </t>
        </is>
      </c>
      <c r="W6" s="80" t="inlineStr">
        <is>
          <t>Курсовые работы</t>
        </is>
      </c>
      <c r="X6" s="80" t="inlineStr">
        <is>
          <t>Зачёты</t>
        </is>
      </c>
      <c r="Y6" s="80" t="inlineStr">
        <is>
          <t>Экзамены</t>
        </is>
      </c>
      <c r="Z6" s="85" t="inlineStr">
        <is>
          <t>Пересдачи</t>
        </is>
      </c>
      <c r="AA6" s="78" t="n"/>
      <c r="AB6" s="79" t="n"/>
      <c r="AC6" s="80" t="inlineStr">
        <is>
          <t>Руководство практикой</t>
        </is>
      </c>
      <c r="AD6" s="81" t="n"/>
      <c r="AE6" s="80" t="inlineStr">
        <is>
          <t>Руководство ВКР (бакал.)</t>
        </is>
      </c>
      <c r="AF6" s="80" t="inlineStr">
        <is>
          <t>Руководство ВКР (спец.)</t>
        </is>
      </c>
      <c r="AG6" s="80" t="inlineStr">
        <is>
          <t>Руководство ВКР (магистр.)</t>
        </is>
      </c>
      <c r="AH6" s="80" t="inlineStr">
        <is>
          <t>Участие в работе ГАК</t>
        </is>
      </c>
      <c r="AI6" s="80" t="inlineStr">
        <is>
          <t>Другие виды работ</t>
        </is>
      </c>
      <c r="AJ6" s="93" t="inlineStr">
        <is>
          <t>Всего часов</t>
        </is>
      </c>
    </row>
    <row r="7" ht="98.25" customHeight="1">
      <c r="A7" s="90" t="n"/>
      <c r="B7" s="90" t="n"/>
      <c r="C7" s="90" t="n"/>
      <c r="D7" s="90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90" t="n"/>
      <c r="Q7" s="90" t="n"/>
      <c r="R7" s="90" t="n"/>
      <c r="S7" s="84" t="n"/>
      <c r="T7" s="84" t="n"/>
      <c r="U7" s="84" t="n"/>
      <c r="V7" s="84" t="n"/>
      <c r="W7" s="84" t="n"/>
      <c r="X7" s="84" t="n"/>
      <c r="Y7" s="84" t="n"/>
      <c r="Z7" s="80" t="inlineStr">
        <is>
          <t>Зачёты</t>
        </is>
      </c>
      <c r="AA7" s="80" t="inlineStr">
        <is>
          <t>Экзамены</t>
        </is>
      </c>
      <c r="AB7" s="80" t="inlineStr">
        <is>
          <t>Курсовые работы</t>
        </is>
      </c>
      <c r="AC7" s="82" t="n"/>
      <c r="AD7" s="83" t="n"/>
      <c r="AE7" s="84" t="n"/>
      <c r="AF7" s="84" t="n"/>
      <c r="AG7" s="84" t="n"/>
      <c r="AH7" s="84" t="n"/>
      <c r="AI7" s="84" t="n"/>
      <c r="AJ7" s="90" t="n"/>
    </row>
    <row r="8">
      <c r="A8" s="90" t="n"/>
      <c r="B8" s="90" t="n"/>
      <c r="C8" s="90" t="n"/>
      <c r="D8" s="90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90" t="n"/>
      <c r="Q8" s="90" t="n"/>
      <c r="R8" s="90" t="n"/>
      <c r="S8" s="94" t="inlineStr">
        <is>
          <t>Часы</t>
        </is>
      </c>
      <c r="T8" s="78" t="n"/>
      <c r="U8" s="78" t="n"/>
      <c r="V8" s="79" t="n"/>
      <c r="W8" s="94" t="inlineStr">
        <is>
          <t>Шт.</t>
        </is>
      </c>
      <c r="X8" s="94" t="inlineStr">
        <is>
          <t>Часы</t>
        </is>
      </c>
      <c r="Y8" s="78" t="n"/>
      <c r="Z8" s="78" t="n"/>
      <c r="AA8" s="79" t="n"/>
      <c r="AB8" s="94" t="inlineStr">
        <is>
          <t>Шт.</t>
        </is>
      </c>
      <c r="AC8" s="94" t="inlineStr">
        <is>
          <t>Часы</t>
        </is>
      </c>
      <c r="AD8" s="79" t="n"/>
      <c r="AE8" s="94" t="inlineStr">
        <is>
          <t>Шт.</t>
        </is>
      </c>
      <c r="AF8" s="94" t="inlineStr">
        <is>
          <t>Шт.</t>
        </is>
      </c>
      <c r="AG8" s="94" t="inlineStr">
        <is>
          <t>Шт.</t>
        </is>
      </c>
      <c r="AH8" s="94" t="inlineStr">
        <is>
          <t>Часы</t>
        </is>
      </c>
      <c r="AI8" s="79" t="n"/>
      <c r="AJ8" s="90" t="n"/>
    </row>
    <row r="9">
      <c r="A9" s="90" t="n"/>
      <c r="B9" s="90" t="n"/>
      <c r="C9" s="90" t="n"/>
      <c r="D9" s="90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90" t="n"/>
      <c r="Q9" s="90" t="n"/>
      <c r="R9" s="90" t="n"/>
      <c r="S9" s="9" t="n">
        <v>1</v>
      </c>
      <c r="T9" s="9" t="n">
        <v>1</v>
      </c>
      <c r="U9" s="9" t="n">
        <v>1</v>
      </c>
      <c r="V9" s="9" t="n">
        <v>0.2</v>
      </c>
      <c r="W9" s="84" t="n"/>
      <c r="X9" s="9" t="n">
        <v>0.2</v>
      </c>
      <c r="Y9" s="9" t="n">
        <v>0.3</v>
      </c>
      <c r="Z9" s="9" t="n">
        <v>0.2</v>
      </c>
      <c r="AA9" s="9" t="n">
        <v>0.3</v>
      </c>
      <c r="AB9" s="84" t="n"/>
      <c r="AC9" s="9" t="n">
        <v>0.5</v>
      </c>
      <c r="AD9" s="9" t="n">
        <v>0.8</v>
      </c>
      <c r="AE9" s="84" t="n"/>
      <c r="AF9" s="84" t="n"/>
      <c r="AG9" s="84" t="n"/>
      <c r="AH9" s="9" t="n">
        <v>0.5</v>
      </c>
      <c r="AI9" s="9" t="n">
        <v>1</v>
      </c>
      <c r="AJ9" s="90" t="n"/>
    </row>
    <row r="10">
      <c r="A10" s="2" t="n"/>
      <c r="B10" s="2" t="n"/>
      <c r="C10" s="2" t="n"/>
      <c r="D10" s="8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80" t="n"/>
      <c r="Q10" s="80" t="n"/>
      <c r="R10" s="80" t="n"/>
      <c r="S10" s="11" t="n"/>
      <c r="T10" s="11" t="n"/>
      <c r="U10" s="11" t="n"/>
      <c r="V10" s="11" t="n"/>
      <c r="W10" s="94" t="n"/>
      <c r="X10" s="11" t="n"/>
      <c r="Y10" s="11" t="n"/>
      <c r="Z10" s="11" t="n"/>
      <c r="AA10" s="11" t="n"/>
      <c r="AB10" s="94" t="n"/>
      <c r="AC10" s="11" t="n"/>
      <c r="AD10" s="11" t="n"/>
      <c r="AE10" s="94" t="n"/>
      <c r="AF10" s="94" t="n"/>
      <c r="AG10" s="94" t="n"/>
      <c r="AH10" s="11" t="n"/>
      <c r="AI10" s="11" t="n"/>
      <c r="AJ10" s="80" t="n"/>
    </row>
    <row r="11" ht="63" customHeight="1">
      <c r="A11" s="13" t="n"/>
      <c r="B11" s="13" t="n"/>
      <c r="C11" s="13" t="n"/>
      <c r="D11" s="12" t="inlineStr">
        <is>
          <t>19.06.2022</t>
        </is>
      </c>
      <c r="E11" s="12" t="n"/>
      <c r="F11" s="12" t="n"/>
      <c r="G11" s="12" t="n"/>
      <c r="H11" s="12" t="n"/>
      <c r="I11" s="12" t="n"/>
      <c r="J11" s="12" t="inlineStr">
        <is>
          <t>Экзамены</t>
        </is>
      </c>
      <c r="K11" s="12" t="n"/>
      <c r="L11" s="12" t="n"/>
      <c r="M11" s="12" t="n"/>
      <c r="N11" s="12" t="n">
        <v>2</v>
      </c>
      <c r="O11" s="12" t="n"/>
      <c r="P11" s="12" t="inlineStr">
        <is>
          <t>Высокоуровневые методы программирования</t>
        </is>
      </c>
      <c r="Q11" s="12" t="inlineStr">
        <is>
          <t>ИСс 23.1/Б1-20</t>
        </is>
      </c>
      <c r="R11" s="12" t="n">
        <v>25</v>
      </c>
      <c r="S11" s="12">
        <f>IF(OR(J11="СПЗ",,J11="Лекции",),N11,"")</f>
        <v/>
      </c>
      <c r="T11" s="12">
        <f>IF(OR(J11="СПЗ",,J11="Семинары ИПЗ",),N11,"")</f>
        <v/>
      </c>
      <c r="U11" s="12">
        <f>IF(OR(J11="СПЗ",,J11="Консультации",),N11,"")</f>
        <v/>
      </c>
      <c r="V11" s="12" t="n"/>
      <c r="W11" s="12" t="n"/>
      <c r="X11" s="69">
        <f>IF(OR(J11="Зачеты",,J11="Зачет с оценкой"),IF(R11&lt;11,R11*0.2,R11*0.05+3),"")</f>
        <v/>
      </c>
      <c r="Y11" s="69">
        <f>IF(J11="Экзамены",IF(R11&lt;11,R11*0.3,R11*0.05+3),"")</f>
        <v/>
      </c>
      <c r="Z11" s="12" t="n"/>
      <c r="AA11" s="12" t="n"/>
      <c r="AB11" s="17">
        <f>IF(J11="Курсовые работы",J11,"")</f>
        <v/>
      </c>
      <c r="AC11" s="12" t="n"/>
      <c r="AD11" s="12" t="n"/>
      <c r="AE11" s="12" t="n"/>
      <c r="AF11" s="12" t="n"/>
      <c r="AG11" s="12" t="n"/>
      <c r="AH11" s="12" t="n"/>
      <c r="AI11" s="12">
        <f>IF(J11="Вебинар",N11,"")</f>
        <v/>
      </c>
      <c r="AJ11" s="12">
        <f>SUM(S11:AI11)</f>
        <v/>
      </c>
    </row>
    <row r="12" ht="63" customHeight="1">
      <c r="A12" s="13" t="n"/>
      <c r="B12" s="13" t="n"/>
      <c r="C12" s="13" t="n"/>
      <c r="D12" s="12" t="inlineStr">
        <is>
          <t>19.06.2022</t>
        </is>
      </c>
      <c r="E12" s="12" t="n"/>
      <c r="F12" s="12" t="n"/>
      <c r="G12" s="12" t="n"/>
      <c r="H12" s="12" t="n"/>
      <c r="I12" s="12" t="n"/>
      <c r="J12" s="12" t="inlineStr">
        <is>
          <t>Экзамены</t>
        </is>
      </c>
      <c r="K12" s="12" t="n"/>
      <c r="L12" s="12" t="n"/>
      <c r="M12" s="12" t="n"/>
      <c r="N12" s="12" t="n">
        <v>2</v>
      </c>
      <c r="O12" s="12" t="n"/>
      <c r="P12" s="12" t="inlineStr">
        <is>
          <t>Автоматизация решения бухгалтерских задач в корпоративных информационных системах</t>
        </is>
      </c>
      <c r="Q12" s="12" t="inlineStr">
        <is>
          <t>ИСс 23.1/Б1-19; ИСс 23.2/Б1-19</t>
        </is>
      </c>
      <c r="R12" s="12" t="n">
        <v>124</v>
      </c>
      <c r="S12" s="12">
        <f>IF(OR(J12="СПЗ",,J12="Лекции",),N12,"")</f>
        <v/>
      </c>
      <c r="T12" s="12">
        <f>IF(OR(J12="СПЗ",,J12="Семинары ИПЗ",),N12,"")</f>
        <v/>
      </c>
      <c r="U12" s="12">
        <f>IF(OR(J12="СПЗ",,J12="Консультации",),N12,"")</f>
        <v/>
      </c>
      <c r="V12" s="12" t="n"/>
      <c r="W12" s="12" t="n"/>
      <c r="X12" s="69">
        <f>IF(OR(J12="Зачеты",,J12="Зачет с оценкой"),IF(R12&lt;11,R12*0.2,R12*0.05+3),"")</f>
        <v/>
      </c>
      <c r="Y12" s="69">
        <f>IF(J12="Экзамены",IF(R12&lt;11,R12*0.3,R12*0.05+3),"")</f>
        <v/>
      </c>
      <c r="Z12" s="12" t="n"/>
      <c r="AA12" s="12" t="n"/>
      <c r="AB12" s="17">
        <f>IF(J12="Курсовые работы",J12,"")</f>
        <v/>
      </c>
      <c r="AC12" s="12" t="n"/>
      <c r="AD12" s="12" t="n"/>
      <c r="AE12" s="12" t="n"/>
      <c r="AF12" s="12" t="n"/>
      <c r="AG12" s="12" t="n"/>
      <c r="AH12" s="12" t="n"/>
      <c r="AI12" s="12">
        <f>IF(J12="Вебинар",N12,"")</f>
        <v/>
      </c>
      <c r="AJ12" s="12">
        <f>SUM(S12:AI12)</f>
        <v/>
      </c>
    </row>
    <row r="13" ht="67.5" customHeight="1">
      <c r="A13" s="13" t="n"/>
      <c r="B13" s="13" t="n"/>
      <c r="C13" s="13" t="n"/>
      <c r="D13" s="12" t="inlineStr">
        <is>
          <t>19.06.2022</t>
        </is>
      </c>
      <c r="E13" s="12" t="n"/>
      <c r="F13" s="12" t="n"/>
      <c r="G13" s="12" t="n"/>
      <c r="H13" s="12" t="n"/>
      <c r="I13" s="12" t="n"/>
      <c r="J13" s="12" t="inlineStr">
        <is>
          <t>Экзамены</t>
        </is>
      </c>
      <c r="K13" s="12" t="n"/>
      <c r="L13" s="12" t="n"/>
      <c r="M13" s="12" t="n"/>
      <c r="N13" s="12" t="n">
        <v>2</v>
      </c>
      <c r="O13" s="12" t="n"/>
      <c r="P13" s="12" t="inlineStr">
        <is>
          <t>Высокоуровневые методы программирования</t>
        </is>
      </c>
      <c r="Q13" s="12" t="inlineStr">
        <is>
          <t>ИСс 23.1/Б1-20</t>
        </is>
      </c>
      <c r="R13" s="12" t="n">
        <v>206</v>
      </c>
      <c r="S13" s="12">
        <f>IF(OR(J13="СПЗ",,J13="Лекции",),N13,"")</f>
        <v/>
      </c>
      <c r="T13" s="12">
        <f>IF(OR(J13="СПЗ",,J13="Семинары ИПЗ",),N13,"")</f>
        <v/>
      </c>
      <c r="U13" s="12">
        <f>IF(OR(J13="СПЗ",,J13="Консультации",),N13,"")</f>
        <v/>
      </c>
      <c r="V13" s="12" t="n"/>
      <c r="W13" s="12" t="n"/>
      <c r="X13" s="69">
        <f>IF(OR(J13="Зачеты",,J13="Зачет с оценкой"),IF(R13&lt;11,R13*0.2,R13*0.05+3),"")</f>
        <v/>
      </c>
      <c r="Y13" s="69">
        <f>IF(J13="Экзамены",IF(R13&lt;11,R13*0.3,R13*0.05+3),"")</f>
        <v/>
      </c>
      <c r="Z13" s="12" t="n"/>
      <c r="AA13" s="12" t="n"/>
      <c r="AB13" s="17">
        <f>IF(J13="Курсовые работы",J13,"")</f>
        <v/>
      </c>
      <c r="AC13" s="12" t="n"/>
      <c r="AD13" s="12" t="n"/>
      <c r="AE13" s="12" t="n"/>
      <c r="AF13" s="12" t="n"/>
      <c r="AG13" s="12" t="n"/>
      <c r="AH13" s="12" t="n"/>
      <c r="AI13" s="12">
        <f>IF(J13="Вебинар",N13,"")</f>
        <v/>
      </c>
      <c r="AJ13" s="12">
        <f>SUM(S13:AI13)</f>
        <v/>
      </c>
    </row>
    <row r="14" ht="31.5" customHeight="1">
      <c r="A14" s="13" t="n"/>
      <c r="B14" s="13" t="n"/>
      <c r="C14" s="13" t="n"/>
      <c r="D14" s="12" t="inlineStr">
        <is>
          <t>19.06.2022</t>
        </is>
      </c>
      <c r="E14" s="12" t="n"/>
      <c r="F14" s="12" t="n"/>
      <c r="G14" s="12" t="n"/>
      <c r="H14" s="12" t="n"/>
      <c r="I14" s="12" t="n"/>
      <c r="J14" s="12" t="inlineStr">
        <is>
          <t>Экзамены</t>
        </is>
      </c>
      <c r="K14" s="12" t="n"/>
      <c r="L14" s="12" t="n"/>
      <c r="M14" s="12" t="n"/>
      <c r="N14" s="12" t="n">
        <v>2</v>
      </c>
      <c r="O14" s="12" t="n"/>
      <c r="P14" s="12" t="inlineStr">
        <is>
          <t>Автоматизация решения бухгалтерских задач в корпоративных информационных системах</t>
        </is>
      </c>
      <c r="Q14" s="12" t="inlineStr">
        <is>
          <t>ИСс 23.1/Б1-19; ИСс 23.2/Б1-19</t>
        </is>
      </c>
      <c r="R14" s="12" t="n">
        <v>419</v>
      </c>
      <c r="S14" s="12">
        <f>IF(OR(J14="СПЗ",,J14="Лекции",),N14,"")</f>
        <v/>
      </c>
      <c r="T14" s="12">
        <f>IF(OR(J14="СПЗ",,J14="Семинары ИПЗ",),N14,"")</f>
        <v/>
      </c>
      <c r="U14" s="12">
        <f>IF(OR(J14="СПЗ",,J14="Консультации",),N14,"")</f>
        <v/>
      </c>
      <c r="V14" s="12" t="n"/>
      <c r="W14" s="12" t="n"/>
      <c r="X14" s="69">
        <f>IF(OR(J14="Зачеты",,J14="Зачет с оценкой"),IF(R14&lt;11,R14*0.2,R14*0.05+3),"")</f>
        <v/>
      </c>
      <c r="Y14" s="69">
        <f>IF(J14="Экзамены",IF(R14&lt;11,R14*0.3,R14*0.05+3),"")</f>
        <v/>
      </c>
      <c r="Z14" s="12" t="n"/>
      <c r="AA14" s="12" t="n"/>
      <c r="AB14" s="17">
        <f>IF(J14="Курсовые работы",J14,"")</f>
        <v/>
      </c>
      <c r="AC14" s="12" t="n"/>
      <c r="AD14" s="12" t="n"/>
      <c r="AE14" s="12" t="n"/>
      <c r="AF14" s="12" t="n"/>
      <c r="AG14" s="12" t="n"/>
      <c r="AH14" s="12" t="n"/>
      <c r="AI14" s="12">
        <f>IF(J14="Вебинар",N14,"")</f>
        <v/>
      </c>
      <c r="AJ14" s="12">
        <f>SUM(S14:AI14)</f>
        <v/>
      </c>
    </row>
    <row r="15" ht="67.5" customHeight="1">
      <c r="A15" s="13" t="n"/>
      <c r="B15" s="13" t="n"/>
      <c r="C15" s="13" t="n"/>
      <c r="D15" s="12" t="inlineStr">
        <is>
          <t>07.06.2022</t>
        </is>
      </c>
      <c r="E15" s="12" t="n"/>
      <c r="F15" s="12" t="n"/>
      <c r="G15" s="12" t="n"/>
      <c r="H15" s="12" t="n"/>
      <c r="I15" s="12" t="n"/>
      <c r="J15" s="12" t="inlineStr">
        <is>
          <t>Экзамены</t>
        </is>
      </c>
      <c r="K15" s="12" t="n"/>
      <c r="L15" s="12" t="n"/>
      <c r="M15" s="12" t="n"/>
      <c r="N15" s="12" t="n">
        <v>2</v>
      </c>
      <c r="O15" s="12" t="n"/>
      <c r="P15" s="12" t="inlineStr">
        <is>
          <t>Автоматизация решения оперативных и расчетных задач в информационных системах</t>
        </is>
      </c>
      <c r="Q15" s="12" t="inlineStr">
        <is>
          <t>ИД 23.1/Б1-19</t>
        </is>
      </c>
      <c r="R15" s="12" t="n">
        <v>676</v>
      </c>
      <c r="S15" s="12">
        <f>IF(OR(J15="СПЗ",,J15="Лекции",),N15,"")</f>
        <v/>
      </c>
      <c r="T15" s="12">
        <f>IF(OR(J15="СПЗ",,J15="Семинары ИПЗ",),N15,"")</f>
        <v/>
      </c>
      <c r="U15" s="12">
        <f>IF(OR(J15="СПЗ",,J15="Консультации",),N15,"")</f>
        <v/>
      </c>
      <c r="V15" s="12" t="n"/>
      <c r="W15" s="12" t="n"/>
      <c r="X15" s="69">
        <f>IF(OR(J15="Зачеты",,J15="Зачет с оценкой"),IF(R15&lt;11,R15*0.2,R15*0.05+3),"")</f>
        <v/>
      </c>
      <c r="Y15" s="69">
        <f>IF(J15="Экзамены",IF(R15&lt;11,R15*0.3,R15*0.05+3),"")</f>
        <v/>
      </c>
      <c r="Z15" s="12" t="n"/>
      <c r="AA15" s="12" t="n"/>
      <c r="AB15" s="17">
        <f>IF(J15="Курсовые работы",J15,"")</f>
        <v/>
      </c>
      <c r="AC15" s="12" t="n"/>
      <c r="AD15" s="12" t="n"/>
      <c r="AE15" s="12" t="n"/>
      <c r="AF15" s="12" t="n"/>
      <c r="AG15" s="12" t="n"/>
      <c r="AH15" s="12" t="n"/>
      <c r="AI15" s="12">
        <f>IF(J15="Вебинар",N15,"")</f>
        <v/>
      </c>
      <c r="AJ15" s="12">
        <f>SUM(S15:AI15)</f>
        <v/>
      </c>
    </row>
    <row r="16" ht="31.5" customHeight="1">
      <c r="A16" s="13" t="n"/>
      <c r="B16" s="13" t="n"/>
      <c r="C16" s="13" t="n"/>
      <c r="D16" s="12" t="inlineStr">
        <is>
          <t>07.06.2022</t>
        </is>
      </c>
      <c r="E16" s="12" t="n"/>
      <c r="F16" s="12" t="n"/>
      <c r="G16" s="12" t="n"/>
      <c r="H16" s="12" t="n"/>
      <c r="I16" s="12" t="n"/>
      <c r="J16" s="12" t="inlineStr">
        <is>
          <t>Экзамены</t>
        </is>
      </c>
      <c r="K16" s="12" t="n"/>
      <c r="L16" s="12" t="n"/>
      <c r="M16" s="12" t="n"/>
      <c r="N16" s="12" t="n">
        <v>2</v>
      </c>
      <c r="O16" s="12" t="n"/>
      <c r="P16" s="12" t="inlineStr">
        <is>
          <t>Автоматизация решения оперативных и расчетных задач в информационных системах</t>
        </is>
      </c>
      <c r="Q16" s="12" t="inlineStr">
        <is>
          <t>ИД 23.2/Б1-19</t>
        </is>
      </c>
      <c r="R16" s="12" t="n">
        <v>982</v>
      </c>
      <c r="S16" s="12">
        <f>IF(OR(J16="СПЗ",,J16="Лекции",),N16,"")</f>
        <v/>
      </c>
      <c r="T16" s="12">
        <f>IF(OR(J16="СПЗ",,J16="Семинары ИПЗ",),N16,"")</f>
        <v/>
      </c>
      <c r="U16" s="12">
        <f>IF(OR(J16="СПЗ",,J16="Консультации",),N16,"")</f>
        <v/>
      </c>
      <c r="V16" s="12" t="n"/>
      <c r="W16" s="12" t="n"/>
      <c r="X16" s="69">
        <f>IF(OR(J16="Зачеты",,J16="Зачет с оценкой"),IF(R16&lt;11,R16*0.2,R16*0.05+3),"")</f>
        <v/>
      </c>
      <c r="Y16" s="69">
        <f>IF(J16="Экзамены",IF(R16&lt;11,R16*0.3,R16*0.05+3),"")</f>
        <v/>
      </c>
      <c r="Z16" s="12" t="n"/>
      <c r="AA16" s="12" t="n"/>
      <c r="AB16" s="17">
        <f>IF(J16="Курсовые работы",J16,"")</f>
        <v/>
      </c>
      <c r="AC16" s="12" t="n"/>
      <c r="AD16" s="12" t="n"/>
      <c r="AE16" s="12" t="n"/>
      <c r="AF16" s="12" t="n"/>
      <c r="AG16" s="12" t="n"/>
      <c r="AH16" s="12" t="n"/>
      <c r="AI16" s="12">
        <f>IF(J16="Вебинар",N16,"")</f>
        <v/>
      </c>
      <c r="AJ16" s="12">
        <f>SUM(S16:AI16)</f>
        <v/>
      </c>
    </row>
    <row r="17" ht="31.5" customHeight="1">
      <c r="A17" s="13" t="n"/>
      <c r="B17" s="13" t="n"/>
      <c r="C17" s="13" t="n"/>
      <c r="D17" s="12" t="inlineStr">
        <is>
          <t>07.06.2022</t>
        </is>
      </c>
      <c r="E17" s="12" t="n"/>
      <c r="F17" s="12" t="n"/>
      <c r="G17" s="12" t="n"/>
      <c r="H17" s="12" t="n"/>
      <c r="I17" s="12" t="n"/>
      <c r="J17" s="12" t="inlineStr">
        <is>
          <t>Экзамены</t>
        </is>
      </c>
      <c r="K17" s="12" t="n"/>
      <c r="L17" s="12" t="n"/>
      <c r="M17" s="12" t="n"/>
      <c r="N17" s="12" t="n"/>
      <c r="O17" s="12" t="n"/>
      <c r="P17" s="12" t="inlineStr">
        <is>
          <t>Автоматизация решения оперативных и расчетных задач в информационных системах</t>
        </is>
      </c>
      <c r="Q17" s="12" t="inlineStr">
        <is>
          <t>ИД 23.1/Б2-19</t>
        </is>
      </c>
      <c r="R17" s="12" t="n">
        <v>1349</v>
      </c>
      <c r="S17" s="12">
        <f>IF(OR(J17="СПЗ",,J17="Лекции",),N17,"")</f>
        <v/>
      </c>
      <c r="T17" s="12">
        <f>IF(OR(J17="СПЗ",,J17="Семинары ИПЗ",),N17,"")</f>
        <v/>
      </c>
      <c r="U17" s="12">
        <f>IF(OR(J17="СПЗ",,J17="Консультации",),N17,"")</f>
        <v/>
      </c>
      <c r="V17" s="12" t="n"/>
      <c r="W17" s="12" t="n"/>
      <c r="X17" s="69">
        <f>IF(OR(J17="Зачеты",,J17="Зачет с оценкой"),IF(R17&lt;11,R17*0.2,R17*0.05+3),"")</f>
        <v/>
      </c>
      <c r="Y17" s="69">
        <f>IF(J17="Экзамены",IF(R17&lt;11,R17*0.3,R17*0.05+3),"")</f>
        <v/>
      </c>
      <c r="Z17" s="12" t="n"/>
      <c r="AA17" s="12" t="n"/>
      <c r="AB17" s="17">
        <f>IF(J17="Курсовые работы",J17,"")</f>
        <v/>
      </c>
      <c r="AC17" s="12" t="n"/>
      <c r="AD17" s="12" t="n"/>
      <c r="AE17" s="12" t="n"/>
      <c r="AF17" s="12" t="n"/>
      <c r="AG17" s="12" t="n"/>
      <c r="AH17" s="12" t="inlineStr">
        <is>
          <t xml:space="preserve"> </t>
        </is>
      </c>
      <c r="AI17" s="12">
        <f>IF(J17="Вебинар",N17,"")</f>
        <v/>
      </c>
      <c r="AJ17" s="12">
        <f>SUM(S17:AI17)</f>
        <v/>
      </c>
    </row>
    <row r="18" ht="31.5" customHeight="1">
      <c r="A18" s="13" t="n"/>
      <c r="B18" s="13" t="n"/>
      <c r="C18" s="13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>
        <f>IF(OR(J18="СПЗ",,J18="Лекции",),N18,"")</f>
        <v/>
      </c>
      <c r="T18" s="12">
        <f>IF(OR(J18="СПЗ",,J18="Семинары ИПЗ",),N18,"")</f>
        <v/>
      </c>
      <c r="U18" s="12">
        <f>IF(OR(J18="СПЗ",,J18="Консультации",),N18,"")</f>
        <v/>
      </c>
      <c r="V18" s="12" t="n"/>
      <c r="W18" s="12" t="n"/>
      <c r="X18" s="69">
        <f>IF(OR(J18="Зачеты",,J18="Зачет с оценкой"),IF(R18&lt;11,R18*0.2,R18*0.05+3),"")</f>
        <v/>
      </c>
      <c r="Y18" s="69">
        <f>IF(J18="Экзамены",IF(R18&lt;11,R18*0.3,R18*0.05+3),"")</f>
        <v/>
      </c>
      <c r="Z18" s="12" t="n"/>
      <c r="AA18" s="12" t="n"/>
      <c r="AB18" s="17">
        <f>IF(J18="Курсовые работы",J18,"")</f>
        <v/>
      </c>
      <c r="AC18" s="12" t="n"/>
      <c r="AD18" s="12" t="n"/>
      <c r="AE18" s="12" t="n"/>
      <c r="AF18" s="12" t="n"/>
      <c r="AG18" s="12" t="n"/>
      <c r="AH18" s="12" t="n"/>
      <c r="AI18" s="12">
        <f>IF(J18="Вебинар",N18,"")</f>
        <v/>
      </c>
      <c r="AJ18" s="12">
        <f>SUM(S18:AI18)</f>
        <v/>
      </c>
    </row>
    <row r="19" ht="31.5" customHeight="1">
      <c r="A19" s="13" t="n"/>
      <c r="B19" s="13" t="n"/>
      <c r="C19" s="13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>
        <f>IF(OR(J19="СПЗ",,J19="Лекции",),N19,"")</f>
        <v/>
      </c>
      <c r="T19" s="12">
        <f>IF(OR(J19="СПЗ",,J19="Семинары ИПЗ",),N19,"")</f>
        <v/>
      </c>
      <c r="U19" s="12">
        <f>IF(OR(J19="СПЗ",,J19="Консультации",),N19,"")</f>
        <v/>
      </c>
      <c r="V19" s="12" t="n"/>
      <c r="W19" s="12" t="n"/>
      <c r="X19" s="69">
        <f>IF(OR(J19="Зачеты",,J19="Зачет с оценкой"),IF(R19&lt;11,R19*0.2,R19*0.05+3),"")</f>
        <v/>
      </c>
      <c r="Y19" s="69">
        <f>IF(J19="Экзамены",IF(R19&lt;11,R19*0.3,R19*0.05+3),"")</f>
        <v/>
      </c>
      <c r="Z19" s="12" t="n"/>
      <c r="AA19" s="12" t="n"/>
      <c r="AB19" s="17">
        <f>IF(J19="Курсовые работы",J19,"")</f>
        <v/>
      </c>
      <c r="AC19" s="12" t="n"/>
      <c r="AD19" s="12" t="n"/>
      <c r="AE19" s="12" t="n"/>
      <c r="AF19" s="12" t="n"/>
      <c r="AG19" s="12" t="n"/>
      <c r="AH19" s="12" t="n"/>
      <c r="AI19" s="12">
        <f>IF(J19="Вебинар",N19,"")</f>
        <v/>
      </c>
      <c r="AJ19" s="12">
        <f>SUM(S19:AI19)</f>
        <v/>
      </c>
    </row>
    <row r="20" ht="31.5" customHeight="1">
      <c r="A20" s="13" t="n"/>
      <c r="B20" s="13" t="n"/>
      <c r="C20" s="13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>
        <f>IF(OR(J20="СПЗ",,J20="Лекции",),N20,"")</f>
        <v/>
      </c>
      <c r="T20" s="12">
        <f>IF(OR(J20="СПЗ",,J20="Семинары ИПЗ",),N20,"")</f>
        <v/>
      </c>
      <c r="U20" s="12">
        <f>IF(OR(J20="СПЗ",,J20="Консультации",),N20,"")</f>
        <v/>
      </c>
      <c r="V20" s="12" t="n"/>
      <c r="W20" s="12" t="n"/>
      <c r="X20" s="69">
        <f>IF(OR(J20="Зачеты",,J20="Зачет с оценкой"),IF(R20&lt;11,R20*0.2,R20*0.05+3),"")</f>
        <v/>
      </c>
      <c r="Y20" s="69">
        <f>IF(J20="Экзамены",IF(R20&lt;11,R20*0.3,R20*0.05+3),"")</f>
        <v/>
      </c>
      <c r="Z20" s="12" t="n"/>
      <c r="AA20" s="12" t="n"/>
      <c r="AB20" s="17">
        <f>IF(J20="Курсовые работы",J20,"")</f>
        <v/>
      </c>
      <c r="AC20" s="12" t="n"/>
      <c r="AD20" s="12" t="n"/>
      <c r="AE20" s="12" t="n"/>
      <c r="AF20" s="12" t="n"/>
      <c r="AG20" s="12" t="n"/>
      <c r="AH20" s="12" t="n"/>
      <c r="AI20" s="12">
        <f>IF(J20="Вебинар",N20,"")</f>
        <v/>
      </c>
      <c r="AJ20" s="12">
        <f>SUM(S20:AI20)</f>
        <v/>
      </c>
    </row>
    <row r="21" ht="63" customHeight="1">
      <c r="A21" s="13" t="n"/>
      <c r="B21" s="13" t="n"/>
      <c r="C21" s="13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>
        <f>IF(OR(J21="СПЗ",,J21="Лекции",),N21,"")</f>
        <v/>
      </c>
      <c r="T21" s="12">
        <f>IF(OR(J21="СПЗ",,J21="Семинары ИПЗ",),N21,"")</f>
        <v/>
      </c>
      <c r="U21" s="12">
        <f>IF(OR(J21="СПЗ",,J21="Консультации",),N21,"")</f>
        <v/>
      </c>
      <c r="V21" s="12" t="n"/>
      <c r="W21" s="12" t="n"/>
      <c r="X21" s="69">
        <f>IF(OR(J21="Зачеты",,J21="Зачет с оценкой"),IF(R21&lt;11,R21*0.2,R21*0.05+3),"")</f>
        <v/>
      </c>
      <c r="Y21" s="69">
        <f>IF(J21="Экзамены",IF(R21&lt;11,R21*0.3,R21*0.05+3),"")</f>
        <v/>
      </c>
      <c r="Z21" s="12" t="n"/>
      <c r="AA21" s="12" t="n"/>
      <c r="AB21" s="17">
        <f>IF(J21="Курсовые работы",J21,"")</f>
        <v/>
      </c>
      <c r="AC21" s="12" t="n"/>
      <c r="AD21" s="12" t="n"/>
      <c r="AE21" s="12" t="n"/>
      <c r="AF21" s="12" t="n"/>
      <c r="AG21" s="12" t="n"/>
      <c r="AH21" s="12" t="n"/>
      <c r="AI21" s="12">
        <f>IF(J21="Вебинар",N21,"")</f>
        <v/>
      </c>
      <c r="AJ21" s="12">
        <f>SUM(S21:AI21)</f>
        <v/>
      </c>
    </row>
    <row r="22" ht="63" customHeight="1">
      <c r="A22" s="13" t="n"/>
      <c r="B22" s="13" t="n"/>
      <c r="C22" s="13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>
        <f>IF(OR(J22="СПЗ",,J22="Лекции",),N22,"")</f>
        <v/>
      </c>
      <c r="T22" s="12">
        <f>IF(OR(J22="СПЗ",,J22="Семинары ИПЗ",),N22,"")</f>
        <v/>
      </c>
      <c r="U22" s="12">
        <f>IF(OR(J22="СПЗ",,J22="Консультации",),N22,"")</f>
        <v/>
      </c>
      <c r="V22" s="12" t="n"/>
      <c r="W22" s="12" t="n"/>
      <c r="X22" s="69">
        <f>IF(OR(J22="Зачеты",,J22="Зачет с оценкой"),IF(R22&lt;11,R22*0.2,R22*0.05+3),"")</f>
        <v/>
      </c>
      <c r="Y22" s="69">
        <f>IF(J22="Экзамены",IF(R22&lt;11,R22*0.3,R22*0.05+3),"")</f>
        <v/>
      </c>
      <c r="Z22" s="12" t="n"/>
      <c r="AA22" s="12" t="n"/>
      <c r="AB22" s="17">
        <f>IF(J22="Курсовые работы",J22,"")</f>
        <v/>
      </c>
      <c r="AC22" s="12" t="n"/>
      <c r="AD22" s="12" t="n"/>
      <c r="AE22" s="12" t="n"/>
      <c r="AF22" s="12" t="n"/>
      <c r="AG22" s="12" t="n"/>
      <c r="AH22" s="12" t="n"/>
      <c r="AI22" s="12">
        <f>IF(J22="Вебинар",N22,"")</f>
        <v/>
      </c>
      <c r="AJ22" s="12">
        <f>SUM(S22:AI22)</f>
        <v/>
      </c>
    </row>
    <row r="23" ht="63" customHeight="1">
      <c r="A23" s="13" t="n"/>
      <c r="B23" s="13" t="n"/>
      <c r="C23" s="13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>
        <f>IF(OR(J23="СПЗ",,J23="Лекции",),N23,"")</f>
        <v/>
      </c>
      <c r="T23" s="12">
        <f>IF(OR(J23="СПЗ",,J23="Семинары ИПЗ",),N23,"")</f>
        <v/>
      </c>
      <c r="U23" s="12">
        <f>IF(OR(J23="СПЗ",,J23="Консультации",),N23,"")</f>
        <v/>
      </c>
      <c r="V23" s="12" t="n"/>
      <c r="W23" s="12" t="n"/>
      <c r="X23" s="69">
        <f>IF(OR(J23="Зачеты",,J23="Зачет с оценкой"),IF(R23&lt;11,R23*0.2,R23*0.05+3),"")</f>
        <v/>
      </c>
      <c r="Y23" s="69">
        <f>IF(J23="Экзамены",IF(R23&lt;11,R23*0.3,R23*0.05+3),"")</f>
        <v/>
      </c>
      <c r="Z23" s="12" t="n"/>
      <c r="AA23" s="12" t="n"/>
      <c r="AB23" s="17">
        <f>IF(J23="Курсовые работы",J23,"")</f>
        <v/>
      </c>
      <c r="AC23" s="12" t="n"/>
      <c r="AD23" s="12" t="n"/>
      <c r="AE23" s="12" t="n"/>
      <c r="AF23" s="12" t="n"/>
      <c r="AG23" s="12" t="n"/>
      <c r="AH23" s="12" t="n"/>
      <c r="AI23" s="12">
        <f>IF(J23="Вебинар",N23,"")</f>
        <v/>
      </c>
      <c r="AJ23" s="12">
        <f>SUM(S23:AI23)</f>
        <v/>
      </c>
    </row>
    <row r="24" ht="63" customHeight="1">
      <c r="A24" s="13" t="n"/>
      <c r="B24" s="13" t="n"/>
      <c r="C24" s="13" t="n"/>
      <c r="D24" s="12" t="n"/>
      <c r="E24" s="12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12" t="n"/>
      <c r="P24" s="12" t="n"/>
      <c r="Q24" s="12" t="n"/>
      <c r="R24" s="12" t="n"/>
      <c r="S24" s="12">
        <f>IF(OR(J24="СПЗ",,J24="Лекции",),N24,"")</f>
        <v/>
      </c>
      <c r="T24" s="12">
        <f>IF(OR(J24="СПЗ",,J24="Семинары ИПЗ",),N24,"")</f>
        <v/>
      </c>
      <c r="U24" s="12">
        <f>IF(OR(J24="СПЗ",,J24="Консультации",),N24,"")</f>
        <v/>
      </c>
      <c r="V24" s="12" t="n"/>
      <c r="W24" s="12" t="n"/>
      <c r="X24" s="69">
        <f>IF(OR(J24="Зачеты",,J24="Зачет с оценкой"),IF(R24&lt;11,R24*0.2,R24*0.05+3),"")</f>
        <v/>
      </c>
      <c r="Y24" s="69">
        <f>IF(J24="Экзамены",IF(R24&lt;11,R24*0.3,R24*0.05+3),"")</f>
        <v/>
      </c>
      <c r="Z24" s="12" t="n"/>
      <c r="AA24" s="12" t="n"/>
      <c r="AB24" s="17">
        <f>IF(J24="Курсовые работы",J24,"")</f>
        <v/>
      </c>
      <c r="AC24" s="12" t="n"/>
      <c r="AD24" s="12" t="n"/>
      <c r="AE24" s="12" t="n"/>
      <c r="AF24" s="12" t="n"/>
      <c r="AG24" s="12" t="n"/>
      <c r="AH24" s="12" t="n"/>
      <c r="AI24" s="12">
        <f>IF(J24="Вебинар",N24,"")</f>
        <v/>
      </c>
      <c r="AJ24" s="12">
        <f>SUM(S24:AI24)</f>
        <v/>
      </c>
    </row>
    <row r="25" ht="31.5" customHeight="1">
      <c r="A25" s="13" t="n"/>
      <c r="B25" s="13" t="n"/>
      <c r="C25" s="13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>
        <f>IF(OR(J25="СПЗ",,J25="Лекции",),N25,"")</f>
        <v/>
      </c>
      <c r="T25" s="12">
        <f>IF(OR(J25="СПЗ",,J25="Семинары ИПЗ",),N25,"")</f>
        <v/>
      </c>
      <c r="U25" s="12">
        <f>IF(OR(J25="СПЗ",,J25="Консультации",),N25,"")</f>
        <v/>
      </c>
      <c r="V25" s="12" t="n"/>
      <c r="W25" s="12" t="n"/>
      <c r="X25" s="69">
        <f>IF(OR(J25="Зачеты",,J25="Зачет с оценкой"),IF(R25&lt;11,R25*0.2,R25*0.05+3),"")</f>
        <v/>
      </c>
      <c r="Y25" s="69">
        <f>IF(J25="Экзамены",IF(R25&lt;11,R25*0.3,R25*0.05+3),"")</f>
        <v/>
      </c>
      <c r="Z25" s="12" t="n"/>
      <c r="AA25" s="12" t="n"/>
      <c r="AB25" s="17">
        <f>IF(J25="Курсовые работы",J25,"")</f>
        <v/>
      </c>
      <c r="AC25" s="12" t="n"/>
      <c r="AD25" s="12" t="n"/>
      <c r="AE25" s="12" t="n"/>
      <c r="AF25" s="12" t="n"/>
      <c r="AG25" s="12" t="n"/>
      <c r="AH25" s="12" t="n"/>
      <c r="AI25" s="12">
        <f>IF(J25="Вебинар",N25,"")</f>
        <v/>
      </c>
      <c r="AJ25" s="12">
        <f>SUM(S25:AI25)</f>
        <v/>
      </c>
    </row>
    <row r="26" ht="31.5" customHeight="1">
      <c r="A26" s="13" t="n"/>
      <c r="B26" s="13" t="n"/>
      <c r="C26" s="13" t="n"/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>
        <f>IF(OR(J26="СПЗ",,J26="Лекции",),N26,"")</f>
        <v/>
      </c>
      <c r="T26" s="12">
        <f>IF(OR(J26="СПЗ",,J26="Семинары ИПЗ",),N26,"")</f>
        <v/>
      </c>
      <c r="U26" s="12">
        <f>IF(OR(J26="СПЗ",,J26="Консультации",),N26,"")</f>
        <v/>
      </c>
      <c r="V26" s="12" t="n"/>
      <c r="W26" s="12" t="n"/>
      <c r="X26" s="69">
        <f>IF(OR(J26="Зачеты",,J26="Зачет с оценкой"),IF(R26&lt;11,R26*0.2,R26*0.05+3),"")</f>
        <v/>
      </c>
      <c r="Y26" s="69">
        <f>IF(J26="Экзамены",IF(R26&lt;11,R26*0.3,R26*0.05+3),"")</f>
        <v/>
      </c>
      <c r="Z26" s="12" t="n"/>
      <c r="AA26" s="12" t="n"/>
      <c r="AB26" s="17">
        <f>IF(J26="Курсовые работы",J26,"")</f>
        <v/>
      </c>
      <c r="AC26" s="12" t="n"/>
      <c r="AD26" s="12" t="n"/>
      <c r="AE26" s="12" t="n"/>
      <c r="AF26" s="12" t="n"/>
      <c r="AG26" s="12" t="n"/>
      <c r="AH26" s="12" t="n"/>
      <c r="AI26" s="12">
        <f>IF(J26="Вебинар",N26,"")</f>
        <v/>
      </c>
      <c r="AJ26" s="12">
        <f>SUM(S26:AI26)</f>
        <v/>
      </c>
    </row>
    <row r="27" ht="31.5" customHeight="1">
      <c r="A27" s="20" t="n"/>
      <c r="B27" s="20" t="n"/>
      <c r="C27" s="20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>
        <f>IF(OR(J27="СПЗ",,J27="Лекции",),N27,"")</f>
        <v/>
      </c>
      <c r="T27" s="12">
        <f>IF(OR(J27="СПЗ",,J27="Семинары ИПЗ",),N27,"")</f>
        <v/>
      </c>
      <c r="U27" s="12">
        <f>IF(OR(J27="СПЗ",,J27="Консультации",),N27,"")</f>
        <v/>
      </c>
      <c r="V27" s="12" t="n"/>
      <c r="W27" s="12" t="n"/>
      <c r="X27" s="69">
        <f>IF(OR(J27="Зачеты",,J27="Зачет с оценкой"),IF(R27&lt;11,R27*0.2,R27*0.05+3),"")</f>
        <v/>
      </c>
      <c r="Y27" s="69">
        <f>IF(J27="Экзамены",IF(R27&lt;11,R27*0.3,R27*0.05+3),"")</f>
        <v/>
      </c>
      <c r="Z27" s="12" t="n"/>
      <c r="AA27" s="12" t="n"/>
      <c r="AB27" s="17">
        <f>IF(J27="Курсовые работы",J27,"")</f>
        <v/>
      </c>
      <c r="AC27" s="12" t="n"/>
      <c r="AD27" s="12" t="n"/>
      <c r="AE27" s="12" t="n"/>
      <c r="AF27" s="12" t="n"/>
      <c r="AG27" s="12" t="n"/>
      <c r="AH27" s="12" t="n"/>
      <c r="AI27" s="12">
        <f>IF(J27="Вебинар",N27,"")</f>
        <v/>
      </c>
      <c r="AJ27" s="12">
        <f>SUM(S27:AI27)</f>
        <v/>
      </c>
    </row>
    <row r="28" ht="31.5" customHeight="1">
      <c r="A28" s="20" t="n"/>
      <c r="B28" s="20" t="n"/>
      <c r="C28" s="20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>
        <f>IF(OR(J28="СПЗ",,J28="Лекции",),N28,"")</f>
        <v/>
      </c>
      <c r="T28" s="12">
        <f>IF(OR(J28="СПЗ",,J28="Семинары ИПЗ",),N28,"")</f>
        <v/>
      </c>
      <c r="U28" s="12">
        <f>IF(OR(J28="СПЗ",,J28="Консультации",),N28,"")</f>
        <v/>
      </c>
      <c r="V28" s="12" t="n"/>
      <c r="W28" s="12" t="n"/>
      <c r="X28" s="69">
        <f>IF(OR(J28="Зачеты",,J28="Зачет с оценкой"),IF(R28&lt;11,R28*0.2,R28*0.05+3),"")</f>
        <v/>
      </c>
      <c r="Y28" s="69">
        <f>IF(J28="Экзамены",IF(R28&lt;11,R28*0.3,R28*0.05+3),"")</f>
        <v/>
      </c>
      <c r="Z28" s="12" t="n"/>
      <c r="AA28" s="12" t="n"/>
      <c r="AB28" s="17">
        <f>IF(J28="Курсовые работы",J28,"")</f>
        <v/>
      </c>
      <c r="AC28" s="12" t="n"/>
      <c r="AD28" s="12" t="n"/>
      <c r="AE28" s="12" t="n"/>
      <c r="AF28" s="12" t="n"/>
      <c r="AG28" s="12" t="n"/>
      <c r="AH28" s="12" t="n"/>
      <c r="AI28" s="12">
        <f>IF(J28="Вебинар",N28,"")</f>
        <v/>
      </c>
      <c r="AJ28" s="12">
        <f>SUM(S28:AI28)</f>
        <v/>
      </c>
    </row>
    <row r="29">
      <c r="A29" s="20" t="n"/>
      <c r="B29" s="20" t="n"/>
      <c r="C29" s="20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>
        <f>IF(OR(J29="СПЗ",,J29="Лекции",),N29,"")</f>
        <v/>
      </c>
      <c r="T29" s="12">
        <f>IF(OR(J29="СПЗ",,J29="Семинары ИПЗ",),N29,"")</f>
        <v/>
      </c>
      <c r="U29" s="12">
        <f>IF(OR(J29="СПЗ",,J29="Консультации",),N29,"")</f>
        <v/>
      </c>
      <c r="V29" s="12" t="n"/>
      <c r="W29" s="12" t="n"/>
      <c r="X29" s="69">
        <f>IF(OR(J29="Зачеты",,J29="Зачет с оценкой"),IF(R29&lt;11,R29*0.2,R29*0.05+3),"")</f>
        <v/>
      </c>
      <c r="Y29" s="69">
        <f>IF(J29="Экзамены",IF(R29&lt;11,R29*0.3,R29*0.05+3),"")</f>
        <v/>
      </c>
      <c r="Z29" s="17" t="n"/>
      <c r="AA29" s="17" t="n"/>
      <c r="AB29" s="17">
        <f>IF(J29="Курсовые работы",J29,"")</f>
        <v/>
      </c>
      <c r="AC29" s="17" t="n"/>
      <c r="AD29" s="17" t="n"/>
      <c r="AE29" s="17" t="n"/>
      <c r="AF29" s="17" t="n"/>
      <c r="AG29" s="17" t="n"/>
      <c r="AH29" s="18" t="n"/>
      <c r="AI29" s="12">
        <f>IF(J29="Вебинар",N29,"")</f>
        <v/>
      </c>
      <c r="AJ29" s="19">
        <f>SUM(S29:AI29)</f>
        <v/>
      </c>
    </row>
    <row r="30">
      <c r="A30" s="20" t="n"/>
      <c r="B30" s="20" t="n"/>
      <c r="C30" s="20" t="n"/>
      <c r="D30" s="12" t="n"/>
      <c r="E30" s="12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12" t="n"/>
      <c r="P30" s="12" t="n"/>
      <c r="Q30" s="12" t="n"/>
      <c r="R30" s="12" t="n"/>
      <c r="S30" s="12">
        <f>IF(OR(J30="СПЗ",,J30="Лекции",),N30,"")</f>
        <v/>
      </c>
      <c r="T30" s="12">
        <f>IF(OR(J30="СПЗ",,J30="Семинары ИПЗ",),N30,"")</f>
        <v/>
      </c>
      <c r="U30" s="12">
        <f>IF(OR(J30="СПЗ",,J30="Консультации",),N30,"")</f>
        <v/>
      </c>
      <c r="V30" s="12" t="n"/>
      <c r="W30" s="12" t="n"/>
      <c r="X30" s="69">
        <f>IF(OR(J30="Зачеты",,J30="Зачет с оценкой"),IF(R30&lt;11,R30*0.2,R30*0.05+3),"")</f>
        <v/>
      </c>
      <c r="Y30" s="69">
        <f>IF(J30="Экзамены",IF(R30&lt;11,R30*0.3,R30*0.05+3),"")</f>
        <v/>
      </c>
      <c r="Z30" s="17" t="n"/>
      <c r="AA30" s="17" t="n"/>
      <c r="AB30" s="17">
        <f>IF(J30="Курсовые работы",J30,"")</f>
        <v/>
      </c>
      <c r="AC30" s="17" t="n"/>
      <c r="AD30" s="17" t="n"/>
      <c r="AE30" s="17" t="n"/>
      <c r="AF30" s="17" t="n"/>
      <c r="AG30" s="17" t="n"/>
      <c r="AH30" s="18" t="n"/>
      <c r="AI30" s="12">
        <f>IF(J30="Вебинар",N30,"")</f>
        <v/>
      </c>
      <c r="AJ30" s="19">
        <f>SUM(S30:AI30)</f>
        <v/>
      </c>
    </row>
    <row r="31">
      <c r="A31" s="20" t="n"/>
      <c r="B31" s="20" t="n"/>
      <c r="C31" s="20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>
        <f>IF(OR(J31="СПЗ",,J31="Лекции",),N31,"")</f>
        <v/>
      </c>
      <c r="T31" s="12">
        <f>IF(OR(J31="СПЗ",,J31="Семинары ИПЗ",),N31,"")</f>
        <v/>
      </c>
      <c r="U31" s="12">
        <f>IF(OR(J31="СПЗ",,J31="Консультации",),N31,"")</f>
        <v/>
      </c>
      <c r="V31" s="12" t="n"/>
      <c r="W31" s="12" t="n"/>
      <c r="X31" s="69">
        <f>IF(OR(J31="Зачеты",,J31="Зачет с оценкой"),IF(R31&lt;11,R31*0.2,R31*0.05+3),"")</f>
        <v/>
      </c>
      <c r="Y31" s="69">
        <f>IF(J31="Экзамены",IF(R31&lt;11,R31*0.3,R31*0.05+3),"")</f>
        <v/>
      </c>
      <c r="Z31" s="12" t="n"/>
      <c r="AA31" s="12" t="n"/>
      <c r="AB31" s="17">
        <f>IF(J31="Курсовые работы",J31,"")</f>
        <v/>
      </c>
      <c r="AC31" s="12" t="n"/>
      <c r="AD31" s="12" t="n"/>
      <c r="AE31" s="12" t="n"/>
      <c r="AF31" s="12" t="n"/>
      <c r="AG31" s="12" t="n"/>
      <c r="AH31" s="12" t="n"/>
      <c r="AI31" s="12">
        <f>IF(J31="Вебинар",N31,"")</f>
        <v/>
      </c>
      <c r="AJ31" s="19">
        <f>SUM(S31:AI31)</f>
        <v/>
      </c>
    </row>
    <row r="32">
      <c r="A32" s="20" t="n"/>
      <c r="B32" s="20" t="n"/>
      <c r="C32" s="20" t="n"/>
      <c r="D32" s="12" t="n"/>
      <c r="E32" s="12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12" t="n"/>
      <c r="P32" s="12" t="n"/>
      <c r="Q32" s="12" t="n"/>
      <c r="R32" s="12" t="n"/>
      <c r="S32" s="12">
        <f>IF(OR(J32="СПЗ",,J32="Лекции",),N32,"")</f>
        <v/>
      </c>
      <c r="T32" s="12">
        <f>IF(OR(J32="СПЗ",,J32="Семинары ИПЗ",),N32,"")</f>
        <v/>
      </c>
      <c r="U32" s="12">
        <f>IF(OR(J32="СПЗ",,J32="Консультации",),N32,"")</f>
        <v/>
      </c>
      <c r="V32" s="12" t="n"/>
      <c r="W32" s="12" t="n"/>
      <c r="X32" s="69">
        <f>IF(OR(J32="Зачеты",,J32="Зачет с оценкой"),IF(R32&lt;11,R32*0.2,R32*0.05+3),"")</f>
        <v/>
      </c>
      <c r="Y32" s="69">
        <f>IF(J32="Экзамены",IF(R32&lt;11,R32*0.3,R32*0.05+3),"")</f>
        <v/>
      </c>
      <c r="Z32" s="12" t="n"/>
      <c r="AA32" s="12" t="n"/>
      <c r="AB32" s="17">
        <f>IF(J32="Курсовые работы",J32,"")</f>
        <v/>
      </c>
      <c r="AC32" s="12" t="n"/>
      <c r="AD32" s="12" t="n"/>
      <c r="AE32" s="12" t="n"/>
      <c r="AF32" s="12" t="n"/>
      <c r="AG32" s="12" t="n"/>
      <c r="AH32" s="12" t="n"/>
      <c r="AI32" s="12">
        <f>IF(J32="Вебинар",N32,"")</f>
        <v/>
      </c>
      <c r="AJ32" s="19">
        <f>SUM(S32:AI32)</f>
        <v/>
      </c>
    </row>
    <row r="33">
      <c r="A33" s="20" t="n"/>
      <c r="B33" s="20" t="n"/>
      <c r="C33" s="20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>
        <f>IF(OR(J33="СПЗ",,J33="Лекции",),N33,"")</f>
        <v/>
      </c>
      <c r="T33" s="12">
        <f>IF(OR(J33="СПЗ",,J33="Семинары ИПЗ",),N33,"")</f>
        <v/>
      </c>
      <c r="U33" s="12">
        <f>IF(OR(J33="СПЗ",,J33="Консультации",),N33,"")</f>
        <v/>
      </c>
      <c r="V33" s="12" t="n"/>
      <c r="W33" s="12" t="n"/>
      <c r="X33" s="69">
        <f>IF(OR(J33="Зачеты",,J33="Зачет с оценкой"),IF(R33&lt;11,R33*0.2,R33*0.05+3),"")</f>
        <v/>
      </c>
      <c r="Y33" s="69">
        <f>IF(J33="Экзамены",IF(R33&lt;11,R33*0.3,R33*0.05+3),"")</f>
        <v/>
      </c>
      <c r="Z33" s="12" t="n"/>
      <c r="AA33" s="12" t="n"/>
      <c r="AB33" s="17">
        <f>IF(J33="Курсовые работы",J33,"")</f>
        <v/>
      </c>
      <c r="AC33" s="12" t="n"/>
      <c r="AD33" s="12" t="n"/>
      <c r="AE33" s="12" t="n"/>
      <c r="AF33" s="12" t="n"/>
      <c r="AG33" s="12" t="n"/>
      <c r="AH33" s="12" t="n"/>
      <c r="AI33" s="12">
        <f>IF(J33="Вебинар",N33,"")</f>
        <v/>
      </c>
      <c r="AJ33" s="19">
        <f>SUM(S33:AI33)</f>
        <v/>
      </c>
    </row>
    <row r="34">
      <c r="A34" s="20" t="n"/>
      <c r="B34" s="20" t="n"/>
      <c r="C34" s="20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>
        <f>IF(OR(J34="СПЗ",,J34="Лекции",),N34,"")</f>
        <v/>
      </c>
      <c r="T34" s="12">
        <f>IF(OR(J34="СПЗ",,J34="Семинары ИПЗ",),N34,"")</f>
        <v/>
      </c>
      <c r="U34" s="12">
        <f>IF(OR(J34="СПЗ",,J34="Консультации",),N34,"")</f>
        <v/>
      </c>
      <c r="V34" s="12" t="n"/>
      <c r="W34" s="12" t="n"/>
      <c r="X34" s="69">
        <f>IF(OR(J34="Зачеты",,J34="Зачет с оценкой"),IF(R34&lt;11,R34*0.2,R34*0.05+3),"")</f>
        <v/>
      </c>
      <c r="Y34" s="69">
        <f>IF(J34="Экзамены",IF(R34&lt;11,R34*0.3,R34*0.05+3),"")</f>
        <v/>
      </c>
      <c r="Z34" s="12" t="n"/>
      <c r="AA34" s="12" t="n"/>
      <c r="AB34" s="17">
        <f>IF(J34="Курсовые работы",J34,"")</f>
        <v/>
      </c>
      <c r="AC34" s="12" t="n"/>
      <c r="AD34" s="12" t="n"/>
      <c r="AE34" s="12" t="n"/>
      <c r="AF34" s="12" t="n"/>
      <c r="AG34" s="12" t="n"/>
      <c r="AH34" s="12" t="n"/>
      <c r="AI34" s="12">
        <f>IF(J34="Вебинар",N34,"")</f>
        <v/>
      </c>
      <c r="AJ34" s="19">
        <f>SUM(S34:AI34)</f>
        <v/>
      </c>
    </row>
    <row r="35">
      <c r="A35" s="20" t="n"/>
      <c r="B35" s="20" t="n"/>
      <c r="C35" s="20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>
        <f>IF(OR(J35="СПЗ",,J35="Лекции",),N35,"")</f>
        <v/>
      </c>
      <c r="T35" s="12">
        <f>IF(OR(J35="СПЗ",,J35="Семинары ИПЗ",),N35,"")</f>
        <v/>
      </c>
      <c r="U35" s="12">
        <f>IF(OR(J35="СПЗ",,J35="Консультации",),N35,"")</f>
        <v/>
      </c>
      <c r="V35" s="12" t="n"/>
      <c r="W35" s="12" t="n"/>
      <c r="X35" s="69">
        <f>IF(OR(J35="Зачеты",,J35="Зачет с оценкой"),IF(R35&lt;11,R35*0.2,R35*0.05+3),"")</f>
        <v/>
      </c>
      <c r="Y35" s="69">
        <f>IF(J35="Экзамены",IF(R35&lt;11,R35*0.3,R35*0.05+3),"")</f>
        <v/>
      </c>
      <c r="Z35" s="12" t="n"/>
      <c r="AA35" s="12" t="n"/>
      <c r="AB35" s="17">
        <f>IF(J35="Курсовые работы",J35,"")</f>
        <v/>
      </c>
      <c r="AC35" s="12" t="n"/>
      <c r="AD35" s="17" t="n"/>
      <c r="AE35" s="17" t="n"/>
      <c r="AF35" s="17" t="n"/>
      <c r="AG35" s="17" t="n"/>
      <c r="AH35" s="18" t="n"/>
      <c r="AI35" s="12">
        <f>IF(J35="Вебинар",N35,"")</f>
        <v/>
      </c>
      <c r="AJ35" s="19">
        <f>SUM(S35:AI35)</f>
        <v/>
      </c>
    </row>
    <row r="36">
      <c r="A36" s="20" t="n"/>
      <c r="B36" s="20" t="n"/>
      <c r="C36" s="20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>
        <f>IF(OR(J36="СПЗ",,J36="Лекции",),N36,"")</f>
        <v/>
      </c>
      <c r="T36" s="12">
        <f>IF(OR(J36="СПЗ",,J36="Семинары ИПЗ",),N36,"")</f>
        <v/>
      </c>
      <c r="U36" s="12">
        <f>IF(OR(J36="СПЗ",,J36="Консультации",),N36,"")</f>
        <v/>
      </c>
      <c r="V36" s="12" t="n"/>
      <c r="W36" s="12" t="n"/>
      <c r="X36" s="69">
        <f>IF(OR(J36="Зачеты",,J36="Зачет с оценкой"),IF(R36&lt;11,R36*0.2,R36*0.05+3),"")</f>
        <v/>
      </c>
      <c r="Y36" s="69">
        <f>IF(J36="Экзамены",IF(R36&lt;11,R36*0.3,R36*0.05+3),"")</f>
        <v/>
      </c>
      <c r="Z36" s="12" t="n"/>
      <c r="AA36" s="12" t="n"/>
      <c r="AB36" s="17">
        <f>IF(J36="Курсовые работы",J36,"")</f>
        <v/>
      </c>
      <c r="AC36" s="12" t="n"/>
      <c r="AD36" s="17" t="n"/>
      <c r="AE36" s="17" t="n"/>
      <c r="AF36" s="17" t="n"/>
      <c r="AG36" s="17" t="n"/>
      <c r="AH36" s="18" t="n"/>
      <c r="AI36" s="12">
        <f>IF(J36="Вебинар",N36,"")</f>
        <v/>
      </c>
      <c r="AJ36" s="19">
        <f>SUM(S36:AI36)</f>
        <v/>
      </c>
    </row>
    <row r="37">
      <c r="A37" s="20" t="n"/>
      <c r="B37" s="20" t="n"/>
      <c r="C37" s="20" t="n"/>
      <c r="D37" s="12" t="n"/>
      <c r="E37" s="12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12" t="n"/>
      <c r="P37" s="12" t="n"/>
      <c r="Q37" s="12" t="n"/>
      <c r="R37" s="12" t="n"/>
      <c r="S37" s="12">
        <f>IF(OR(J37="СПЗ",,J37="Лекции",),N37,"")</f>
        <v/>
      </c>
      <c r="T37" s="12">
        <f>IF(OR(J37="СПЗ",,J37="Семинары ИПЗ",),N37,"")</f>
        <v/>
      </c>
      <c r="U37" s="12">
        <f>IF(OR(J37="СПЗ",,J37="Консультации",),N37,"")</f>
        <v/>
      </c>
      <c r="V37" s="12" t="n"/>
      <c r="W37" s="12" t="n"/>
      <c r="X37" s="69">
        <f>IF(OR(J37="Зачеты",,J37="Зачет с оценкой"),IF(R37&lt;11,R37*0.2,R37*0.05+3),"")</f>
        <v/>
      </c>
      <c r="Y37" s="69">
        <f>IF(J37="Экзамены",IF(R37&lt;11,R37*0.3,R37*0.05+3),"")</f>
        <v/>
      </c>
      <c r="Z37" s="12" t="n"/>
      <c r="AA37" s="12" t="n"/>
      <c r="AB37" s="17">
        <f>IF(J37="Курсовые работы",J37,"")</f>
        <v/>
      </c>
      <c r="AC37" s="12" t="n"/>
      <c r="AD37" s="17" t="n"/>
      <c r="AE37" s="17" t="n"/>
      <c r="AF37" s="17" t="n"/>
      <c r="AG37" s="17" t="n"/>
      <c r="AH37" s="18" t="n"/>
      <c r="AI37" s="12">
        <f>IF(J37="Вебинар",N37,"")</f>
        <v/>
      </c>
      <c r="AJ37" s="19">
        <f>SUM(S37:AI37)</f>
        <v/>
      </c>
    </row>
    <row r="38">
      <c r="A38" s="20" t="n"/>
      <c r="B38" s="20" t="n"/>
      <c r="C38" s="20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>
        <f>IF(J38="Лекции",N38,"")</f>
        <v/>
      </c>
      <c r="T38" s="12">
        <f>IF(OR(J38="СПЗ",,J38="Семинары ИПЗ",),N38,"")</f>
        <v/>
      </c>
      <c r="U38" s="12">
        <f>IF(J38="Консультация",N38,"")</f>
        <v/>
      </c>
      <c r="V38" s="12" t="n"/>
      <c r="W38" s="12" t="n"/>
      <c r="X38" s="69">
        <f>IF(OR(J38="Зачеты",,J38="Зачет с оценкой"),IF(R38&lt;11,R38*0.2,R38*0.05+3),"")</f>
        <v/>
      </c>
      <c r="Y38" s="69">
        <f>IF(J38="Экзамены",IF(R38&lt;11,R38*0.3,R38*0.05+3),"")</f>
        <v/>
      </c>
      <c r="Z38" s="12" t="n"/>
      <c r="AA38" s="12" t="n"/>
      <c r="AB38" s="17">
        <f>IF(J38="Курсовые работы",J38,"")</f>
        <v/>
      </c>
      <c r="AC38" s="12" t="n"/>
      <c r="AD38" s="17" t="n"/>
      <c r="AE38" s="17" t="n"/>
      <c r="AF38" s="17" t="n"/>
      <c r="AG38" s="17" t="n"/>
      <c r="AH38" s="18" t="n"/>
      <c r="AI38" s="12">
        <f>IF(J38="Вебинар",N38,"")</f>
        <v/>
      </c>
      <c r="AJ38" s="19">
        <f>SUM(S38:AI38)</f>
        <v/>
      </c>
    </row>
    <row r="39">
      <c r="A39" s="20" t="n"/>
      <c r="B39" s="20" t="n"/>
      <c r="C39" s="20" t="n"/>
      <c r="D39" s="12" t="n"/>
      <c r="E39" s="12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12" t="n"/>
      <c r="P39" s="12" t="n"/>
      <c r="Q39" s="12" t="n"/>
      <c r="R39" s="12" t="n"/>
      <c r="S39" s="12">
        <f>IF(J39="Лекции",N39,"")</f>
        <v/>
      </c>
      <c r="T39" s="12">
        <f>IF(OR(J39="СПЗ",,J39="Семинары ИПЗ",),N39,"")</f>
        <v/>
      </c>
      <c r="U39" s="12">
        <f>IF(J39="Консультация",N39,"")</f>
        <v/>
      </c>
      <c r="V39" s="12" t="n"/>
      <c r="W39" s="12" t="n"/>
      <c r="X39" s="69">
        <f>IF(OR(J39="Зачеты",,J39="Зачет с оценкой"),IF(R39&lt;11,R39*0.2,R39*0.05+3),"")</f>
        <v/>
      </c>
      <c r="Y39" s="69">
        <f>IF(J39="Экзамены",IF(R39&lt;11,R39*0.3,R39*0.05+3),"")</f>
        <v/>
      </c>
      <c r="Z39" s="12" t="n"/>
      <c r="AA39" s="12" t="n"/>
      <c r="AB39" s="17">
        <f>IF(J39="Курсовые работы",J39,"")</f>
        <v/>
      </c>
      <c r="AC39" s="12" t="n"/>
      <c r="AD39" s="17" t="n"/>
      <c r="AE39" s="17" t="n"/>
      <c r="AF39" s="17" t="n"/>
      <c r="AG39" s="17" t="n"/>
      <c r="AH39" s="18" t="n"/>
      <c r="AI39" s="12">
        <f>IF(J39="Вебинар",N39,"")</f>
        <v/>
      </c>
      <c r="AJ39" s="19">
        <f>SUM(S39:AI39)</f>
        <v/>
      </c>
    </row>
    <row r="40">
      <c r="A40" s="20" t="n"/>
      <c r="B40" s="20" t="n"/>
      <c r="C40" s="20" t="n"/>
      <c r="D40" s="23" t="n"/>
      <c r="E40" s="22" t="n"/>
      <c r="F40" s="22" t="n"/>
      <c r="G40" s="22" t="n"/>
      <c r="H40" s="22" t="n"/>
      <c r="I40" s="22" t="n"/>
      <c r="J40" s="22" t="n"/>
      <c r="K40" s="22" t="n"/>
      <c r="L40" s="22" t="n"/>
      <c r="M40" s="22" t="n"/>
      <c r="N40" s="22" t="n"/>
      <c r="O40" s="22" t="n"/>
      <c r="P40" s="14" t="n"/>
      <c r="Q40" s="14" t="n"/>
      <c r="R40" s="15" t="n"/>
      <c r="S40" s="16">
        <f>IF(J40="Лекции",N40,"")</f>
        <v/>
      </c>
      <c r="T40" s="16">
        <f>IF(OR(J40="СПЗ",,J40="Семинары ИПЗ",),N40,"")</f>
        <v/>
      </c>
      <c r="U40" s="16">
        <f>IF(J40="Консультация",N40,"")</f>
        <v/>
      </c>
      <c r="V40" s="17" t="n"/>
      <c r="W40" s="17" t="n"/>
      <c r="X40" s="69">
        <f>IF(OR(J40="Зачеты",,J40="Зачет с оценкой"),IF(R40&lt;11,R40*0.2,R40*0.05+3),"")</f>
        <v/>
      </c>
      <c r="Y40" s="69">
        <f>IF(J40="Экзамены",IF(R40&lt;11,R40*0.3,R40*0.05+3),"")</f>
        <v/>
      </c>
      <c r="Z40" s="17" t="n"/>
      <c r="AA40" s="17" t="n"/>
      <c r="AB40" s="17">
        <f>IF(J40="Курсовые работы",J40,"")</f>
        <v/>
      </c>
      <c r="AC40" s="17" t="n"/>
      <c r="AD40" s="17" t="n"/>
      <c r="AE40" s="17" t="n"/>
      <c r="AF40" s="17" t="n"/>
      <c r="AG40" s="17" t="n"/>
      <c r="AH40" s="24" t="n"/>
      <c r="AI40" s="12">
        <f>IF(J40="Вебинар",N40,"")</f>
        <v/>
      </c>
      <c r="AJ40" s="19">
        <f>SUM(S40:AI40)</f>
        <v/>
      </c>
      <c r="AL40" s="25" t="n"/>
    </row>
    <row r="41">
      <c r="A41" s="20" t="n"/>
      <c r="B41" s="20" t="n"/>
      <c r="C41" s="20" t="n"/>
      <c r="D41" s="23" t="n"/>
      <c r="E41" s="22" t="n"/>
      <c r="F41" s="22" t="n"/>
      <c r="G41" s="22" t="n"/>
      <c r="H41" s="22" t="n"/>
      <c r="I41" s="22" t="n"/>
      <c r="J41" s="22" t="n"/>
      <c r="K41" s="22" t="n"/>
      <c r="L41" s="22" t="n"/>
      <c r="M41" s="22" t="n"/>
      <c r="N41" s="22" t="n"/>
      <c r="O41" s="22" t="n"/>
      <c r="P41" s="14" t="n"/>
      <c r="Q41" s="14" t="n"/>
      <c r="R41" s="15" t="n"/>
      <c r="S41" s="16">
        <f>IF(J41="Лекции",N41,"")</f>
        <v/>
      </c>
      <c r="T41" s="16">
        <f>IF(OR(J41="СПЗ",,J41="Семинары ИПЗ",),N41,"")</f>
        <v/>
      </c>
      <c r="U41" s="16">
        <f>IF(J41="Консультация",N41,"")</f>
        <v/>
      </c>
      <c r="V41" s="17" t="n"/>
      <c r="W41" s="17" t="n"/>
      <c r="X41" s="69">
        <f>IF(OR(J41="Зачеты",,J41="Зачет с оценкой"),IF(R41&lt;11,R41*0.2,R41*0.05+3),"")</f>
        <v/>
      </c>
      <c r="Y41" s="69">
        <f>IF(J41="Экзамены",IF(R41&lt;11,R41*0.3,R41*0.05+3),"")</f>
        <v/>
      </c>
      <c r="Z41" s="17" t="n"/>
      <c r="AA41" s="17" t="n"/>
      <c r="AB41" s="17">
        <f>IF(J41="Курсовые работы",J41,"")</f>
        <v/>
      </c>
      <c r="AC41" s="17" t="n"/>
      <c r="AD41" s="17" t="n"/>
      <c r="AE41" s="17" t="n"/>
      <c r="AF41" s="17" t="n"/>
      <c r="AG41" s="17" t="n"/>
      <c r="AH41" s="24" t="n"/>
      <c r="AI41" s="12">
        <f>IF(J41="Вебинар",N41,"")</f>
        <v/>
      </c>
      <c r="AJ41" s="19">
        <f>SUM(S41:AI41)</f>
        <v/>
      </c>
      <c r="AL41" s="25" t="n"/>
    </row>
    <row r="42">
      <c r="A42" s="20" t="n"/>
      <c r="B42" s="20" t="n"/>
      <c r="C42" s="20" t="n"/>
      <c r="D42" s="23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  <c r="N42" s="22" t="n"/>
      <c r="O42" s="22" t="n"/>
      <c r="P42" s="14" t="n"/>
      <c r="Q42" s="14" t="n"/>
      <c r="R42" s="15" t="n"/>
      <c r="S42" s="16">
        <f>IF(J42="Лекции",N42,"")</f>
        <v/>
      </c>
      <c r="T42" s="16">
        <f>IF(OR(J42="СПЗ",,J42="Семинары ИПЗ",),N42,"")</f>
        <v/>
      </c>
      <c r="U42" s="16">
        <f>IF(J42="Консультация",N42,"")</f>
        <v/>
      </c>
      <c r="V42" s="17" t="n"/>
      <c r="W42" s="17" t="n"/>
      <c r="X42" s="69">
        <f>IF(OR(J42="Зачеты",,J42="Зачет с оценкой"),IF(R42&lt;11,R42*0.2,R42*0.05+3),"")</f>
        <v/>
      </c>
      <c r="Y42" s="69">
        <f>IF(J42="Экзамены",IF(R42&lt;11,R42*0.3,R42*0.05+3),"")</f>
        <v/>
      </c>
      <c r="Z42" s="17" t="n"/>
      <c r="AA42" s="17" t="n"/>
      <c r="AB42" s="17">
        <f>IF(J42="Курсовые работы",J42,"")</f>
        <v/>
      </c>
      <c r="AC42" s="17" t="n"/>
      <c r="AD42" s="17" t="n"/>
      <c r="AE42" s="17" t="n"/>
      <c r="AF42" s="17" t="n"/>
      <c r="AG42" s="17" t="n"/>
      <c r="AH42" s="24" t="n"/>
      <c r="AI42" s="12">
        <f>IF(J42="Вебинар",N42,"")</f>
        <v/>
      </c>
      <c r="AJ42" s="19">
        <f>SUM(S42:AI42)</f>
        <v/>
      </c>
      <c r="AL42" s="25" t="n"/>
    </row>
    <row r="43">
      <c r="A43" s="20" t="n"/>
      <c r="B43" s="20" t="n"/>
      <c r="C43" s="20" t="n"/>
      <c r="D43" s="23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  <c r="N43" s="22" t="n"/>
      <c r="O43" s="22" t="n"/>
      <c r="P43" s="14" t="n"/>
      <c r="Q43" s="14" t="n"/>
      <c r="R43" s="15" t="n"/>
      <c r="S43" s="16">
        <f>IF(J43="Лекции",N43,"")</f>
        <v/>
      </c>
      <c r="T43" s="16">
        <f>IF(OR(J43="СПЗ",,J43="Семинары ИПЗ",),N43,"")</f>
        <v/>
      </c>
      <c r="U43" s="16">
        <f>IF(J43="Консультация",N43,"")</f>
        <v/>
      </c>
      <c r="V43" s="17" t="n"/>
      <c r="W43" s="17" t="n"/>
      <c r="X43" s="69">
        <f>IF(OR(J43="Зачеты",,J43="Зачет с оценкой"),IF(R43&lt;11,R43*0.2,R43*0.05+3),"")</f>
        <v/>
      </c>
      <c r="Y43" s="69">
        <f>IF(J43="Экзамены",IF(R43&lt;11,R43*0.3,R43*0.05+3),"")</f>
        <v/>
      </c>
      <c r="Z43" s="17" t="n"/>
      <c r="AA43" s="17" t="n"/>
      <c r="AB43" s="17">
        <f>IF(J43="Курсовые работы",J43,"")</f>
        <v/>
      </c>
      <c r="AC43" s="17" t="n"/>
      <c r="AD43" s="17" t="n"/>
      <c r="AE43" s="17" t="n"/>
      <c r="AF43" s="17" t="n"/>
      <c r="AG43" s="17" t="n"/>
      <c r="AH43" s="24" t="n"/>
      <c r="AI43" s="12">
        <f>IF(J43="Вебинар",N43,"")</f>
        <v/>
      </c>
      <c r="AJ43" s="19">
        <f>SUM(S43:AI43)</f>
        <v/>
      </c>
      <c r="AL43" s="25" t="n"/>
    </row>
    <row r="44">
      <c r="A44" s="20" t="n"/>
      <c r="B44" s="20" t="n"/>
      <c r="C44" s="20" t="n"/>
      <c r="D44" s="21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  <c r="N44" s="22" t="n"/>
      <c r="O44" s="22" t="n"/>
      <c r="P44" s="14" t="n"/>
      <c r="Q44" s="14" t="n"/>
      <c r="R44" s="15" t="n"/>
      <c r="S44" s="16">
        <f>IF(J44="Лекции",N44,"")</f>
        <v/>
      </c>
      <c r="T44" s="16">
        <f>IF(OR(J44="СПЗ",,J44="Семинары ИПЗ",),N44,"")</f>
        <v/>
      </c>
      <c r="U44" s="16">
        <f>IF(J44="Консультация",N44,"")</f>
        <v/>
      </c>
      <c r="V44" s="17" t="n"/>
      <c r="W44" s="17" t="n"/>
      <c r="X44" s="69">
        <f>IF(OR(J44="Зачеты",,J44="Зачет с оценкой"),IF(R44&lt;11,R44*0.2,R44*0.05+3),"")</f>
        <v/>
      </c>
      <c r="Y44" s="69">
        <f>IF(J44="Экзамены",IF(R44&lt;11,R44*0.3,R44*0.05+3),"")</f>
        <v/>
      </c>
      <c r="Z44" s="17" t="n"/>
      <c r="AA44" s="17" t="n"/>
      <c r="AB44" s="17">
        <f>IF(J44="Курсовые работы",J44,"")</f>
        <v/>
      </c>
      <c r="AC44" s="17" t="n"/>
      <c r="AD44" s="17" t="n"/>
      <c r="AE44" s="17" t="n"/>
      <c r="AF44" s="17" t="n"/>
      <c r="AG44" s="17" t="n"/>
      <c r="AH44" s="18" t="n"/>
      <c r="AI44" s="12">
        <f>IF(J44="Вебинар",N44,"")</f>
        <v/>
      </c>
      <c r="AJ44" s="19">
        <f>SUM(S44:AI44)</f>
        <v/>
      </c>
    </row>
    <row r="45">
      <c r="A45" s="20" t="n"/>
      <c r="B45" s="20" t="n"/>
      <c r="C45" s="20" t="n"/>
      <c r="D45" s="21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  <c r="N45" s="22" t="n"/>
      <c r="O45" s="22" t="n"/>
      <c r="P45" s="14" t="n"/>
      <c r="Q45" s="14" t="n"/>
      <c r="R45" s="15" t="n"/>
      <c r="S45" s="16">
        <f>IF(J45="Лекции",N45,"")</f>
        <v/>
      </c>
      <c r="T45" s="16">
        <f>IF(OR(J45="СПЗ",,J45="Семинары ИПЗ",),N45,"")</f>
        <v/>
      </c>
      <c r="U45" s="16">
        <f>IF(J45="Консультация",N45,"")</f>
        <v/>
      </c>
      <c r="V45" s="17" t="n"/>
      <c r="W45" s="17" t="n"/>
      <c r="X45" s="69">
        <f>IF(OR(J45="Зачеты",,J45="Зачет с оценкой"),IF(R45&lt;11,R45*0.2,R45*0.05+3),"")</f>
        <v/>
      </c>
      <c r="Y45" s="69">
        <f>IF(J45="Экзамены",IF(R45&lt;11,R45*0.3,R45*0.05+3),"")</f>
        <v/>
      </c>
      <c r="Z45" s="17" t="n"/>
      <c r="AA45" s="17" t="n"/>
      <c r="AB45" s="17">
        <f>IF(J45="Курсовые работы",J45,"")</f>
        <v/>
      </c>
      <c r="AC45" s="17" t="n"/>
      <c r="AD45" s="17" t="n"/>
      <c r="AE45" s="17" t="n"/>
      <c r="AF45" s="17" t="n"/>
      <c r="AG45" s="17" t="n"/>
      <c r="AH45" s="18" t="n"/>
      <c r="AI45" s="12">
        <f>IF(J45="Вебинар",N45,"")</f>
        <v/>
      </c>
      <c r="AJ45" s="19">
        <f>SUM(S45:AI45)</f>
        <v/>
      </c>
    </row>
    <row r="46" hidden="1">
      <c r="A46" s="20" t="n"/>
      <c r="B46" s="20" t="n"/>
      <c r="C46" s="20" t="n"/>
      <c r="D46" s="21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  <c r="N46" s="22" t="n"/>
      <c r="O46" s="22" t="n"/>
      <c r="P46" s="14" t="n"/>
      <c r="Q46" s="14" t="n"/>
      <c r="R46" s="15" t="n"/>
      <c r="S46" s="16">
        <f>IF(J46="Лекции",N46,"")</f>
        <v/>
      </c>
      <c r="T46" s="16">
        <f>IF(OR(J46="СПЗ",,J46="Семинары ИПЗ",),N46,"")</f>
        <v/>
      </c>
      <c r="U46" s="16">
        <f>IF(J46="Консультация",N46,"")</f>
        <v/>
      </c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8" t="n"/>
      <c r="AI46" s="12">
        <f>IF(J46="Вебинар",N46,"")</f>
        <v/>
      </c>
      <c r="AJ46" s="19">
        <f>SUM(S46:AI46)</f>
        <v/>
      </c>
    </row>
    <row r="47" hidden="1">
      <c r="A47" s="20" t="n"/>
      <c r="B47" s="20" t="n"/>
      <c r="C47" s="20" t="n"/>
      <c r="D47" s="21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14" t="n"/>
      <c r="Q47" s="14" t="n"/>
      <c r="R47" s="15" t="n"/>
      <c r="S47" s="16">
        <f>IF(J47="Лекции",N47,"")</f>
        <v/>
      </c>
      <c r="T47" s="16">
        <f>IF(OR(J47="СПЗ",,J47="Семинары ИПЗ",),N47,"")</f>
        <v/>
      </c>
      <c r="U47" s="16">
        <f>IF(J47="Консультация",N47,"")</f>
        <v/>
      </c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8" t="n"/>
      <c r="AI47" s="12">
        <f>IF(J47="Вебинар",N47,"")</f>
        <v/>
      </c>
      <c r="AJ47" s="19">
        <f>SUM(S47:AI47)</f>
        <v/>
      </c>
    </row>
    <row r="48" hidden="1">
      <c r="A48" s="20" t="n"/>
      <c r="B48" s="20" t="n"/>
      <c r="C48" s="20" t="n"/>
      <c r="D48" s="21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14" t="n"/>
      <c r="Q48" s="14" t="n"/>
      <c r="R48" s="15" t="n"/>
      <c r="S48" s="16">
        <f>IF(J48="Лекции",N48,"")</f>
        <v/>
      </c>
      <c r="T48" s="16">
        <f>IF(OR(J48="СПЗ",,J48="Семинары ИПЗ",),N48,"")</f>
        <v/>
      </c>
      <c r="U48" s="16">
        <f>IF(J48="Консультация",N48,"")</f>
        <v/>
      </c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8" t="n"/>
      <c r="AI48" s="12">
        <f>IF(J48="Вебинар",N48,"")</f>
        <v/>
      </c>
      <c r="AJ48" s="19">
        <f>SUM(S48:AI48)</f>
        <v/>
      </c>
    </row>
    <row r="49" hidden="1">
      <c r="A49" s="20" t="n"/>
      <c r="B49" s="20" t="n"/>
      <c r="C49" s="20" t="n"/>
      <c r="D49" s="23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  <c r="N49" s="22" t="n"/>
      <c r="O49" s="22" t="n"/>
      <c r="P49" s="14" t="n"/>
      <c r="Q49" s="14" t="n"/>
      <c r="R49" s="15" t="n"/>
      <c r="S49" s="16">
        <f>IF(J49="Лекции",N49,"")</f>
        <v/>
      </c>
      <c r="T49" s="16">
        <f>IF(OR(J49="СПЗ",,J49="Семинары ИПЗ",),N49,"")</f>
        <v/>
      </c>
      <c r="U49" s="16">
        <f>IF(J49="Консультация",N49,"")</f>
        <v/>
      </c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8" t="n"/>
      <c r="AI49" s="12">
        <f>IF(J49="Вебинар",N49,"")</f>
        <v/>
      </c>
      <c r="AJ49" s="19">
        <f>SUM(S49:AI49)</f>
        <v/>
      </c>
    </row>
    <row r="50" hidden="1">
      <c r="A50" s="20" t="n"/>
      <c r="B50" s="20" t="n"/>
      <c r="C50" s="20" t="n"/>
      <c r="D50" s="23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  <c r="N50" s="22" t="n"/>
      <c r="O50" s="22" t="n"/>
      <c r="P50" s="14" t="n"/>
      <c r="Q50" s="14" t="n"/>
      <c r="R50" s="15" t="n"/>
      <c r="S50" s="16">
        <f>IF(J50="Лекции",N50,"")</f>
        <v/>
      </c>
      <c r="T50" s="16">
        <f>IF(OR(J50="СПЗ",,J50="Семинары ИПЗ",),N50,"")</f>
        <v/>
      </c>
      <c r="U50" s="16">
        <f>IF(J50="Консультация",N50,"")</f>
        <v/>
      </c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8" t="n"/>
      <c r="AI50" s="12">
        <f>IF(J50="Вебинар",N50,"")</f>
        <v/>
      </c>
      <c r="AJ50" s="19">
        <f>SUM(S50:AI50)</f>
        <v/>
      </c>
    </row>
    <row r="51" hidden="1">
      <c r="A51" s="20" t="n"/>
      <c r="B51" s="20" t="n"/>
      <c r="C51" s="20" t="n"/>
      <c r="D51" s="21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  <c r="N51" s="22" t="n"/>
      <c r="O51" s="22" t="n"/>
      <c r="P51" s="14" t="n"/>
      <c r="Q51" s="14" t="n"/>
      <c r="R51" s="15" t="n"/>
      <c r="S51" s="16">
        <f>IF(J51="Лекции",N51,"")</f>
        <v/>
      </c>
      <c r="T51" s="16">
        <f>IF(OR(J51="СПЗ",,J51="Семинары ИПЗ",),N51,"")</f>
        <v/>
      </c>
      <c r="U51" s="16">
        <f>IF(J51="Консультация",N51,"")</f>
        <v/>
      </c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8" t="n"/>
      <c r="AI51" s="12">
        <f>IF(J51="Вебинар",N51,"")</f>
        <v/>
      </c>
      <c r="AJ51" s="19">
        <f>SUM(S51:AI51)</f>
        <v/>
      </c>
    </row>
    <row r="52" hidden="1">
      <c r="A52" s="20" t="n"/>
      <c r="B52" s="20" t="n"/>
      <c r="C52" s="20" t="n"/>
      <c r="D52" s="21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  <c r="N52" s="22" t="n"/>
      <c r="O52" s="22" t="n"/>
      <c r="P52" s="14" t="n"/>
      <c r="Q52" s="14" t="n"/>
      <c r="R52" s="15" t="n"/>
      <c r="S52" s="16">
        <f>IF(J52="Лекции",N52,"")</f>
        <v/>
      </c>
      <c r="T52" s="16">
        <f>IF(OR(J52="СПЗ",,J52="Семинары ИПЗ",),N52,"")</f>
        <v/>
      </c>
      <c r="U52" s="16">
        <f>IF(J52="Консультация",N52,"")</f>
        <v/>
      </c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8" t="n"/>
      <c r="AI52" s="12">
        <f>IF(J52="Вебинар",N52,"")</f>
        <v/>
      </c>
      <c r="AJ52" s="19">
        <f>SUM(S52:AI52)</f>
        <v/>
      </c>
    </row>
    <row r="53" hidden="1">
      <c r="A53" s="20" t="n"/>
      <c r="B53" s="20" t="n"/>
      <c r="C53" s="20" t="n"/>
      <c r="D53" s="21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14" t="n"/>
      <c r="Q53" s="14" t="n"/>
      <c r="R53" s="15" t="n"/>
      <c r="S53" s="16">
        <f>IF(J53="Лекции",N53,"")</f>
        <v/>
      </c>
      <c r="T53" s="16">
        <f>IF(OR(J53="СПЗ",,J53="Семинары ИПЗ",),N53,"")</f>
        <v/>
      </c>
      <c r="U53" s="16">
        <f>IF(J53="Консультация",N53,"")</f>
        <v/>
      </c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8" t="n"/>
      <c r="AI53" s="12">
        <f>IF(J53="Вебинар",N53,"")</f>
        <v/>
      </c>
      <c r="AJ53" s="19">
        <f>SUM(S53:AI53)</f>
        <v/>
      </c>
    </row>
    <row r="54" hidden="1">
      <c r="A54" s="20" t="n"/>
      <c r="B54" s="20" t="n"/>
      <c r="C54" s="20" t="n"/>
      <c r="D54" s="21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14" t="n"/>
      <c r="Q54" s="14" t="n"/>
      <c r="R54" s="15" t="n"/>
      <c r="S54" s="16">
        <f>IF(J54="Лекции",N54,"")</f>
        <v/>
      </c>
      <c r="T54" s="16">
        <f>IF(OR(J54="СПЗ",,J54="Семинары ИПЗ",),N54,"")</f>
        <v/>
      </c>
      <c r="U54" s="16">
        <f>IF(J54="Консультация",N54,"")</f>
        <v/>
      </c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8" t="n"/>
      <c r="AI54" s="12">
        <f>IF(J54="Вебинар",N54,"")</f>
        <v/>
      </c>
      <c r="AJ54" s="19">
        <f>SUM(S54:AI54)</f>
        <v/>
      </c>
    </row>
    <row r="55" hidden="1">
      <c r="A55" s="20" t="n"/>
      <c r="B55" s="20" t="n"/>
      <c r="C55" s="20" t="n"/>
      <c r="D55" s="21" t="n"/>
      <c r="E55" s="22" t="n"/>
      <c r="F55" s="22" t="n"/>
      <c r="G55" s="22" t="n"/>
      <c r="H55" s="22" t="n"/>
      <c r="I55" s="22" t="n"/>
      <c r="J55" s="22" t="n"/>
      <c r="K55" s="22" t="n"/>
      <c r="L55" s="22" t="n"/>
      <c r="M55" s="22" t="n"/>
      <c r="N55" s="22" t="n"/>
      <c r="O55" s="22" t="n"/>
      <c r="P55" s="14" t="n"/>
      <c r="Q55" s="14" t="n"/>
      <c r="R55" s="15" t="n"/>
      <c r="S55" s="16">
        <f>IF(J55="Лекции",N55,"")</f>
        <v/>
      </c>
      <c r="T55" s="16">
        <f>IF(OR(J55="СПЗ",,J55="Семинары ИПЗ",),N55,"")</f>
        <v/>
      </c>
      <c r="U55" s="16">
        <f>IF(J55="Консультация",N55,"")</f>
        <v/>
      </c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8" t="n"/>
      <c r="AI55" s="12">
        <f>IF(J55="Вебинар",N55,"")</f>
        <v/>
      </c>
      <c r="AJ55" s="19">
        <f>SUM(S55:AI55)</f>
        <v/>
      </c>
    </row>
    <row r="56" hidden="1">
      <c r="A56" s="20" t="n"/>
      <c r="B56" s="20" t="n"/>
      <c r="C56" s="20" t="n"/>
      <c r="D56" s="21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14" t="n"/>
      <c r="Q56" s="14" t="n"/>
      <c r="R56" s="15" t="n"/>
      <c r="S56" s="16">
        <f>IF(J56="Лекции",N56,"")</f>
        <v/>
      </c>
      <c r="T56" s="16">
        <f>IF(OR(J56="СПЗ",,J56="Семинары ИПЗ",),N56,"")</f>
        <v/>
      </c>
      <c r="U56" s="16">
        <f>IF(J56="Консультация",N56,"")</f>
        <v/>
      </c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8" t="n"/>
      <c r="AI56" s="12">
        <f>IF(J56="Вебинар",N56,"")</f>
        <v/>
      </c>
      <c r="AJ56" s="19">
        <f>SUM(S56:AI56)</f>
        <v/>
      </c>
    </row>
    <row r="57" hidden="1">
      <c r="A57" s="20" t="n"/>
      <c r="B57" s="20" t="n"/>
      <c r="C57" s="20" t="n"/>
      <c r="D57" s="21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14" t="n"/>
      <c r="Q57" s="14" t="n"/>
      <c r="R57" s="15" t="n"/>
      <c r="S57" s="16">
        <f>IF(J57="Лекции",N57,"")</f>
        <v/>
      </c>
      <c r="T57" s="16">
        <f>IF(OR(J57="СПЗ",,J57="Семинары ИПЗ",),N57,"")</f>
        <v/>
      </c>
      <c r="U57" s="16">
        <f>IF(J57="Консультация",N57,"")</f>
        <v/>
      </c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8" t="n"/>
      <c r="AI57" s="12">
        <f>IF(J57="Вебинар",N57,"")</f>
        <v/>
      </c>
      <c r="AJ57" s="19">
        <f>SUM(S57:AI57)</f>
        <v/>
      </c>
    </row>
    <row r="58" hidden="1">
      <c r="A58" s="20" t="n"/>
      <c r="B58" s="20" t="n"/>
      <c r="C58" s="20" t="n"/>
      <c r="D58" s="21" t="n"/>
      <c r="E58" s="22" t="n"/>
      <c r="F58" s="22" t="n"/>
      <c r="G58" s="22" t="n"/>
      <c r="H58" s="22" t="n"/>
      <c r="I58" s="22" t="n"/>
      <c r="J58" s="22" t="n"/>
      <c r="K58" s="22" t="n"/>
      <c r="L58" s="22" t="n"/>
      <c r="M58" s="22" t="n"/>
      <c r="N58" s="22" t="n"/>
      <c r="O58" s="22" t="n"/>
      <c r="P58" s="14" t="n"/>
      <c r="Q58" s="14" t="n"/>
      <c r="R58" s="15" t="n"/>
      <c r="S58" s="16">
        <f>IF(J58="Лекции",N58,"")</f>
        <v/>
      </c>
      <c r="T58" s="16">
        <f>IF(OR(J58="СПЗ",,J58="Семинары ИПЗ",),N58,"")</f>
        <v/>
      </c>
      <c r="U58" s="16">
        <f>IF(J58="Консультация",N58,"")</f>
        <v/>
      </c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8" t="n"/>
      <c r="AI58" s="12">
        <f>IF(J58="Вебинар",N58,"")</f>
        <v/>
      </c>
      <c r="AJ58" s="19">
        <f>SUM(S58:AI58)</f>
        <v/>
      </c>
    </row>
    <row r="59" hidden="1">
      <c r="A59" s="20" t="n"/>
      <c r="B59" s="20" t="n"/>
      <c r="C59" s="20" t="n"/>
      <c r="D59" s="21" t="n"/>
      <c r="E59" s="22" t="n"/>
      <c r="F59" s="22" t="n"/>
      <c r="G59" s="22" t="n"/>
      <c r="H59" s="22" t="n"/>
      <c r="I59" s="22" t="n"/>
      <c r="J59" s="22" t="n"/>
      <c r="K59" s="22" t="n"/>
      <c r="L59" s="22" t="n"/>
      <c r="M59" s="22" t="n"/>
      <c r="N59" s="22" t="n"/>
      <c r="O59" s="22" t="n"/>
      <c r="P59" s="14" t="n"/>
      <c r="Q59" s="14" t="n"/>
      <c r="R59" s="15" t="n"/>
      <c r="S59" s="16">
        <f>IF(J59="Лекции",N59,"")</f>
        <v/>
      </c>
      <c r="T59" s="16">
        <f>IF(OR(J59="СПЗ",,J59="Семинары ИПЗ",),N59,"")</f>
        <v/>
      </c>
      <c r="U59" s="16">
        <f>IF(J59="Консультация",N59,"")</f>
        <v/>
      </c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8" t="n"/>
      <c r="AI59" s="12">
        <f>IF(J59="Вебинар",N59,"")</f>
        <v/>
      </c>
      <c r="AJ59" s="19">
        <f>SUM(S59:AI59)</f>
        <v/>
      </c>
    </row>
    <row r="60" hidden="1">
      <c r="A60" s="20" t="n"/>
      <c r="B60" s="20" t="n"/>
      <c r="C60" s="20" t="n"/>
      <c r="D60" s="21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14" t="n"/>
      <c r="Q60" s="14" t="n"/>
      <c r="R60" s="15" t="n"/>
      <c r="S60" s="16">
        <f>IF(J60="Лекции",N60,"")</f>
        <v/>
      </c>
      <c r="T60" s="16">
        <f>IF(OR(J60="СПЗ",,J60="Семинары ИПЗ",),N60,"")</f>
        <v/>
      </c>
      <c r="U60" s="16">
        <f>IF(J60="Консультация",N60,"")</f>
        <v/>
      </c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8" t="n"/>
      <c r="AI60" s="12">
        <f>IF(J60="Вебинар",N60,"")</f>
        <v/>
      </c>
      <c r="AJ60" s="19">
        <f>SUM(S60:AI60)</f>
        <v/>
      </c>
    </row>
    <row r="61" hidden="1">
      <c r="A61" s="20" t="n"/>
      <c r="B61" s="20" t="n"/>
      <c r="C61" s="20" t="n"/>
      <c r="D61" s="21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14" t="n"/>
      <c r="Q61" s="14" t="n"/>
      <c r="R61" s="15" t="n"/>
      <c r="S61" s="16">
        <f>IF(J61="Лекции",N61,"")</f>
        <v/>
      </c>
      <c r="T61" s="16">
        <f>IF(OR(J61="СПЗ",,J61="Семинары ИПЗ",),N61,"")</f>
        <v/>
      </c>
      <c r="U61" s="16">
        <f>IF(J61="Консультация",N61,"")</f>
        <v/>
      </c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8" t="n"/>
      <c r="AI61" s="12">
        <f>IF(J61="Вебинар",N61,"")</f>
        <v/>
      </c>
      <c r="AJ61" s="19">
        <f>SUM(S61:AI61)</f>
        <v/>
      </c>
    </row>
    <row r="62" hidden="1">
      <c r="A62" s="20" t="n"/>
      <c r="B62" s="20" t="n"/>
      <c r="C62" s="20" t="n"/>
      <c r="D62" s="23" t="n"/>
      <c r="E62" s="22" t="n"/>
      <c r="F62" s="22" t="n"/>
      <c r="G62" s="22" t="n"/>
      <c r="H62" s="22" t="n"/>
      <c r="I62" s="22" t="n"/>
      <c r="J62" s="22" t="n"/>
      <c r="K62" s="22" t="n"/>
      <c r="L62" s="22" t="n"/>
      <c r="M62" s="22" t="n"/>
      <c r="N62" s="22" t="n"/>
      <c r="O62" s="22" t="n"/>
      <c r="P62" s="14" t="n"/>
      <c r="Q62" s="14" t="n"/>
      <c r="R62" s="15" t="n"/>
      <c r="S62" s="16">
        <f>IF(J62="Лекции",N62,"")</f>
        <v/>
      </c>
      <c r="T62" s="16">
        <f>IF(OR(J62="СПЗ",,J62="Семинары ИПЗ",),N62,"")</f>
        <v/>
      </c>
      <c r="U62" s="16">
        <f>IF(J62="Консультация",N62,"")</f>
        <v/>
      </c>
      <c r="V62" s="23" t="n"/>
      <c r="W62" s="22" t="n"/>
      <c r="X62" s="22" t="n"/>
      <c r="Y62" s="22" t="n"/>
      <c r="Z62" s="22" t="n"/>
      <c r="AA62" s="22" t="n"/>
      <c r="AB62" s="22" t="n"/>
      <c r="AC62" s="22" t="n"/>
      <c r="AD62" s="22" t="n"/>
      <c r="AE62" s="22" t="n"/>
      <c r="AF62" s="22" t="n"/>
      <c r="AG62" s="22" t="n"/>
      <c r="AH62" s="26" t="n"/>
      <c r="AI62" s="12">
        <f>IF(J62="Вебинар",N62,"")</f>
        <v/>
      </c>
      <c r="AJ62" s="19">
        <f>SUM(S62:AI62)</f>
        <v/>
      </c>
    </row>
    <row r="63" hidden="1">
      <c r="A63" s="20" t="n"/>
      <c r="B63" s="20" t="n"/>
      <c r="C63" s="20" t="n"/>
      <c r="D63" s="23" t="n"/>
      <c r="E63" s="22" t="n"/>
      <c r="F63" s="22" t="n"/>
      <c r="G63" s="22" t="n"/>
      <c r="H63" s="22" t="n"/>
      <c r="I63" s="22" t="n"/>
      <c r="J63" s="22" t="n"/>
      <c r="K63" s="22" t="n"/>
      <c r="L63" s="22" t="n"/>
      <c r="M63" s="22" t="n"/>
      <c r="N63" s="22" t="n"/>
      <c r="O63" s="22" t="n"/>
      <c r="P63" s="14" t="n"/>
      <c r="Q63" s="14" t="n"/>
      <c r="R63" s="15" t="n"/>
      <c r="S63" s="16">
        <f>IF(J63="Лекции",N63,"")</f>
        <v/>
      </c>
      <c r="T63" s="16">
        <f>IF(OR(J63="СПЗ",,J63="Семинары ИПЗ",),N63,"")</f>
        <v/>
      </c>
      <c r="U63" s="16">
        <f>IF(J63="Консультация",N63,"")</f>
        <v/>
      </c>
      <c r="V63" s="23" t="n"/>
      <c r="W63" s="22" t="n"/>
      <c r="X63" s="22" t="n"/>
      <c r="Y63" s="22" t="n"/>
      <c r="Z63" s="22" t="n"/>
      <c r="AA63" s="22" t="n"/>
      <c r="AB63" s="22" t="n"/>
      <c r="AC63" s="22" t="n"/>
      <c r="AD63" s="22" t="n"/>
      <c r="AE63" s="22" t="n"/>
      <c r="AF63" s="22" t="n"/>
      <c r="AG63" s="22" t="n"/>
      <c r="AH63" s="26" t="n"/>
      <c r="AI63" s="12">
        <f>IF(J63="Вебинар",N63,"")</f>
        <v/>
      </c>
      <c r="AJ63" s="19">
        <f>SUM(S63:AI63)</f>
        <v/>
      </c>
    </row>
    <row r="64" hidden="1">
      <c r="A64" s="20" t="n"/>
      <c r="B64" s="20" t="n"/>
      <c r="C64" s="20" t="n"/>
      <c r="D64" s="23" t="n"/>
      <c r="E64" s="22" t="n"/>
      <c r="F64" s="22" t="n"/>
      <c r="G64" s="22" t="n"/>
      <c r="H64" s="22" t="n"/>
      <c r="I64" s="22" t="n"/>
      <c r="J64" s="22" t="n"/>
      <c r="K64" s="22" t="n"/>
      <c r="L64" s="22" t="n"/>
      <c r="M64" s="22" t="n"/>
      <c r="N64" s="22" t="n"/>
      <c r="O64" s="22" t="n"/>
      <c r="P64" s="14" t="n"/>
      <c r="Q64" s="14" t="n"/>
      <c r="R64" s="15" t="n"/>
      <c r="S64" s="16">
        <f>IF(J64="Лекции",N64,"")</f>
        <v/>
      </c>
      <c r="T64" s="16">
        <f>IF(OR(J64="СПЗ",,J64="Семинары ИПЗ",),N64,"")</f>
        <v/>
      </c>
      <c r="U64" s="16">
        <f>IF(J64="Консультация",N64,"")</f>
        <v/>
      </c>
      <c r="V64" s="23" t="n"/>
      <c r="W64" s="22" t="n"/>
      <c r="X64" s="22" t="n"/>
      <c r="Y64" s="22" t="n"/>
      <c r="Z64" s="22" t="n"/>
      <c r="AA64" s="22" t="n"/>
      <c r="AB64" s="22" t="n"/>
      <c r="AC64" s="22" t="n"/>
      <c r="AD64" s="22" t="n"/>
      <c r="AE64" s="22" t="n"/>
      <c r="AF64" s="22" t="n"/>
      <c r="AG64" s="22" t="n"/>
      <c r="AH64" s="26" t="n"/>
      <c r="AI64" s="12">
        <f>IF(J64="Вебинар",N64,"")</f>
        <v/>
      </c>
      <c r="AJ64" s="19">
        <f>SUM(S64:AI64)</f>
        <v/>
      </c>
    </row>
    <row r="65" hidden="1">
      <c r="A65" s="20" t="n"/>
      <c r="B65" s="20" t="n"/>
      <c r="C65" s="20" t="n"/>
      <c r="D65" s="23" t="n"/>
      <c r="E65" s="22" t="n"/>
      <c r="F65" s="22" t="n"/>
      <c r="G65" s="22" t="n"/>
      <c r="H65" s="22" t="n"/>
      <c r="I65" s="22" t="n"/>
      <c r="J65" s="22" t="n"/>
      <c r="K65" s="22" t="n"/>
      <c r="L65" s="22" t="n"/>
      <c r="M65" s="22" t="n"/>
      <c r="N65" s="22" t="n"/>
      <c r="O65" s="22" t="n"/>
      <c r="P65" s="14" t="n"/>
      <c r="Q65" s="14" t="n"/>
      <c r="R65" s="15" t="n"/>
      <c r="S65" s="16">
        <f>IF(J65="Лекции",N65,"")</f>
        <v/>
      </c>
      <c r="T65" s="16">
        <f>IF(OR(J65="СПЗ",,J65="Семинары ИПЗ",),N65,"")</f>
        <v/>
      </c>
      <c r="U65" s="16">
        <f>IF(J65="Консультация",N65,"")</f>
        <v/>
      </c>
      <c r="V65" s="23" t="n"/>
      <c r="W65" s="22" t="n"/>
      <c r="X65" s="22" t="n"/>
      <c r="Y65" s="22" t="n"/>
      <c r="Z65" s="22" t="n"/>
      <c r="AA65" s="22" t="n"/>
      <c r="AB65" s="22" t="n"/>
      <c r="AC65" s="22" t="n"/>
      <c r="AD65" s="22" t="n"/>
      <c r="AE65" s="22" t="n"/>
      <c r="AF65" s="22" t="n"/>
      <c r="AG65" s="22" t="n"/>
      <c r="AH65" s="26" t="n"/>
      <c r="AI65" s="12">
        <f>IF(J65="Вебинар",N65,"")</f>
        <v/>
      </c>
      <c r="AJ65" s="19">
        <f>SUM(S65:AI65)</f>
        <v/>
      </c>
    </row>
    <row r="66" hidden="1">
      <c r="A66" s="20" t="n"/>
      <c r="B66" s="20" t="n"/>
      <c r="C66" s="20" t="n"/>
      <c r="D66" s="23" t="n"/>
      <c r="E66" s="22" t="n"/>
      <c r="F66" s="22" t="n"/>
      <c r="G66" s="22" t="n"/>
      <c r="H66" s="22" t="n"/>
      <c r="I66" s="22" t="n"/>
      <c r="J66" s="22" t="n"/>
      <c r="K66" s="22" t="n"/>
      <c r="L66" s="22" t="n"/>
      <c r="M66" s="22" t="n"/>
      <c r="N66" s="22" t="n"/>
      <c r="O66" s="22" t="n"/>
      <c r="P66" s="14" t="n"/>
      <c r="Q66" s="14" t="n"/>
      <c r="R66" s="15" t="n"/>
      <c r="S66" s="16">
        <f>IF(J66="Лекции",N66,"")</f>
        <v/>
      </c>
      <c r="T66" s="16">
        <f>IF(OR(J66="СПЗ",,J66="Семинары ИПЗ",),N66,"")</f>
        <v/>
      </c>
      <c r="U66" s="16">
        <f>IF(J66="Консультация",N66,"")</f>
        <v/>
      </c>
      <c r="V66" s="23" t="n"/>
      <c r="W66" s="22" t="n"/>
      <c r="X66" s="22" t="n"/>
      <c r="Y66" s="22" t="n"/>
      <c r="Z66" s="22" t="n"/>
      <c r="AA66" s="22" t="n"/>
      <c r="AB66" s="22" t="n"/>
      <c r="AC66" s="22" t="n"/>
      <c r="AD66" s="22" t="n"/>
      <c r="AE66" s="22" t="n"/>
      <c r="AF66" s="22" t="n"/>
      <c r="AG66" s="22" t="n"/>
      <c r="AH66" s="26" t="n"/>
      <c r="AI66" s="12">
        <f>IF(J66="Вебинар",N66,"")</f>
        <v/>
      </c>
      <c r="AJ66" s="19">
        <f>SUM(S66:AI66)</f>
        <v/>
      </c>
    </row>
    <row r="67" hidden="1">
      <c r="A67" s="20" t="n"/>
      <c r="B67" s="20" t="n"/>
      <c r="C67" s="20" t="n"/>
      <c r="D67" s="23" t="n"/>
      <c r="E67" s="22" t="n"/>
      <c r="F67" s="22" t="n"/>
      <c r="G67" s="22" t="n"/>
      <c r="H67" s="22" t="n"/>
      <c r="I67" s="22" t="n"/>
      <c r="J67" s="22" t="n"/>
      <c r="K67" s="22" t="n"/>
      <c r="L67" s="22" t="n"/>
      <c r="M67" s="22" t="n"/>
      <c r="N67" s="22" t="n"/>
      <c r="O67" s="22" t="n"/>
      <c r="P67" s="14" t="n"/>
      <c r="Q67" s="14" t="n"/>
      <c r="R67" s="15" t="n"/>
      <c r="S67" s="16">
        <f>IF(J67="Лекции",N67,"")</f>
        <v/>
      </c>
      <c r="T67" s="16">
        <f>IF(OR(J67="СПЗ",,J67="Семинары ИПЗ",),N67,"")</f>
        <v/>
      </c>
      <c r="U67" s="16">
        <f>IF(J67="Консультация",N67,"")</f>
        <v/>
      </c>
      <c r="V67" s="23" t="n"/>
      <c r="W67" s="22" t="n"/>
      <c r="X67" s="22" t="n"/>
      <c r="Y67" s="22" t="n"/>
      <c r="Z67" s="22" t="n"/>
      <c r="AA67" s="22" t="n"/>
      <c r="AB67" s="22" t="n"/>
      <c r="AC67" s="22" t="n"/>
      <c r="AD67" s="22" t="n"/>
      <c r="AE67" s="22" t="n"/>
      <c r="AF67" s="22" t="n"/>
      <c r="AG67" s="22" t="n"/>
      <c r="AH67" s="26" t="n"/>
      <c r="AI67" s="12">
        <f>IF(J67="Вебинар",N67,"")</f>
        <v/>
      </c>
      <c r="AJ67" s="19">
        <f>SUM(S67:AI67)</f>
        <v/>
      </c>
    </row>
    <row r="68" hidden="1">
      <c r="A68" s="20" t="n"/>
      <c r="B68" s="20" t="n"/>
      <c r="C68" s="20" t="n"/>
      <c r="D68" s="23" t="n"/>
      <c r="E68" s="22" t="n"/>
      <c r="F68" s="22" t="n"/>
      <c r="G68" s="22" t="n"/>
      <c r="H68" s="22" t="n"/>
      <c r="I68" s="22" t="n"/>
      <c r="J68" s="22" t="n"/>
      <c r="K68" s="22" t="n"/>
      <c r="L68" s="22" t="n"/>
      <c r="M68" s="22" t="n"/>
      <c r="N68" s="22" t="n"/>
      <c r="O68" s="22" t="n"/>
      <c r="P68" s="14" t="n"/>
      <c r="Q68" s="14" t="n"/>
      <c r="R68" s="15" t="n"/>
      <c r="S68" s="16">
        <f>IF(J68="Лекции",N68,"")</f>
        <v/>
      </c>
      <c r="T68" s="16">
        <f>IF(OR(J68="СПЗ",,J68="Семинары ИПЗ",),N68,"")</f>
        <v/>
      </c>
      <c r="U68" s="16">
        <f>IF(J68="Консультация",N68,"")</f>
        <v/>
      </c>
      <c r="V68" s="23" t="n"/>
      <c r="W68" s="22" t="n"/>
      <c r="X68" s="22" t="n"/>
      <c r="Y68" s="22" t="n"/>
      <c r="Z68" s="22" t="n"/>
      <c r="AA68" s="22" t="n"/>
      <c r="AB68" s="22" t="n"/>
      <c r="AC68" s="22" t="n"/>
      <c r="AD68" s="22" t="n"/>
      <c r="AE68" s="22" t="n"/>
      <c r="AF68" s="22" t="n"/>
      <c r="AG68" s="22" t="n"/>
      <c r="AH68" s="26" t="n"/>
      <c r="AI68" s="12">
        <f>IF(J68="Вебинар",N68,"")</f>
        <v/>
      </c>
      <c r="AJ68" s="19">
        <f>SUM(S68:AI68)</f>
        <v/>
      </c>
    </row>
    <row r="69" hidden="1">
      <c r="A69" s="20" t="n"/>
      <c r="B69" s="20" t="n"/>
      <c r="C69" s="20" t="n"/>
      <c r="D69" s="23" t="n"/>
      <c r="E69" s="22" t="n"/>
      <c r="F69" s="22" t="n"/>
      <c r="G69" s="22" t="n"/>
      <c r="H69" s="22" t="n"/>
      <c r="I69" s="22" t="n"/>
      <c r="J69" s="22" t="n"/>
      <c r="K69" s="22" t="n"/>
      <c r="L69" s="22" t="n"/>
      <c r="M69" s="22" t="n"/>
      <c r="N69" s="22" t="n"/>
      <c r="O69" s="22" t="n"/>
      <c r="P69" s="14" t="n"/>
      <c r="Q69" s="14" t="n"/>
      <c r="R69" s="15" t="n"/>
      <c r="S69" s="16">
        <f>IF(J69="Лекции",N69,"")</f>
        <v/>
      </c>
      <c r="T69" s="16">
        <f>IF(OR(J69="СПЗ",,J69="Семинары ИПЗ",),N69,"")</f>
        <v/>
      </c>
      <c r="U69" s="16">
        <f>IF(J69="Консультация",N69,"")</f>
        <v/>
      </c>
      <c r="V69" s="23" t="n"/>
      <c r="W69" s="22" t="n"/>
      <c r="X69" s="22" t="n"/>
      <c r="Y69" s="22" t="n"/>
      <c r="Z69" s="22" t="n"/>
      <c r="AA69" s="22" t="n"/>
      <c r="AB69" s="22" t="n"/>
      <c r="AC69" s="22" t="n"/>
      <c r="AD69" s="22" t="n"/>
      <c r="AE69" s="22" t="n"/>
      <c r="AF69" s="22" t="n"/>
      <c r="AG69" s="22" t="n"/>
      <c r="AH69" s="26" t="n"/>
      <c r="AI69" s="12">
        <f>IF(J69="Вебинар",N69,"")</f>
        <v/>
      </c>
      <c r="AJ69" s="19">
        <f>SUM(S69:AI69)</f>
        <v/>
      </c>
    </row>
    <row r="70" hidden="1">
      <c r="A70" s="20" t="n"/>
      <c r="B70" s="20" t="n"/>
      <c r="C70" s="20" t="n"/>
      <c r="D70" s="23" t="n"/>
      <c r="E70" s="22" t="n"/>
      <c r="F70" s="22" t="n"/>
      <c r="G70" s="22" t="n"/>
      <c r="H70" s="22" t="n"/>
      <c r="I70" s="22" t="n"/>
      <c r="J70" s="22" t="n"/>
      <c r="K70" s="22" t="n"/>
      <c r="L70" s="22" t="n"/>
      <c r="M70" s="22" t="n"/>
      <c r="N70" s="22" t="n"/>
      <c r="O70" s="22" t="n"/>
      <c r="P70" s="14" t="n"/>
      <c r="Q70" s="14" t="n"/>
      <c r="R70" s="15" t="n"/>
      <c r="S70" s="16">
        <f>IF(J70="Лекции",N70,"")</f>
        <v/>
      </c>
      <c r="T70" s="16">
        <f>IF(OR(J70="СПЗ",,J70="Семинары ИПЗ",),N70,"")</f>
        <v/>
      </c>
      <c r="U70" s="16">
        <f>IF(J70="Консультация",N70,"")</f>
        <v/>
      </c>
      <c r="V70" s="23" t="n"/>
      <c r="W70" s="22" t="n"/>
      <c r="X70" s="22" t="n"/>
      <c r="Y70" s="22" t="n"/>
      <c r="Z70" s="22" t="n"/>
      <c r="AA70" s="22" t="n"/>
      <c r="AB70" s="22" t="n"/>
      <c r="AC70" s="22" t="n"/>
      <c r="AD70" s="22" t="n"/>
      <c r="AE70" s="22" t="n"/>
      <c r="AF70" s="22" t="n"/>
      <c r="AG70" s="22" t="n"/>
      <c r="AH70" s="26" t="n"/>
      <c r="AI70" s="12">
        <f>IF(J70="Вебинар",N70,"")</f>
        <v/>
      </c>
      <c r="AJ70" s="19">
        <f>SUM(S70:AI70)</f>
        <v/>
      </c>
    </row>
    <row r="71" hidden="1">
      <c r="A71" s="20" t="n"/>
      <c r="B71" s="20" t="n"/>
      <c r="C71" s="20" t="n"/>
      <c r="D71" s="23" t="n"/>
      <c r="E71" s="22" t="n"/>
      <c r="F71" s="22" t="n"/>
      <c r="G71" s="22" t="n"/>
      <c r="H71" s="22" t="n"/>
      <c r="I71" s="22" t="n"/>
      <c r="J71" s="22" t="n"/>
      <c r="K71" s="22" t="n"/>
      <c r="L71" s="22" t="n"/>
      <c r="M71" s="22" t="n"/>
      <c r="N71" s="22" t="n"/>
      <c r="O71" s="22" t="n"/>
      <c r="P71" s="14" t="n"/>
      <c r="Q71" s="14" t="n"/>
      <c r="R71" s="15" t="n"/>
      <c r="S71" s="16">
        <f>IF(J71="Лекции",N71,"")</f>
        <v/>
      </c>
      <c r="T71" s="16">
        <f>IF(OR(J71="СПЗ",,J71="Семинары ИПЗ",),N71,"")</f>
        <v/>
      </c>
      <c r="U71" s="16">
        <f>IF(J71="Консультация",N71,"")</f>
        <v/>
      </c>
      <c r="V71" s="23" t="n"/>
      <c r="W71" s="22" t="n"/>
      <c r="X71" s="22" t="n"/>
      <c r="Y71" s="22" t="n"/>
      <c r="Z71" s="22" t="n"/>
      <c r="AA71" s="22" t="n"/>
      <c r="AB71" s="22" t="n"/>
      <c r="AC71" s="22" t="n"/>
      <c r="AD71" s="22" t="n"/>
      <c r="AE71" s="22" t="n"/>
      <c r="AF71" s="22" t="n"/>
      <c r="AG71" s="22" t="n"/>
      <c r="AH71" s="26" t="n"/>
      <c r="AI71" s="12">
        <f>IF(J71="Вебинар",N71,"")</f>
        <v/>
      </c>
      <c r="AJ71" s="19">
        <f>SUM(S71:AI71)</f>
        <v/>
      </c>
    </row>
    <row r="72" hidden="1">
      <c r="A72" s="20" t="n"/>
      <c r="B72" s="20" t="n"/>
      <c r="C72" s="20" t="n"/>
      <c r="D72" s="23" t="n"/>
      <c r="E72" s="22" t="n"/>
      <c r="F72" s="22" t="n"/>
      <c r="G72" s="22" t="n"/>
      <c r="H72" s="22" t="n"/>
      <c r="I72" s="22" t="n"/>
      <c r="J72" s="22" t="n"/>
      <c r="K72" s="22" t="n"/>
      <c r="L72" s="22" t="n"/>
      <c r="M72" s="22" t="n"/>
      <c r="N72" s="22" t="n"/>
      <c r="O72" s="22" t="n"/>
      <c r="P72" s="14" t="n"/>
      <c r="Q72" s="14" t="n"/>
      <c r="R72" s="15" t="n"/>
      <c r="S72" s="16">
        <f>IF(J72="Лекции",N72,"")</f>
        <v/>
      </c>
      <c r="T72" s="16">
        <f>IF(OR(J72="СПЗ",,J72="Семинары ИПЗ",),N72,"")</f>
        <v/>
      </c>
      <c r="U72" s="16">
        <f>IF(J72="Консультация",N72,"")</f>
        <v/>
      </c>
      <c r="V72" s="23" t="n"/>
      <c r="W72" s="22" t="n"/>
      <c r="X72" s="22" t="n"/>
      <c r="Y72" s="22" t="n"/>
      <c r="Z72" s="22" t="n"/>
      <c r="AA72" s="22" t="n"/>
      <c r="AB72" s="22" t="n"/>
      <c r="AC72" s="22" t="n"/>
      <c r="AD72" s="22" t="n"/>
      <c r="AE72" s="22" t="n"/>
      <c r="AF72" s="22" t="n"/>
      <c r="AG72" s="22" t="n"/>
      <c r="AH72" s="26" t="n"/>
      <c r="AI72" s="12">
        <f>IF(J72="Вебинар",N72,"")</f>
        <v/>
      </c>
      <c r="AJ72" s="19">
        <f>SUM(S72:AI72)</f>
        <v/>
      </c>
    </row>
    <row r="73" hidden="1">
      <c r="A73" s="20" t="n"/>
      <c r="B73" s="20" t="n"/>
      <c r="C73" s="20" t="n"/>
      <c r="D73" s="23" t="n"/>
      <c r="E73" s="22" t="n"/>
      <c r="F73" s="22" t="n"/>
      <c r="G73" s="22" t="n"/>
      <c r="H73" s="22" t="n"/>
      <c r="I73" s="22" t="n"/>
      <c r="J73" s="22" t="n"/>
      <c r="K73" s="22" t="n"/>
      <c r="L73" s="22" t="n"/>
      <c r="M73" s="22" t="n"/>
      <c r="N73" s="22" t="n"/>
      <c r="O73" s="22" t="n"/>
      <c r="P73" s="14" t="n"/>
      <c r="Q73" s="14" t="n"/>
      <c r="R73" s="15" t="n"/>
      <c r="S73" s="16">
        <f>IF(J73="Лекции",N73,"")</f>
        <v/>
      </c>
      <c r="T73" s="16">
        <f>IF(OR(J73="СПЗ",,J73="Семинары ИПЗ",),N73,"")</f>
        <v/>
      </c>
      <c r="U73" s="16">
        <f>IF(J73="Консультация",N73,"")</f>
        <v/>
      </c>
      <c r="V73" s="23" t="n"/>
      <c r="W73" s="22" t="n"/>
      <c r="X73" s="22" t="n"/>
      <c r="Y73" s="22" t="n"/>
      <c r="Z73" s="22" t="n"/>
      <c r="AA73" s="22" t="n"/>
      <c r="AB73" s="22" t="n"/>
      <c r="AC73" s="22" t="n"/>
      <c r="AD73" s="22" t="n"/>
      <c r="AE73" s="22" t="n"/>
      <c r="AF73" s="22" t="n"/>
      <c r="AG73" s="22" t="n"/>
      <c r="AH73" s="26" t="n"/>
      <c r="AI73" s="12">
        <f>IF(J73="Вебинар",N73,"")</f>
        <v/>
      </c>
      <c r="AJ73" s="19">
        <f>SUM(S73:AI73)</f>
        <v/>
      </c>
    </row>
    <row r="74" hidden="1">
      <c r="A74" s="20" t="n"/>
      <c r="B74" s="20" t="n"/>
      <c r="C74" s="20" t="n"/>
      <c r="D74" s="23" t="n"/>
      <c r="E74" s="22" t="n"/>
      <c r="F74" s="22" t="n"/>
      <c r="G74" s="22" t="n"/>
      <c r="H74" s="22" t="n"/>
      <c r="I74" s="22" t="n"/>
      <c r="J74" s="22" t="n"/>
      <c r="K74" s="22" t="n"/>
      <c r="L74" s="22" t="n"/>
      <c r="M74" s="22" t="n"/>
      <c r="N74" s="22" t="n"/>
      <c r="O74" s="22" t="n"/>
      <c r="P74" s="14" t="n"/>
      <c r="Q74" s="14" t="n"/>
      <c r="R74" s="15" t="n"/>
      <c r="S74" s="16">
        <f>IF(J74="Лекции",N74,"")</f>
        <v/>
      </c>
      <c r="T74" s="16">
        <f>IF(OR(J74="СПЗ",,J74="Семинары ИПЗ",),N74,"")</f>
        <v/>
      </c>
      <c r="U74" s="16">
        <f>IF(J74="Консультация",N74,"")</f>
        <v/>
      </c>
      <c r="V74" s="23" t="n"/>
      <c r="W74" s="22" t="n"/>
      <c r="X74" s="22" t="n"/>
      <c r="Y74" s="22" t="n"/>
      <c r="Z74" s="22" t="n"/>
      <c r="AA74" s="22" t="n"/>
      <c r="AB74" s="22" t="n"/>
      <c r="AC74" s="22" t="n"/>
      <c r="AD74" s="22" t="n"/>
      <c r="AE74" s="22" t="n"/>
      <c r="AF74" s="22" t="n"/>
      <c r="AG74" s="22" t="n"/>
      <c r="AH74" s="26" t="n"/>
      <c r="AI74" s="12">
        <f>IF(J74="Вебинар",N74,"")</f>
        <v/>
      </c>
      <c r="AJ74" s="19">
        <f>SUM(S74:AI74)</f>
        <v/>
      </c>
    </row>
    <row r="75" hidden="1">
      <c r="A75" s="20" t="n"/>
      <c r="B75" s="20" t="n"/>
      <c r="C75" s="20" t="n"/>
      <c r="D75" s="23" t="n"/>
      <c r="E75" s="22" t="n"/>
      <c r="F75" s="22" t="n"/>
      <c r="G75" s="22" t="n"/>
      <c r="H75" s="22" t="n"/>
      <c r="I75" s="22" t="n"/>
      <c r="J75" s="22" t="n"/>
      <c r="K75" s="22" t="n"/>
      <c r="L75" s="22" t="n"/>
      <c r="M75" s="22" t="n"/>
      <c r="N75" s="22" t="n"/>
      <c r="O75" s="22" t="n"/>
      <c r="P75" s="14" t="n"/>
      <c r="Q75" s="14" t="n"/>
      <c r="R75" s="15" t="n"/>
      <c r="S75" s="16">
        <f>IF(J75="Лекции",N75,"")</f>
        <v/>
      </c>
      <c r="T75" s="16">
        <f>IF(OR(J75="СПЗ",,J75="Семинары ИПЗ",),N75,"")</f>
        <v/>
      </c>
      <c r="U75" s="16">
        <f>IF(J75="Консультация",N75,"")</f>
        <v/>
      </c>
      <c r="V75" s="23" t="n"/>
      <c r="W75" s="22" t="n"/>
      <c r="X75" s="22" t="n"/>
      <c r="Y75" s="22" t="n"/>
      <c r="Z75" s="22" t="n"/>
      <c r="AA75" s="22" t="n"/>
      <c r="AB75" s="22" t="n"/>
      <c r="AC75" s="22" t="n"/>
      <c r="AD75" s="22" t="n"/>
      <c r="AE75" s="22" t="n"/>
      <c r="AF75" s="22" t="n"/>
      <c r="AG75" s="22" t="n"/>
      <c r="AH75" s="26" t="n"/>
      <c r="AI75" s="12">
        <f>IF(J75="Вебинар",N75,"")</f>
        <v/>
      </c>
      <c r="AJ75" s="19">
        <f>SUM(S75:AI75)</f>
        <v/>
      </c>
    </row>
    <row r="76" hidden="1">
      <c r="A76" s="20" t="n"/>
      <c r="B76" s="20" t="n"/>
      <c r="C76" s="20" t="n"/>
      <c r="D76" s="23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14" t="n"/>
      <c r="Q76" s="14" t="n"/>
      <c r="R76" s="15" t="n"/>
      <c r="S76" s="16">
        <f>IF(J76="Лекции",N76,"")</f>
        <v/>
      </c>
      <c r="T76" s="16">
        <f>IF(OR(J76="СПЗ",,J76="Семинары ИПЗ",),N76,"")</f>
        <v/>
      </c>
      <c r="U76" s="16">
        <f>IF(J76="Консультация",N76,"")</f>
        <v/>
      </c>
      <c r="V76" s="23" t="n"/>
      <c r="W76" s="22" t="n"/>
      <c r="X76" s="22" t="n"/>
      <c r="Y76" s="22" t="n"/>
      <c r="Z76" s="22" t="n"/>
      <c r="AA76" s="22" t="n"/>
      <c r="AB76" s="22" t="n"/>
      <c r="AC76" s="22" t="n"/>
      <c r="AD76" s="22" t="n"/>
      <c r="AE76" s="22" t="n"/>
      <c r="AF76" s="22" t="n"/>
      <c r="AG76" s="22" t="n"/>
      <c r="AH76" s="26" t="n"/>
      <c r="AI76" s="12">
        <f>IF(J76="Вебинар",N76,"")</f>
        <v/>
      </c>
      <c r="AJ76" s="19">
        <f>SUM(S76:AI76)</f>
        <v/>
      </c>
    </row>
    <row r="77" hidden="1">
      <c r="A77" s="20" t="n"/>
      <c r="B77" s="20" t="n"/>
      <c r="C77" s="20" t="n"/>
      <c r="D77" s="23" t="n"/>
      <c r="E77" s="22" t="n"/>
      <c r="F77" s="22" t="n"/>
      <c r="G77" s="22" t="n"/>
      <c r="H77" s="22" t="n"/>
      <c r="I77" s="22" t="n"/>
      <c r="J77" s="22" t="n"/>
      <c r="K77" s="22" t="n"/>
      <c r="L77" s="22" t="n"/>
      <c r="M77" s="22" t="n"/>
      <c r="N77" s="22" t="n"/>
      <c r="O77" s="22" t="n"/>
      <c r="P77" s="14" t="n"/>
      <c r="Q77" s="14" t="n"/>
      <c r="R77" s="15" t="n"/>
      <c r="S77" s="16">
        <f>IF(J77="Лекции",N77,"")</f>
        <v/>
      </c>
      <c r="T77" s="16">
        <f>IF(OR(J77="СПЗ",,J77="Семинары ИПЗ",),N77,"")</f>
        <v/>
      </c>
      <c r="U77" s="16">
        <f>IF(J77="Консультация",N77,"")</f>
        <v/>
      </c>
      <c r="V77" s="23" t="n"/>
      <c r="W77" s="22" t="n"/>
      <c r="X77" s="22" t="n"/>
      <c r="Y77" s="22" t="n"/>
      <c r="Z77" s="22" t="n"/>
      <c r="AA77" s="22" t="n"/>
      <c r="AB77" s="22" t="n"/>
      <c r="AC77" s="22" t="n"/>
      <c r="AD77" s="22" t="n"/>
      <c r="AE77" s="22" t="n"/>
      <c r="AF77" s="22" t="n"/>
      <c r="AG77" s="22" t="n"/>
      <c r="AH77" s="26" t="n"/>
      <c r="AI77" s="12">
        <f>IF(J77="Вебинар",N77,"")</f>
        <v/>
      </c>
      <c r="AJ77" s="19">
        <f>SUM(S77:AI77)</f>
        <v/>
      </c>
    </row>
    <row r="78" hidden="1">
      <c r="A78" s="20" t="n"/>
      <c r="B78" s="20" t="n"/>
      <c r="C78" s="20" t="n"/>
      <c r="D78" s="23" t="n"/>
      <c r="E78" s="22" t="n"/>
      <c r="F78" s="22" t="n"/>
      <c r="G78" s="22" t="n"/>
      <c r="H78" s="22" t="n"/>
      <c r="I78" s="22" t="n"/>
      <c r="J78" s="22" t="n"/>
      <c r="K78" s="22" t="n"/>
      <c r="L78" s="22" t="n"/>
      <c r="M78" s="22" t="n"/>
      <c r="N78" s="22" t="n"/>
      <c r="O78" s="22" t="n"/>
      <c r="P78" s="14" t="n"/>
      <c r="Q78" s="14" t="n"/>
      <c r="R78" s="15" t="n"/>
      <c r="S78" s="16">
        <f>IF(J78="Лекции",N78,"")</f>
        <v/>
      </c>
      <c r="T78" s="16">
        <f>IF(OR(J78="СПЗ",,J78="Семинары ИПЗ",),N78,"")</f>
        <v/>
      </c>
      <c r="U78" s="16">
        <f>IF(J78="Консультация",N78,"")</f>
        <v/>
      </c>
      <c r="V78" s="23" t="n"/>
      <c r="W78" s="22" t="n"/>
      <c r="X78" s="22" t="n"/>
      <c r="Y78" s="22" t="n"/>
      <c r="Z78" s="22" t="n"/>
      <c r="AA78" s="22" t="n"/>
      <c r="AB78" s="22" t="n"/>
      <c r="AC78" s="22" t="n"/>
      <c r="AD78" s="22" t="n"/>
      <c r="AE78" s="22" t="n"/>
      <c r="AF78" s="22" t="n"/>
      <c r="AG78" s="22" t="n"/>
      <c r="AH78" s="26" t="n"/>
      <c r="AI78" s="12">
        <f>IF(J78="Вебинар",N78,"")</f>
        <v/>
      </c>
      <c r="AJ78" s="19">
        <f>SUM(S78:AI78)</f>
        <v/>
      </c>
    </row>
    <row r="79" hidden="1">
      <c r="A79" s="20" t="n"/>
      <c r="B79" s="20" t="n"/>
      <c r="C79" s="20" t="n"/>
      <c r="D79" s="23" t="n"/>
      <c r="E79" s="22" t="n"/>
      <c r="F79" s="22" t="n"/>
      <c r="G79" s="22" t="n"/>
      <c r="H79" s="22" t="n"/>
      <c r="I79" s="22" t="n"/>
      <c r="J79" s="22" t="n"/>
      <c r="K79" s="22" t="n"/>
      <c r="L79" s="22" t="n"/>
      <c r="M79" s="22" t="n"/>
      <c r="N79" s="22" t="n"/>
      <c r="O79" s="22" t="n"/>
      <c r="P79" s="14" t="n"/>
      <c r="Q79" s="14" t="n"/>
      <c r="R79" s="15" t="n"/>
      <c r="S79" s="16">
        <f>IF(J79="Лекции",N79,"")</f>
        <v/>
      </c>
      <c r="T79" s="16">
        <f>IF(OR(J79="СПЗ",,J79="Семинары ИПЗ",),N79,"")</f>
        <v/>
      </c>
      <c r="U79" s="16">
        <f>IF(J79="Консультация",N79,"")</f>
        <v/>
      </c>
      <c r="V79" s="23" t="n"/>
      <c r="W79" s="22" t="n"/>
      <c r="X79" s="22" t="n"/>
      <c r="Y79" s="22" t="n"/>
      <c r="Z79" s="22" t="n"/>
      <c r="AA79" s="22" t="n"/>
      <c r="AB79" s="22" t="n"/>
      <c r="AC79" s="22" t="n"/>
      <c r="AD79" s="22" t="n"/>
      <c r="AE79" s="22" t="n"/>
      <c r="AF79" s="22" t="n"/>
      <c r="AG79" s="22" t="n"/>
      <c r="AH79" s="26" t="n"/>
      <c r="AI79" s="12">
        <f>IF(J79="Вебинар",N79,"")</f>
        <v/>
      </c>
      <c r="AJ79" s="19">
        <f>SUM(S79:AI79)</f>
        <v/>
      </c>
    </row>
    <row r="80" hidden="1">
      <c r="A80" s="20" t="n"/>
      <c r="B80" s="20" t="n"/>
      <c r="C80" s="20" t="n"/>
      <c r="D80" s="23" t="n"/>
      <c r="E80" s="22" t="n"/>
      <c r="F80" s="22" t="n"/>
      <c r="G80" s="22" t="n"/>
      <c r="H80" s="22" t="n"/>
      <c r="I80" s="22" t="n"/>
      <c r="J80" s="22" t="n"/>
      <c r="K80" s="22" t="n"/>
      <c r="L80" s="22" t="n"/>
      <c r="M80" s="22" t="n"/>
      <c r="N80" s="22" t="n"/>
      <c r="O80" s="22" t="n"/>
      <c r="P80" s="14" t="n"/>
      <c r="Q80" s="14" t="n"/>
      <c r="R80" s="15" t="n"/>
      <c r="S80" s="16">
        <f>IF(J80="Лекции",N80,"")</f>
        <v/>
      </c>
      <c r="T80" s="16">
        <f>IF(OR(J80="СПЗ",,J80="Семинары ИПЗ",),N80,"")</f>
        <v/>
      </c>
      <c r="U80" s="16">
        <f>IF(J80="Консультация",N80,"")</f>
        <v/>
      </c>
      <c r="V80" s="23" t="n"/>
      <c r="W80" s="22" t="n"/>
      <c r="X80" s="22" t="n"/>
      <c r="Y80" s="22" t="n"/>
      <c r="Z80" s="22" t="n"/>
      <c r="AA80" s="22" t="n"/>
      <c r="AB80" s="22" t="n"/>
      <c r="AC80" s="22" t="n"/>
      <c r="AD80" s="22" t="n"/>
      <c r="AE80" s="22" t="n"/>
      <c r="AF80" s="22" t="n"/>
      <c r="AG80" s="22" t="n"/>
      <c r="AH80" s="26" t="n"/>
      <c r="AI80" s="12">
        <f>IF(J80="Вебинар",N80,"")</f>
        <v/>
      </c>
      <c r="AJ80" s="19">
        <f>SUM(S80:AI80)</f>
        <v/>
      </c>
    </row>
    <row r="81" hidden="1">
      <c r="A81" s="20" t="n"/>
      <c r="B81" s="20" t="n"/>
      <c r="C81" s="20" t="n"/>
      <c r="D81" s="23" t="n"/>
      <c r="E81" s="22" t="n"/>
      <c r="F81" s="22" t="n"/>
      <c r="G81" s="22" t="n"/>
      <c r="H81" s="22" t="n"/>
      <c r="I81" s="22" t="n"/>
      <c r="J81" s="22" t="n"/>
      <c r="K81" s="22" t="n"/>
      <c r="L81" s="22" t="n"/>
      <c r="M81" s="22" t="n"/>
      <c r="N81" s="22" t="n"/>
      <c r="O81" s="22" t="n"/>
      <c r="P81" s="14" t="n"/>
      <c r="Q81" s="14" t="n"/>
      <c r="R81" s="15" t="n"/>
      <c r="S81" s="16">
        <f>IF(J81="Лекции",N81,"")</f>
        <v/>
      </c>
      <c r="T81" s="16">
        <f>IF(OR(J81="СПЗ",,J81="Семинары ИПЗ",),N81,"")</f>
        <v/>
      </c>
      <c r="U81" s="16">
        <f>IF(J81="Консультация",N81,"")</f>
        <v/>
      </c>
      <c r="V81" s="23" t="n"/>
      <c r="W81" s="22" t="n"/>
      <c r="X81" s="22" t="n"/>
      <c r="Y81" s="22" t="n"/>
      <c r="Z81" s="22" t="n"/>
      <c r="AA81" s="22" t="n"/>
      <c r="AB81" s="22" t="n"/>
      <c r="AC81" s="22" t="n"/>
      <c r="AD81" s="22" t="n"/>
      <c r="AE81" s="22" t="n"/>
      <c r="AF81" s="22" t="n"/>
      <c r="AG81" s="22" t="n"/>
      <c r="AH81" s="26" t="n"/>
      <c r="AI81" s="12">
        <f>IF(J81="Вебинар",N81,"")</f>
        <v/>
      </c>
      <c r="AJ81" s="19">
        <f>SUM(S81:AI81)</f>
        <v/>
      </c>
    </row>
    <row r="82" hidden="1">
      <c r="A82" s="20" t="n"/>
      <c r="B82" s="20" t="n"/>
      <c r="C82" s="20" t="n"/>
      <c r="D82" s="23" t="n"/>
      <c r="E82" s="22" t="n"/>
      <c r="F82" s="22" t="n"/>
      <c r="G82" s="22" t="n"/>
      <c r="H82" s="22" t="n"/>
      <c r="I82" s="22" t="n"/>
      <c r="J82" s="22" t="n"/>
      <c r="K82" s="22" t="n"/>
      <c r="L82" s="22" t="n"/>
      <c r="M82" s="22" t="n"/>
      <c r="N82" s="22" t="n"/>
      <c r="O82" s="22" t="n"/>
      <c r="P82" s="14" t="n"/>
      <c r="Q82" s="14" t="n"/>
      <c r="R82" s="15" t="n"/>
      <c r="S82" s="16">
        <f>IF(J82="Лекции",N82,"")</f>
        <v/>
      </c>
      <c r="T82" s="16">
        <f>IF(OR(J82="СПЗ",,J82="Семинары ИПЗ",),N82,"")</f>
        <v/>
      </c>
      <c r="U82" s="16">
        <f>IF(J82="Консультация",N82,"")</f>
        <v/>
      </c>
      <c r="V82" s="23" t="n"/>
      <c r="W82" s="22" t="n"/>
      <c r="X82" s="22" t="n"/>
      <c r="Y82" s="22" t="n"/>
      <c r="Z82" s="22" t="n"/>
      <c r="AA82" s="22" t="n"/>
      <c r="AB82" s="22" t="n"/>
      <c r="AC82" s="22" t="n"/>
      <c r="AD82" s="22" t="n"/>
      <c r="AE82" s="22" t="n"/>
      <c r="AF82" s="22" t="n"/>
      <c r="AG82" s="22" t="n"/>
      <c r="AH82" s="26" t="n"/>
      <c r="AI82" s="12">
        <f>IF(J82="Вебинар",N82,"")</f>
        <v/>
      </c>
      <c r="AJ82" s="19">
        <f>SUM(S82:AI82)</f>
        <v/>
      </c>
    </row>
    <row r="83" hidden="1">
      <c r="A83" s="20" t="n"/>
      <c r="B83" s="20" t="n"/>
      <c r="C83" s="20" t="n"/>
      <c r="D83" s="23" t="n"/>
      <c r="E83" s="22" t="n"/>
      <c r="F83" s="22" t="n"/>
      <c r="G83" s="22" t="n"/>
      <c r="H83" s="22" t="n"/>
      <c r="I83" s="22" t="n"/>
      <c r="J83" s="22" t="n"/>
      <c r="K83" s="22" t="n"/>
      <c r="L83" s="22" t="n"/>
      <c r="M83" s="22" t="n"/>
      <c r="N83" s="22" t="n"/>
      <c r="O83" s="22" t="n"/>
      <c r="P83" s="14" t="n"/>
      <c r="Q83" s="14" t="n"/>
      <c r="R83" s="15" t="n"/>
      <c r="S83" s="16">
        <f>IF(J83="Лекции",N83,"")</f>
        <v/>
      </c>
      <c r="T83" s="16">
        <f>IF(OR(J83="СПЗ",,J83="Семинары ИПЗ",),N83,"")</f>
        <v/>
      </c>
      <c r="U83" s="16">
        <f>IF(J83="Консультация",N83,"")</f>
        <v/>
      </c>
      <c r="V83" s="23" t="n"/>
      <c r="W83" s="22" t="n"/>
      <c r="X83" s="22" t="n"/>
      <c r="Y83" s="22" t="n"/>
      <c r="Z83" s="22" t="n"/>
      <c r="AA83" s="22" t="n"/>
      <c r="AB83" s="22" t="n"/>
      <c r="AC83" s="22" t="n"/>
      <c r="AD83" s="22" t="n"/>
      <c r="AE83" s="22" t="n"/>
      <c r="AF83" s="22" t="n"/>
      <c r="AG83" s="22" t="n"/>
      <c r="AH83" s="26" t="n"/>
      <c r="AI83" s="12">
        <f>IF(J83="Вебинар",N83,"")</f>
        <v/>
      </c>
      <c r="AJ83" s="19">
        <f>SUM(S83:AI83)</f>
        <v/>
      </c>
    </row>
    <row r="84" hidden="1">
      <c r="A84" s="20" t="n"/>
      <c r="B84" s="20" t="n"/>
      <c r="C84" s="20" t="n"/>
      <c r="D84" s="23" t="n"/>
      <c r="E84" s="22" t="n"/>
      <c r="F84" s="22" t="n"/>
      <c r="G84" s="22" t="n"/>
      <c r="H84" s="22" t="n"/>
      <c r="I84" s="22" t="n"/>
      <c r="J84" s="22" t="n"/>
      <c r="K84" s="22" t="n"/>
      <c r="L84" s="22" t="n"/>
      <c r="M84" s="22" t="n"/>
      <c r="N84" s="22" t="n"/>
      <c r="O84" s="22" t="n"/>
      <c r="P84" s="14" t="n"/>
      <c r="Q84" s="14" t="n"/>
      <c r="R84" s="15" t="n"/>
      <c r="S84" s="16">
        <f>IF(J84="Лекции",N84,"")</f>
        <v/>
      </c>
      <c r="T84" s="16">
        <f>IF(OR(J84="СПЗ",,J84="Семинары ИПЗ",),N84,"")</f>
        <v/>
      </c>
      <c r="U84" s="16">
        <f>IF(J84="Консультация",N84,"")</f>
        <v/>
      </c>
      <c r="V84" s="23" t="n"/>
      <c r="W84" s="22" t="n"/>
      <c r="X84" s="22" t="n"/>
      <c r="Y84" s="22" t="n"/>
      <c r="Z84" s="22" t="n"/>
      <c r="AA84" s="22" t="n"/>
      <c r="AB84" s="22" t="n"/>
      <c r="AC84" s="22" t="n"/>
      <c r="AD84" s="22" t="n"/>
      <c r="AE84" s="22" t="n"/>
      <c r="AF84" s="22" t="n"/>
      <c r="AG84" s="22" t="n"/>
      <c r="AH84" s="26" t="n"/>
      <c r="AI84" s="12">
        <f>IF(J84="Вебинар",N84,"")</f>
        <v/>
      </c>
      <c r="AJ84" s="19">
        <f>SUM(S84:AI84)</f>
        <v/>
      </c>
    </row>
    <row r="85" hidden="1">
      <c r="A85" s="20" t="n"/>
      <c r="B85" s="20" t="n"/>
      <c r="C85" s="20" t="n"/>
      <c r="D85" s="23" t="n"/>
      <c r="E85" s="22" t="n"/>
      <c r="F85" s="22" t="n"/>
      <c r="G85" s="22" t="n"/>
      <c r="H85" s="22" t="n"/>
      <c r="I85" s="22" t="n"/>
      <c r="J85" s="22" t="n"/>
      <c r="K85" s="22" t="n"/>
      <c r="L85" s="22" t="n"/>
      <c r="M85" s="22" t="n"/>
      <c r="N85" s="22" t="n"/>
      <c r="O85" s="22" t="n"/>
      <c r="P85" s="14" t="n"/>
      <c r="Q85" s="14" t="n"/>
      <c r="R85" s="15" t="n"/>
      <c r="S85" s="16">
        <f>IF(J85="Лекции",N85,"")</f>
        <v/>
      </c>
      <c r="T85" s="16">
        <f>IF(OR(J85="СПЗ",,J85="Семинары ИПЗ",),N85,"")</f>
        <v/>
      </c>
      <c r="U85" s="16">
        <f>IF(J85="Консультация",N85,"")</f>
        <v/>
      </c>
      <c r="V85" s="23" t="n"/>
      <c r="W85" s="22" t="n"/>
      <c r="X85" s="22" t="n"/>
      <c r="Y85" s="22" t="n"/>
      <c r="Z85" s="22" t="n"/>
      <c r="AA85" s="22" t="n"/>
      <c r="AB85" s="22" t="n"/>
      <c r="AC85" s="22" t="n"/>
      <c r="AD85" s="22" t="n"/>
      <c r="AE85" s="22" t="n"/>
      <c r="AF85" s="22" t="n"/>
      <c r="AG85" s="22" t="n"/>
      <c r="AH85" s="26" t="n"/>
      <c r="AI85" s="12">
        <f>IF(J85="Вебинар",N85,"")</f>
        <v/>
      </c>
      <c r="AJ85" s="19">
        <f>SUM(S85:AI85)</f>
        <v/>
      </c>
    </row>
    <row r="86" hidden="1">
      <c r="A86" s="20" t="n"/>
      <c r="B86" s="20" t="n"/>
      <c r="C86" s="20" t="n"/>
      <c r="D86" s="23" t="n"/>
      <c r="E86" s="22" t="n"/>
      <c r="F86" s="22" t="n"/>
      <c r="G86" s="22" t="n"/>
      <c r="H86" s="22" t="n"/>
      <c r="I86" s="22" t="n"/>
      <c r="J86" s="22" t="n"/>
      <c r="K86" s="22" t="n"/>
      <c r="L86" s="22" t="n"/>
      <c r="M86" s="22" t="n"/>
      <c r="N86" s="22" t="n"/>
      <c r="O86" s="22" t="n"/>
      <c r="P86" s="14" t="n"/>
      <c r="Q86" s="14" t="n"/>
      <c r="R86" s="15" t="n"/>
      <c r="S86" s="16">
        <f>IF(J86="Лекции",N86,"")</f>
        <v/>
      </c>
      <c r="T86" s="16">
        <f>IF(OR(J86="СПЗ",,J86="Семинары ИПЗ",),N86,"")</f>
        <v/>
      </c>
      <c r="U86" s="16">
        <f>IF(J86="Консультация",N86,"")</f>
        <v/>
      </c>
      <c r="V86" s="23" t="n"/>
      <c r="W86" s="22" t="n"/>
      <c r="X86" s="22" t="n"/>
      <c r="Y86" s="22" t="n"/>
      <c r="Z86" s="22" t="n"/>
      <c r="AA86" s="22" t="n"/>
      <c r="AB86" s="22" t="n"/>
      <c r="AC86" s="22" t="n"/>
      <c r="AD86" s="22" t="n"/>
      <c r="AE86" s="22" t="n"/>
      <c r="AF86" s="22" t="n"/>
      <c r="AG86" s="22" t="n"/>
      <c r="AH86" s="26" t="n"/>
      <c r="AI86" s="12">
        <f>IF(J86="Вебинар",N86,"")</f>
        <v/>
      </c>
      <c r="AJ86" s="19">
        <f>SUM(S86:AI86)</f>
        <v/>
      </c>
    </row>
    <row r="87" hidden="1">
      <c r="A87" s="20" t="n"/>
      <c r="B87" s="20" t="n"/>
      <c r="C87" s="20" t="n"/>
      <c r="D87" s="23" t="n"/>
      <c r="E87" s="22" t="n"/>
      <c r="F87" s="22" t="n"/>
      <c r="G87" s="22" t="n"/>
      <c r="H87" s="22" t="n"/>
      <c r="I87" s="22" t="n"/>
      <c r="J87" s="22" t="n"/>
      <c r="K87" s="22" t="n"/>
      <c r="L87" s="22" t="n"/>
      <c r="M87" s="22" t="n"/>
      <c r="N87" s="22" t="n"/>
      <c r="O87" s="22" t="n"/>
      <c r="P87" s="14" t="n"/>
      <c r="Q87" s="14" t="n"/>
      <c r="R87" s="15" t="n"/>
      <c r="S87" s="16">
        <f>IF(J87="Лекции",N87,"")</f>
        <v/>
      </c>
      <c r="T87" s="16">
        <f>IF(OR(J87="СПЗ",,J87="Семинары ИПЗ",),N87,"")</f>
        <v/>
      </c>
      <c r="U87" s="16">
        <f>IF(J87="Консультация",N87,"")</f>
        <v/>
      </c>
      <c r="V87" s="23" t="n"/>
      <c r="W87" s="22" t="n"/>
      <c r="X87" s="22" t="n"/>
      <c r="Y87" s="22" t="n"/>
      <c r="Z87" s="22" t="n"/>
      <c r="AA87" s="22" t="n"/>
      <c r="AB87" s="22" t="n"/>
      <c r="AC87" s="22" t="n"/>
      <c r="AD87" s="22" t="n"/>
      <c r="AE87" s="22" t="n"/>
      <c r="AF87" s="22" t="n"/>
      <c r="AG87" s="22" t="n"/>
      <c r="AH87" s="26" t="n"/>
      <c r="AI87" s="12">
        <f>IF(J87="Вебинар",N87,"")</f>
        <v/>
      </c>
      <c r="AJ87" s="19">
        <f>SUM(S87:AI87)</f>
        <v/>
      </c>
    </row>
    <row r="88" hidden="1">
      <c r="A88" s="20" t="n"/>
      <c r="B88" s="20" t="n"/>
      <c r="C88" s="20" t="n"/>
      <c r="D88" s="23" t="n"/>
      <c r="E88" s="22" t="n"/>
      <c r="F88" s="22" t="n"/>
      <c r="G88" s="22" t="n"/>
      <c r="H88" s="22" t="n"/>
      <c r="I88" s="22" t="n"/>
      <c r="J88" s="22" t="n"/>
      <c r="K88" s="22" t="n"/>
      <c r="L88" s="22" t="n"/>
      <c r="M88" s="22" t="n"/>
      <c r="N88" s="22" t="n"/>
      <c r="O88" s="22" t="n"/>
      <c r="P88" s="14" t="n"/>
      <c r="Q88" s="14" t="n"/>
      <c r="R88" s="15" t="n"/>
      <c r="S88" s="16">
        <f>IF(J88="Лекции",N88,"")</f>
        <v/>
      </c>
      <c r="T88" s="16">
        <f>IF(OR(J88="СПЗ",,J88="Семинары ИПЗ",),N88,"")</f>
        <v/>
      </c>
      <c r="U88" s="16">
        <f>IF(J88="Консультация",N88,"")</f>
        <v/>
      </c>
      <c r="V88" s="23" t="n"/>
      <c r="W88" s="22" t="n"/>
      <c r="X88" s="22" t="n"/>
      <c r="Y88" s="22" t="n"/>
      <c r="Z88" s="22" t="n"/>
      <c r="AA88" s="22" t="n"/>
      <c r="AB88" s="22" t="n"/>
      <c r="AC88" s="22" t="n"/>
      <c r="AD88" s="22" t="n"/>
      <c r="AE88" s="22" t="n"/>
      <c r="AF88" s="22" t="n"/>
      <c r="AG88" s="22" t="n"/>
      <c r="AH88" s="26" t="n"/>
      <c r="AI88" s="12">
        <f>IF(J88="Вебинар",N88,"")</f>
        <v/>
      </c>
      <c r="AJ88" s="19">
        <f>SUM(S88:AI88)</f>
        <v/>
      </c>
    </row>
    <row r="89" hidden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14" t="n"/>
      <c r="Q89" s="14" t="n"/>
      <c r="R89" s="15" t="n"/>
      <c r="S89" s="16">
        <f>IF(J89="Лекции",N89,"")</f>
        <v/>
      </c>
      <c r="T89" s="16">
        <f>IF(OR(J89="СПЗ",,J89="Семинары ИПЗ",),N89,"")</f>
        <v/>
      </c>
      <c r="U89" s="16">
        <f>IF(J89="Консультация",N89,"")</f>
        <v/>
      </c>
      <c r="V89" s="27" t="n"/>
      <c r="W89" s="28" t="n"/>
      <c r="X89" s="27" t="n"/>
      <c r="Y89" s="27" t="n"/>
      <c r="Z89" s="27" t="n"/>
      <c r="AA89" s="27" t="n"/>
      <c r="AB89" s="28" t="n"/>
      <c r="AC89" s="27" t="n"/>
      <c r="AD89" s="27" t="n"/>
      <c r="AE89" s="28" t="n"/>
      <c r="AF89" s="28" t="n"/>
      <c r="AG89" s="28" t="n"/>
      <c r="AH89" s="27" t="n"/>
      <c r="AI89" s="12">
        <f>IF(J89="Вебинар",N89,"")</f>
        <v/>
      </c>
      <c r="AJ89" s="19">
        <f>SUM(S89:AI89)</f>
        <v/>
      </c>
    </row>
    <row r="90" hidden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14" t="n"/>
      <c r="Q90" s="14" t="n"/>
      <c r="R90" s="15" t="n"/>
      <c r="S90" s="16">
        <f>IF(J90="Лекции",N90,"")</f>
        <v/>
      </c>
      <c r="T90" s="16">
        <f>IF(OR(J90="СПЗ",,J90="Семинары ИПЗ",),N90,"")</f>
        <v/>
      </c>
      <c r="U90" s="16">
        <f>IF(J90="Консультация",N90,"")</f>
        <v/>
      </c>
      <c r="V90" s="27" t="n"/>
      <c r="W90" s="28" t="n"/>
      <c r="X90" s="27" t="n"/>
      <c r="Y90" s="27" t="n"/>
      <c r="Z90" s="27" t="n"/>
      <c r="AA90" s="27" t="n"/>
      <c r="AB90" s="28" t="n"/>
      <c r="AC90" s="27" t="n"/>
      <c r="AD90" s="27" t="n"/>
      <c r="AE90" s="28" t="n"/>
      <c r="AF90" s="28" t="n"/>
      <c r="AG90" s="28" t="n"/>
      <c r="AH90" s="27" t="n"/>
      <c r="AI90" s="12">
        <f>IF(J90="Вебинар",N90,"")</f>
        <v/>
      </c>
      <c r="AJ90" s="19">
        <f>SUM(S90:AI90)</f>
        <v/>
      </c>
    </row>
    <row r="91" hidden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14" t="n"/>
      <c r="Q91" s="14" t="n"/>
      <c r="R91" s="15" t="n"/>
      <c r="S91" s="16">
        <f>IF(J91="Лекции",N91,"")</f>
        <v/>
      </c>
      <c r="T91" s="16">
        <f>IF(OR(J91="СПЗ",,J91="Семинары ИПЗ",),N91,"")</f>
        <v/>
      </c>
      <c r="U91" s="16">
        <f>IF(J91="Консультация",N91,"")</f>
        <v/>
      </c>
      <c r="V91" s="27" t="n"/>
      <c r="W91" s="28" t="n"/>
      <c r="X91" s="27" t="n"/>
      <c r="Y91" s="27" t="n"/>
      <c r="Z91" s="27" t="n"/>
      <c r="AA91" s="27" t="n"/>
      <c r="AB91" s="28" t="n"/>
      <c r="AC91" s="27" t="n"/>
      <c r="AD91" s="27" t="n"/>
      <c r="AE91" s="28" t="n"/>
      <c r="AF91" s="28" t="n"/>
      <c r="AG91" s="28" t="n"/>
      <c r="AH91" s="27" t="n"/>
      <c r="AI91" s="12">
        <f>IF(J91="Вебинар",N91,"")</f>
        <v/>
      </c>
      <c r="AJ91" s="19">
        <f>SUM(S91:AI91)</f>
        <v/>
      </c>
    </row>
    <row r="92" hidden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14" t="n"/>
      <c r="Q92" s="14" t="n"/>
      <c r="R92" s="15" t="n"/>
      <c r="S92" s="16">
        <f>IF(J92="Лекции",N92,"")</f>
        <v/>
      </c>
      <c r="T92" s="16">
        <f>IF(OR(J92="СПЗ",,J92="Семинары ИПЗ",),N92,"")</f>
        <v/>
      </c>
      <c r="U92" s="16">
        <f>IF(J92="Консультация",N92,"")</f>
        <v/>
      </c>
      <c r="V92" s="27" t="n"/>
      <c r="W92" s="28" t="n"/>
      <c r="X92" s="27" t="n"/>
      <c r="Y92" s="27" t="n"/>
      <c r="Z92" s="27" t="n"/>
      <c r="AA92" s="27" t="n"/>
      <c r="AB92" s="28" t="n"/>
      <c r="AC92" s="27" t="n"/>
      <c r="AD92" s="27" t="n"/>
      <c r="AE92" s="28" t="n"/>
      <c r="AF92" s="28" t="n"/>
      <c r="AG92" s="28" t="n"/>
      <c r="AH92" s="27" t="n"/>
      <c r="AI92" s="12">
        <f>IF(J92="Вебинар",N92,"")</f>
        <v/>
      </c>
      <c r="AJ92" s="19">
        <f>SUM(S92:AI92)</f>
        <v/>
      </c>
    </row>
    <row r="93" hidden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14" t="n"/>
      <c r="Q93" s="14" t="n"/>
      <c r="R93" s="15" t="n"/>
      <c r="S93" s="16">
        <f>IF(J93="Лекции",N93,"")</f>
        <v/>
      </c>
      <c r="T93" s="16">
        <f>IF(OR(J93="СПЗ",,J93="Семинары ИПЗ",),N93,"")</f>
        <v/>
      </c>
      <c r="U93" s="16">
        <f>IF(J93="Консультация",N93,"")</f>
        <v/>
      </c>
      <c r="V93" s="27" t="n"/>
      <c r="W93" s="28" t="n"/>
      <c r="X93" s="27" t="n"/>
      <c r="Y93" s="27" t="n"/>
      <c r="Z93" s="27" t="n"/>
      <c r="AA93" s="27" t="n"/>
      <c r="AB93" s="28" t="n"/>
      <c r="AC93" s="27" t="n"/>
      <c r="AD93" s="27" t="n"/>
      <c r="AE93" s="28" t="n"/>
      <c r="AF93" s="28" t="n"/>
      <c r="AG93" s="28" t="n"/>
      <c r="AH93" s="27" t="n"/>
      <c r="AI93" s="12">
        <f>IF(J93="Вебинар",N93,"")</f>
        <v/>
      </c>
      <c r="AJ93" s="19">
        <f>SUM(S93:AI93)</f>
        <v/>
      </c>
    </row>
    <row r="94" hidden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14" t="n"/>
      <c r="Q94" s="14" t="n"/>
      <c r="R94" s="15" t="n"/>
      <c r="S94" s="16">
        <f>IF(J94="Лекции",N94,"")</f>
        <v/>
      </c>
      <c r="T94" s="16">
        <f>IF(OR(J94="СПЗ",,J94="Семинары ИПЗ",),N94,"")</f>
        <v/>
      </c>
      <c r="U94" s="16">
        <f>IF(J94="Консультация",N94,"")</f>
        <v/>
      </c>
      <c r="V94" s="27" t="n"/>
      <c r="W94" s="28" t="n"/>
      <c r="X94" s="27" t="n"/>
      <c r="Y94" s="27" t="n"/>
      <c r="Z94" s="27" t="n"/>
      <c r="AA94" s="27" t="n"/>
      <c r="AB94" s="28" t="n"/>
      <c r="AC94" s="27" t="n"/>
      <c r="AD94" s="27" t="n"/>
      <c r="AE94" s="28" t="n"/>
      <c r="AF94" s="28" t="n"/>
      <c r="AG94" s="28" t="n"/>
      <c r="AH94" s="27" t="n"/>
      <c r="AI94" s="12">
        <f>IF(J94="Вебинар",N94,"")</f>
        <v/>
      </c>
      <c r="AJ94" s="19">
        <f>SUM(S94:AI94)</f>
        <v/>
      </c>
    </row>
    <row r="95" hidden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14" t="n"/>
      <c r="Q95" s="14" t="n"/>
      <c r="R95" s="15" t="n"/>
      <c r="S95" s="16">
        <f>IF(J95="Лекции",N95,"")</f>
        <v/>
      </c>
      <c r="T95" s="16">
        <f>IF(OR(J95="СПЗ",,J95="Семинары ИПЗ",),N95,"")</f>
        <v/>
      </c>
      <c r="U95" s="16">
        <f>IF(J95="Консультация",N95,"")</f>
        <v/>
      </c>
      <c r="V95" s="27" t="n"/>
      <c r="W95" s="28" t="n"/>
      <c r="X95" s="27" t="n"/>
      <c r="Y95" s="27" t="n"/>
      <c r="Z95" s="27" t="n"/>
      <c r="AA95" s="27" t="n"/>
      <c r="AB95" s="28" t="n"/>
      <c r="AC95" s="27" t="n"/>
      <c r="AD95" s="27" t="n"/>
      <c r="AE95" s="28" t="n"/>
      <c r="AF95" s="28" t="n"/>
      <c r="AG95" s="28" t="n"/>
      <c r="AH95" s="27" t="n"/>
      <c r="AI95" s="12">
        <f>IF(J95="Вебинар",N95,"")</f>
        <v/>
      </c>
      <c r="AJ95" s="19">
        <f>SUM(S95:AI95)</f>
        <v/>
      </c>
    </row>
    <row r="96" hidden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14" t="n"/>
      <c r="Q96" s="14" t="n"/>
      <c r="R96" s="15" t="n"/>
      <c r="S96" s="16">
        <f>IF(J96="Лекции",N96,"")</f>
        <v/>
      </c>
      <c r="T96" s="16">
        <f>IF(OR(J96="СПЗ",,J96="Семинары ИПЗ",),N96,"")</f>
        <v/>
      </c>
      <c r="U96" s="16">
        <f>IF(J96="Консультация",N96,"")</f>
        <v/>
      </c>
      <c r="V96" s="27" t="n"/>
      <c r="W96" s="28" t="n"/>
      <c r="X96" s="27" t="n"/>
      <c r="Y96" s="27" t="n"/>
      <c r="Z96" s="27" t="n"/>
      <c r="AA96" s="27" t="n"/>
      <c r="AB96" s="28" t="n"/>
      <c r="AC96" s="27" t="n"/>
      <c r="AD96" s="27" t="n"/>
      <c r="AE96" s="28" t="n"/>
      <c r="AF96" s="28" t="n"/>
      <c r="AG96" s="28" t="n"/>
      <c r="AH96" s="27" t="n"/>
      <c r="AI96" s="12">
        <f>IF(J96="Вебинар",N96,"")</f>
        <v/>
      </c>
      <c r="AJ96" s="19">
        <f>SUM(S96:AI96)</f>
        <v/>
      </c>
    </row>
    <row r="97" hidden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14" t="n"/>
      <c r="Q97" s="14" t="n"/>
      <c r="R97" s="15" t="n"/>
      <c r="S97" s="16">
        <f>IF(J97="Лекции",N97,"")</f>
        <v/>
      </c>
      <c r="T97" s="16">
        <f>IF(OR(J97="СПЗ",,J97="Семинары ИПЗ",),N97,"")</f>
        <v/>
      </c>
      <c r="U97" s="16">
        <f>IF(J97="Консультация",N97,"")</f>
        <v/>
      </c>
      <c r="V97" s="27" t="n"/>
      <c r="W97" s="28" t="n"/>
      <c r="X97" s="27" t="n"/>
      <c r="Y97" s="27" t="n"/>
      <c r="Z97" s="27" t="n"/>
      <c r="AA97" s="27" t="n"/>
      <c r="AB97" s="28" t="n"/>
      <c r="AC97" s="27" t="n"/>
      <c r="AD97" s="27" t="n"/>
      <c r="AE97" s="28" t="n"/>
      <c r="AF97" s="28" t="n"/>
      <c r="AG97" s="28" t="n"/>
      <c r="AH97" s="27" t="n"/>
      <c r="AI97" s="12">
        <f>IF(J97="Вебинар",N97,"")</f>
        <v/>
      </c>
      <c r="AJ97" s="19">
        <f>SUM(S97:AI97)</f>
        <v/>
      </c>
    </row>
    <row r="98" hidden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14" t="n"/>
      <c r="Q98" s="14" t="n"/>
      <c r="R98" s="15" t="n"/>
      <c r="S98" s="16">
        <f>IF(J98="Лекции",N98,"")</f>
        <v/>
      </c>
      <c r="T98" s="16">
        <f>IF(OR(J98="СПЗ",,J98="Семинары ИПЗ",),N98,"")</f>
        <v/>
      </c>
      <c r="U98" s="16">
        <f>IF(J98="Консультация",N98,"")</f>
        <v/>
      </c>
      <c r="V98" s="27" t="n"/>
      <c r="W98" s="28" t="n"/>
      <c r="X98" s="27" t="n"/>
      <c r="Y98" s="27" t="n"/>
      <c r="Z98" s="27" t="n"/>
      <c r="AA98" s="27" t="n"/>
      <c r="AB98" s="28" t="n"/>
      <c r="AC98" s="27" t="n"/>
      <c r="AD98" s="27" t="n"/>
      <c r="AE98" s="28" t="n"/>
      <c r="AF98" s="28" t="n"/>
      <c r="AG98" s="28" t="n"/>
      <c r="AH98" s="27" t="n"/>
      <c r="AI98" s="12">
        <f>IF(J98="Вебинар",N98,"")</f>
        <v/>
      </c>
      <c r="AJ98" s="19">
        <f>SUM(S98:AI98)</f>
        <v/>
      </c>
    </row>
    <row r="99" hidden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14" t="n"/>
      <c r="Q99" s="14" t="n"/>
      <c r="R99" s="15" t="n"/>
      <c r="S99" s="16">
        <f>IF(J99="Лекции",N99,"")</f>
        <v/>
      </c>
      <c r="T99" s="16">
        <f>IF(OR(J99="СПЗ",,J99="Семинары ИПЗ",),N99,"")</f>
        <v/>
      </c>
      <c r="U99" s="16">
        <f>IF(J99="Консультация",N99,"")</f>
        <v/>
      </c>
      <c r="V99" s="27" t="n"/>
      <c r="W99" s="28" t="n"/>
      <c r="X99" s="27" t="n"/>
      <c r="Y99" s="27" t="n"/>
      <c r="Z99" s="27" t="n"/>
      <c r="AA99" s="27" t="n"/>
      <c r="AB99" s="28" t="n"/>
      <c r="AC99" s="27" t="n"/>
      <c r="AD99" s="27" t="n"/>
      <c r="AE99" s="28" t="n"/>
      <c r="AF99" s="28" t="n"/>
      <c r="AG99" s="28" t="n"/>
      <c r="AH99" s="27" t="n"/>
      <c r="AI99" s="12">
        <f>IF(J99="Вебинар",N99,"")</f>
        <v/>
      </c>
      <c r="AJ99" s="19">
        <f>SUM(S99:AI99)</f>
        <v/>
      </c>
    </row>
    <row r="100" hidden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14" t="n"/>
      <c r="Q100" s="14" t="n"/>
      <c r="R100" s="15" t="n"/>
      <c r="S100" s="16">
        <f>IF(J100="Лекции",N100,"")</f>
        <v/>
      </c>
      <c r="T100" s="16">
        <f>IF(OR(J100="СПЗ",,J100="Семинары ИПЗ",),N100,"")</f>
        <v/>
      </c>
      <c r="U100" s="16">
        <f>IF(J100="Консультация",N100,"")</f>
        <v/>
      </c>
      <c r="V100" s="27" t="n"/>
      <c r="W100" s="28" t="n"/>
      <c r="X100" s="27" t="n"/>
      <c r="Y100" s="27" t="n"/>
      <c r="Z100" s="27" t="n"/>
      <c r="AA100" s="27" t="n"/>
      <c r="AB100" s="28" t="n"/>
      <c r="AC100" s="27" t="n"/>
      <c r="AD100" s="27" t="n"/>
      <c r="AE100" s="28" t="n"/>
      <c r="AF100" s="28" t="n"/>
      <c r="AG100" s="28" t="n"/>
      <c r="AH100" s="27" t="n"/>
      <c r="AI100" s="12">
        <f>IF(J100="Вебинар",N100,"")</f>
        <v/>
      </c>
      <c r="AJ100" s="19">
        <f>SUM(S100:AI100)</f>
        <v/>
      </c>
    </row>
    <row r="101" hidden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14" t="n"/>
      <c r="Q101" s="14" t="n"/>
      <c r="R101" s="15" t="n"/>
      <c r="S101" s="16">
        <f>IF(J101="Лекции",N101,"")</f>
        <v/>
      </c>
      <c r="T101" s="16">
        <f>IF(OR(J101="СПЗ",,J101="Семинары ИПЗ",),N101,"")</f>
        <v/>
      </c>
      <c r="U101" s="16">
        <f>IF(J101="Консультация",N101,"")</f>
        <v/>
      </c>
      <c r="V101" s="27" t="n"/>
      <c r="W101" s="28" t="n"/>
      <c r="X101" s="27" t="n"/>
      <c r="Y101" s="27" t="n"/>
      <c r="Z101" s="27" t="n"/>
      <c r="AA101" s="27" t="n"/>
      <c r="AB101" s="28" t="n"/>
      <c r="AC101" s="27" t="n"/>
      <c r="AD101" s="27" t="n"/>
      <c r="AE101" s="28" t="n"/>
      <c r="AF101" s="28" t="n"/>
      <c r="AG101" s="28" t="n"/>
      <c r="AH101" s="27" t="n"/>
      <c r="AI101" s="12">
        <f>IF(J101="Вебинар",N101,"")</f>
        <v/>
      </c>
      <c r="AJ101" s="19">
        <f>SUM(S101:AI101)</f>
        <v/>
      </c>
    </row>
    <row r="102" hidden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14" t="n"/>
      <c r="Q102" s="14" t="n"/>
      <c r="R102" s="15" t="n"/>
      <c r="S102" s="16">
        <f>IF(J102="Лекции",N102,"")</f>
        <v/>
      </c>
      <c r="T102" s="16">
        <f>IF(OR(J102="СПЗ",,J102="Семинары ИПЗ",),N102,"")</f>
        <v/>
      </c>
      <c r="U102" s="16">
        <f>IF(J102="Консультация",N102,"")</f>
        <v/>
      </c>
      <c r="V102" s="27" t="n"/>
      <c r="W102" s="28" t="n"/>
      <c r="X102" s="27" t="n"/>
      <c r="Y102" s="27" t="n"/>
      <c r="Z102" s="27" t="n"/>
      <c r="AA102" s="27" t="n"/>
      <c r="AB102" s="28" t="n"/>
      <c r="AC102" s="27" t="n"/>
      <c r="AD102" s="27" t="n"/>
      <c r="AE102" s="28" t="n"/>
      <c r="AF102" s="28" t="n"/>
      <c r="AG102" s="28" t="n"/>
      <c r="AH102" s="27" t="n"/>
      <c r="AI102" s="12">
        <f>IF(J102="Вебинар",N102,"")</f>
        <v/>
      </c>
      <c r="AJ102" s="19">
        <f>SUM(S102:AI102)</f>
        <v/>
      </c>
    </row>
    <row r="103" hidden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14" t="n"/>
      <c r="Q103" s="14" t="n"/>
      <c r="R103" s="15" t="n"/>
      <c r="S103" s="16">
        <f>IF(J103="Лекции",N103,"")</f>
        <v/>
      </c>
      <c r="T103" s="16">
        <f>IF(OR(J103="СПЗ",,J103="Семинары ИПЗ",),N103,"")</f>
        <v/>
      </c>
      <c r="U103" s="16">
        <f>IF(J103="Консультация",N103,"")</f>
        <v/>
      </c>
      <c r="V103" s="27" t="n"/>
      <c r="W103" s="28" t="n"/>
      <c r="X103" s="27" t="n"/>
      <c r="Y103" s="27" t="n"/>
      <c r="Z103" s="27" t="n"/>
      <c r="AA103" s="27" t="n"/>
      <c r="AB103" s="28" t="n"/>
      <c r="AC103" s="27" t="n"/>
      <c r="AD103" s="27" t="n"/>
      <c r="AE103" s="28" t="n"/>
      <c r="AF103" s="28" t="n"/>
      <c r="AG103" s="28" t="n"/>
      <c r="AH103" s="27" t="n"/>
      <c r="AI103" s="12">
        <f>IF(J103="Вебинар",N103,"")</f>
        <v/>
      </c>
      <c r="AJ103" s="19">
        <f>SUM(S103:AI103)</f>
        <v/>
      </c>
    </row>
    <row r="104" hidden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14" t="n"/>
      <c r="Q104" s="14" t="n"/>
      <c r="R104" s="15" t="n"/>
      <c r="S104" s="16">
        <f>IF(J104="Лекции",N104,"")</f>
        <v/>
      </c>
      <c r="T104" s="16">
        <f>IF(OR(J104="СПЗ",,J104="Семинары ИПЗ",),N104,"")</f>
        <v/>
      </c>
      <c r="U104" s="16">
        <f>IF(J104="Консультация",N104,"")</f>
        <v/>
      </c>
      <c r="V104" s="27" t="n"/>
      <c r="W104" s="28" t="n"/>
      <c r="X104" s="27" t="n"/>
      <c r="Y104" s="27" t="n"/>
      <c r="Z104" s="27" t="n"/>
      <c r="AA104" s="27" t="n"/>
      <c r="AB104" s="28" t="n"/>
      <c r="AC104" s="27" t="n"/>
      <c r="AD104" s="27" t="n"/>
      <c r="AE104" s="28" t="n"/>
      <c r="AF104" s="28" t="n"/>
      <c r="AG104" s="28" t="n"/>
      <c r="AH104" s="27" t="n"/>
      <c r="AI104" s="12">
        <f>IF(J104="Вебинар",N104,"")</f>
        <v/>
      </c>
      <c r="AJ104" s="19">
        <f>SUM(S104:AI104)</f>
        <v/>
      </c>
    </row>
    <row r="105" hidden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14" t="n"/>
      <c r="Q105" s="14" t="n"/>
      <c r="R105" s="15" t="n"/>
      <c r="S105" s="16">
        <f>IF(J105="Лекции",N105,"")</f>
        <v/>
      </c>
      <c r="T105" s="16">
        <f>IF(OR(J105="СПЗ",,J105="Семинары ИПЗ",),N105,"")</f>
        <v/>
      </c>
      <c r="U105" s="16">
        <f>IF(J105="Консультация",N105,"")</f>
        <v/>
      </c>
      <c r="V105" s="27" t="n"/>
      <c r="W105" s="28" t="n"/>
      <c r="X105" s="27" t="n"/>
      <c r="Y105" s="27" t="n"/>
      <c r="Z105" s="27" t="n"/>
      <c r="AA105" s="27" t="n"/>
      <c r="AB105" s="28" t="n"/>
      <c r="AC105" s="27" t="n"/>
      <c r="AD105" s="27" t="n"/>
      <c r="AE105" s="28" t="n"/>
      <c r="AF105" s="28" t="n"/>
      <c r="AG105" s="28" t="n"/>
      <c r="AH105" s="27" t="n"/>
      <c r="AI105" s="12">
        <f>IF(J105="Вебинар",N105,"")</f>
        <v/>
      </c>
      <c r="AJ105" s="19">
        <f>SUM(S105:AI105)</f>
        <v/>
      </c>
    </row>
    <row r="106" hidden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14" t="n"/>
      <c r="Q106" s="14" t="n"/>
      <c r="R106" s="15" t="n"/>
      <c r="S106" s="16">
        <f>IF(J106="Лекции",N106,"")</f>
        <v/>
      </c>
      <c r="T106" s="16">
        <f>IF(OR(J106="СПЗ",,J106="Семинары ИПЗ",),N106,"")</f>
        <v/>
      </c>
      <c r="U106" s="16">
        <f>IF(J106="Консультация",N106,"")</f>
        <v/>
      </c>
      <c r="V106" s="27" t="n"/>
      <c r="W106" s="28" t="n"/>
      <c r="X106" s="27" t="n"/>
      <c r="Y106" s="27" t="n"/>
      <c r="Z106" s="27" t="n"/>
      <c r="AA106" s="27" t="n"/>
      <c r="AB106" s="28" t="n"/>
      <c r="AC106" s="27" t="n"/>
      <c r="AD106" s="27" t="n"/>
      <c r="AE106" s="28" t="n"/>
      <c r="AF106" s="28" t="n"/>
      <c r="AG106" s="28" t="n"/>
      <c r="AH106" s="27" t="n"/>
      <c r="AI106" s="12">
        <f>IF(J106="Вебинар",N106,"")</f>
        <v/>
      </c>
      <c r="AJ106" s="19">
        <f>SUM(S106:AI106)</f>
        <v/>
      </c>
    </row>
    <row r="107" hidden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14" t="n"/>
      <c r="Q107" s="14" t="n"/>
      <c r="R107" s="15" t="n"/>
      <c r="S107" s="16">
        <f>IF(J107="Лекции",N107,"")</f>
        <v/>
      </c>
      <c r="T107" s="16">
        <f>IF(OR(J107="СПЗ",,J107="Семинары ИПЗ",),N107,"")</f>
        <v/>
      </c>
      <c r="U107" s="16">
        <f>IF(J107="Консультация",N107,"")</f>
        <v/>
      </c>
      <c r="V107" s="27" t="n"/>
      <c r="W107" s="28" t="n"/>
      <c r="X107" s="27" t="n"/>
      <c r="Y107" s="27" t="n"/>
      <c r="Z107" s="27" t="n"/>
      <c r="AA107" s="27" t="n"/>
      <c r="AB107" s="28" t="n"/>
      <c r="AC107" s="27" t="n"/>
      <c r="AD107" s="27" t="n"/>
      <c r="AE107" s="28" t="n"/>
      <c r="AF107" s="28" t="n"/>
      <c r="AG107" s="28" t="n"/>
      <c r="AH107" s="27" t="n"/>
      <c r="AI107" s="12">
        <f>IF(J107="Вебинар",N107,"")</f>
        <v/>
      </c>
      <c r="AJ107" s="19">
        <f>SUM(S107:AI107)</f>
        <v/>
      </c>
    </row>
    <row r="108" hidden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14" t="n"/>
      <c r="Q108" s="14" t="n"/>
      <c r="R108" s="15" t="n"/>
      <c r="S108" s="16">
        <f>IF(J108="Лекции",N108,"")</f>
        <v/>
      </c>
      <c r="T108" s="16">
        <f>IF(OR(J108="СПЗ",,J108="Семинары ИПЗ",),N108,"")</f>
        <v/>
      </c>
      <c r="U108" s="16">
        <f>IF(J108="Консультация",N108,"")</f>
        <v/>
      </c>
      <c r="V108" s="27" t="n"/>
      <c r="W108" s="28" t="n"/>
      <c r="X108" s="27" t="n"/>
      <c r="Y108" s="27" t="n"/>
      <c r="Z108" s="27" t="n"/>
      <c r="AA108" s="27" t="n"/>
      <c r="AB108" s="28" t="n"/>
      <c r="AC108" s="27" t="n"/>
      <c r="AD108" s="27" t="n"/>
      <c r="AE108" s="28" t="n"/>
      <c r="AF108" s="28" t="n"/>
      <c r="AG108" s="28" t="n"/>
      <c r="AH108" s="27" t="n"/>
      <c r="AI108" s="12">
        <f>IF(J108="Вебинар",N108,"")</f>
        <v/>
      </c>
      <c r="AJ108" s="19">
        <f>SUM(S108:AI108)</f>
        <v/>
      </c>
    </row>
    <row r="109" hidden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14">
        <f>G109</f>
        <v/>
      </c>
      <c r="Q109" s="14">
        <f>I109</f>
        <v/>
      </c>
      <c r="R109" s="15" t="n"/>
      <c r="S109" s="16">
        <f>IF(J109="Лекции",N109,"")</f>
        <v/>
      </c>
      <c r="T109" s="16">
        <f>IF(OR(J109="СПЗ",,J109="Семинары ИПЗ",),N109,"")</f>
        <v/>
      </c>
      <c r="U109" s="16">
        <f>IF(J109="Консультация",N109,"")</f>
        <v/>
      </c>
      <c r="V109" s="27" t="n"/>
      <c r="W109" s="28" t="n"/>
      <c r="X109" s="27" t="n"/>
      <c r="Y109" s="27" t="n"/>
      <c r="Z109" s="27" t="n"/>
      <c r="AA109" s="27" t="n"/>
      <c r="AB109" s="28" t="n"/>
      <c r="AC109" s="27" t="n"/>
      <c r="AD109" s="27" t="n"/>
      <c r="AE109" s="28" t="n"/>
      <c r="AF109" s="28" t="n"/>
      <c r="AG109" s="28" t="n"/>
      <c r="AH109" s="27" t="n"/>
      <c r="AI109" s="12">
        <f>IF(J109="Вебинар",N109,"")</f>
        <v/>
      </c>
      <c r="AJ109" s="19">
        <f>SUM(S109:AI109)</f>
        <v/>
      </c>
    </row>
    <row r="110" hidden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14">
        <f>G110</f>
        <v/>
      </c>
      <c r="Q110" s="14">
        <f>I110</f>
        <v/>
      </c>
      <c r="R110" s="15" t="n"/>
      <c r="S110" s="16">
        <f>IF(J110="Лекции",N110,"")</f>
        <v/>
      </c>
      <c r="T110" s="16">
        <f>IF(OR(J110="СПЗ",,J110="Семинары ИПЗ",),N110,"")</f>
        <v/>
      </c>
      <c r="U110" s="16">
        <f>IF(J110="Консультация",N110,"")</f>
        <v/>
      </c>
      <c r="V110" s="27" t="n"/>
      <c r="W110" s="28" t="n"/>
      <c r="X110" s="27" t="n"/>
      <c r="Y110" s="27" t="n"/>
      <c r="Z110" s="27" t="n"/>
      <c r="AA110" s="27" t="n"/>
      <c r="AB110" s="28" t="n"/>
      <c r="AC110" s="27" t="n"/>
      <c r="AD110" s="27" t="n"/>
      <c r="AE110" s="28" t="n"/>
      <c r="AF110" s="28" t="n"/>
      <c r="AG110" s="28" t="n"/>
      <c r="AH110" s="27" t="n"/>
      <c r="AI110" s="12">
        <f>IF(J110="Вебинар",N110,"")</f>
        <v/>
      </c>
      <c r="AJ110" s="19">
        <f>SUM(S110:AI110)</f>
        <v/>
      </c>
    </row>
    <row r="111" hidden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14">
        <f>G111</f>
        <v/>
      </c>
      <c r="Q111" s="14">
        <f>I111</f>
        <v/>
      </c>
      <c r="R111" s="15" t="n"/>
      <c r="S111" s="16">
        <f>IF(J111="Лекции",N111,"")</f>
        <v/>
      </c>
      <c r="T111" s="16">
        <f>IF(OR(J111="СПЗ",,J111="Семинары ИПЗ",),N111,"")</f>
        <v/>
      </c>
      <c r="U111" s="16">
        <f>IF(J111="Консультация",N111,"")</f>
        <v/>
      </c>
      <c r="V111" s="27" t="n"/>
      <c r="W111" s="28" t="n"/>
      <c r="X111" s="27" t="n"/>
      <c r="Y111" s="27" t="n"/>
      <c r="Z111" s="27" t="n"/>
      <c r="AA111" s="27" t="n"/>
      <c r="AB111" s="28" t="n"/>
      <c r="AC111" s="27" t="n"/>
      <c r="AD111" s="27" t="n"/>
      <c r="AE111" s="28" t="n"/>
      <c r="AF111" s="28" t="n"/>
      <c r="AG111" s="28" t="n"/>
      <c r="AH111" s="27" t="n"/>
      <c r="AI111" s="12">
        <f>IF(J111="Вебинар",N111,"")</f>
        <v/>
      </c>
      <c r="AJ111" s="19">
        <f>SUM(S111:AI111)</f>
        <v/>
      </c>
    </row>
    <row r="112" hidden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14">
        <f>G112</f>
        <v/>
      </c>
      <c r="Q112" s="14">
        <f>I112</f>
        <v/>
      </c>
      <c r="R112" s="15" t="n"/>
      <c r="S112" s="16">
        <f>IF(J112="Лекции",N112,"")</f>
        <v/>
      </c>
      <c r="T112" s="16">
        <f>IF(OR(J112="СПЗ",,J112="Семинары ИПЗ",),N112,"")</f>
        <v/>
      </c>
      <c r="U112" s="16">
        <f>IF(J112="Консультация",N112,"")</f>
        <v/>
      </c>
      <c r="V112" s="27" t="n"/>
      <c r="W112" s="28" t="n"/>
      <c r="X112" s="27" t="n"/>
      <c r="Y112" s="27" t="n"/>
      <c r="Z112" s="27" t="n"/>
      <c r="AA112" s="27" t="n"/>
      <c r="AB112" s="28" t="n"/>
      <c r="AC112" s="27" t="n"/>
      <c r="AD112" s="27" t="n"/>
      <c r="AE112" s="28" t="n"/>
      <c r="AF112" s="28" t="n"/>
      <c r="AG112" s="28" t="n"/>
      <c r="AH112" s="27" t="n"/>
      <c r="AI112" s="12">
        <f>IF(J112="Вебинар",N112,"")</f>
        <v/>
      </c>
      <c r="AJ112" s="19">
        <f>SUM(S112:AI112)</f>
        <v/>
      </c>
    </row>
    <row r="113" hidden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14">
        <f>G113</f>
        <v/>
      </c>
      <c r="Q113" s="14">
        <f>I113</f>
        <v/>
      </c>
      <c r="R113" s="15" t="n"/>
      <c r="S113" s="16">
        <f>IF(J113="Лекции",N113,"")</f>
        <v/>
      </c>
      <c r="T113" s="16">
        <f>IF(OR(J113="СПЗ",,J113="Семинары ИПЗ",),N113,"")</f>
        <v/>
      </c>
      <c r="U113" s="16">
        <f>IF(J113="Консультация",N113,"")</f>
        <v/>
      </c>
      <c r="V113" s="27" t="n"/>
      <c r="W113" s="28" t="n"/>
      <c r="X113" s="27" t="n"/>
      <c r="Y113" s="27" t="n"/>
      <c r="Z113" s="27" t="n"/>
      <c r="AA113" s="27" t="n"/>
      <c r="AB113" s="28" t="n"/>
      <c r="AC113" s="27" t="n"/>
      <c r="AD113" s="27" t="n"/>
      <c r="AE113" s="28" t="n"/>
      <c r="AF113" s="28" t="n"/>
      <c r="AG113" s="28" t="n"/>
      <c r="AH113" s="27" t="n"/>
      <c r="AI113" s="12">
        <f>IF(J113="Вебинар",N113,"")</f>
        <v/>
      </c>
      <c r="AJ113" s="19">
        <f>SUM(S113:AI113)</f>
        <v/>
      </c>
    </row>
    <row r="114" hidden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14">
        <f>G114</f>
        <v/>
      </c>
      <c r="Q114" s="14">
        <f>I114</f>
        <v/>
      </c>
      <c r="R114" s="15" t="n"/>
      <c r="S114" s="16">
        <f>IF(J114="Лекции",N114,"")</f>
        <v/>
      </c>
      <c r="T114" s="16">
        <f>IF(OR(J114="СПЗ",,J114="Семинары ИПЗ",),N114,"")</f>
        <v/>
      </c>
      <c r="U114" s="16">
        <f>IF(J114="Консультация",N114,"")</f>
        <v/>
      </c>
      <c r="V114" s="27" t="n"/>
      <c r="W114" s="28" t="n"/>
      <c r="X114" s="27" t="n"/>
      <c r="Y114" s="27" t="n"/>
      <c r="Z114" s="27" t="n"/>
      <c r="AA114" s="27" t="n"/>
      <c r="AB114" s="28" t="n"/>
      <c r="AC114" s="27" t="n"/>
      <c r="AD114" s="27" t="n"/>
      <c r="AE114" s="28" t="n"/>
      <c r="AF114" s="28" t="n"/>
      <c r="AG114" s="28" t="n"/>
      <c r="AH114" s="27" t="n"/>
      <c r="AI114" s="12">
        <f>IF(J114="Вебинар",N114,"")</f>
        <v/>
      </c>
      <c r="AJ114" s="19">
        <f>SUM(S114:AI114)</f>
        <v/>
      </c>
    </row>
    <row r="115" hidden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14">
        <f>G115</f>
        <v/>
      </c>
      <c r="Q115" s="14">
        <f>I115</f>
        <v/>
      </c>
      <c r="R115" s="15" t="n"/>
      <c r="S115" s="16">
        <f>IF(J115="Лекции",N115,"")</f>
        <v/>
      </c>
      <c r="T115" s="16">
        <f>IF(OR(J115="СПЗ",,J115="Семинары ИПЗ",),N115,"")</f>
        <v/>
      </c>
      <c r="U115" s="16">
        <f>IF(J115="Консультация",N115,"")</f>
        <v/>
      </c>
      <c r="V115" s="27" t="n"/>
      <c r="W115" s="28" t="n"/>
      <c r="X115" s="27" t="n"/>
      <c r="Y115" s="27" t="n"/>
      <c r="Z115" s="27" t="n"/>
      <c r="AA115" s="27" t="n"/>
      <c r="AB115" s="28" t="n"/>
      <c r="AC115" s="27" t="n"/>
      <c r="AD115" s="27" t="n"/>
      <c r="AE115" s="28" t="n"/>
      <c r="AF115" s="28" t="n"/>
      <c r="AG115" s="28" t="n"/>
      <c r="AH115" s="27" t="n"/>
      <c r="AI115" s="12">
        <f>IF(J115="Вебинар",N115,"")</f>
        <v/>
      </c>
      <c r="AJ115" s="19">
        <f>SUM(S115:AI115)</f>
        <v/>
      </c>
    </row>
    <row r="116" hidden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14">
        <f>G116</f>
        <v/>
      </c>
      <c r="Q116" s="14">
        <f>I116</f>
        <v/>
      </c>
      <c r="R116" s="15" t="n"/>
      <c r="S116" s="16">
        <f>IF(J116="Лекции",N116,"")</f>
        <v/>
      </c>
      <c r="T116" s="16">
        <f>IF(OR(J116="СПЗ",,J116="Семинары ИПЗ",),N116,"")</f>
        <v/>
      </c>
      <c r="U116" s="16">
        <f>IF(J116="Консультация",N116,"")</f>
        <v/>
      </c>
      <c r="V116" s="27" t="n"/>
      <c r="W116" s="28" t="n"/>
      <c r="X116" s="27" t="n"/>
      <c r="Y116" s="27" t="n"/>
      <c r="Z116" s="27" t="n"/>
      <c r="AA116" s="27" t="n"/>
      <c r="AB116" s="28" t="n"/>
      <c r="AC116" s="27" t="n"/>
      <c r="AD116" s="27" t="n"/>
      <c r="AE116" s="28" t="n"/>
      <c r="AF116" s="28" t="n"/>
      <c r="AG116" s="28" t="n"/>
      <c r="AH116" s="27" t="n"/>
      <c r="AI116" s="12">
        <f>IF(J116="Вебинар",N116,"")</f>
        <v/>
      </c>
      <c r="AJ116" s="19">
        <f>SUM(S116:AI116)</f>
        <v/>
      </c>
    </row>
    <row r="117" hidden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14">
        <f>G117</f>
        <v/>
      </c>
      <c r="Q117" s="14">
        <f>I117</f>
        <v/>
      </c>
      <c r="R117" s="15" t="n"/>
      <c r="S117" s="16">
        <f>IF(J117="Лекции",N117,"")</f>
        <v/>
      </c>
      <c r="T117" s="16">
        <f>IF(OR(J117="СПЗ",,J117="Семинары ИПЗ",),N117,"")</f>
        <v/>
      </c>
      <c r="U117" s="16">
        <f>IF(J117="Консультация",N117,"")</f>
        <v/>
      </c>
      <c r="V117" s="27" t="n"/>
      <c r="W117" s="28" t="n"/>
      <c r="X117" s="27" t="n"/>
      <c r="Y117" s="27" t="n"/>
      <c r="Z117" s="27" t="n"/>
      <c r="AA117" s="27" t="n"/>
      <c r="AB117" s="28" t="n"/>
      <c r="AC117" s="27" t="n"/>
      <c r="AD117" s="27" t="n"/>
      <c r="AE117" s="28" t="n"/>
      <c r="AF117" s="28" t="n"/>
      <c r="AG117" s="28" t="n"/>
      <c r="AH117" s="27" t="n"/>
      <c r="AI117" s="12">
        <f>IF(J117="Вебинар",N117,"")</f>
        <v/>
      </c>
      <c r="AJ117" s="19">
        <f>SUM(S117:AI117)</f>
        <v/>
      </c>
    </row>
    <row r="118" hidden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14">
        <f>G118</f>
        <v/>
      </c>
      <c r="Q118" s="14">
        <f>I118</f>
        <v/>
      </c>
      <c r="R118" s="15" t="n"/>
      <c r="S118" s="16">
        <f>IF(J118="Лекции",N118,"")</f>
        <v/>
      </c>
      <c r="T118" s="16">
        <f>IF(OR(J118="СПЗ",,J118="Семинары ИПЗ",),N118,"")</f>
        <v/>
      </c>
      <c r="U118" s="16">
        <f>IF(J118="Консультация",N118,"")</f>
        <v/>
      </c>
      <c r="V118" s="27" t="n"/>
      <c r="W118" s="28" t="n"/>
      <c r="X118" s="27" t="n"/>
      <c r="Y118" s="27" t="n"/>
      <c r="Z118" s="27" t="n"/>
      <c r="AA118" s="27" t="n"/>
      <c r="AB118" s="28" t="n"/>
      <c r="AC118" s="27" t="n"/>
      <c r="AD118" s="27" t="n"/>
      <c r="AE118" s="28" t="n"/>
      <c r="AF118" s="28" t="n"/>
      <c r="AG118" s="28" t="n"/>
      <c r="AH118" s="27" t="n"/>
      <c r="AI118" s="12">
        <f>IF(J118="Вебинар",N118,"")</f>
        <v/>
      </c>
      <c r="AJ118" s="19">
        <f>SUM(S118:AI118)</f>
        <v/>
      </c>
    </row>
    <row r="119" hidden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14">
        <f>G119</f>
        <v/>
      </c>
      <c r="Q119" s="14">
        <f>I119</f>
        <v/>
      </c>
      <c r="R119" s="15" t="n"/>
      <c r="S119" s="16">
        <f>IF(J119="Лекции",N119,"")</f>
        <v/>
      </c>
      <c r="T119" s="16">
        <f>IF(OR(J119="СПЗ",,J119="Семинары ИПЗ",),N119,"")</f>
        <v/>
      </c>
      <c r="U119" s="16">
        <f>IF(J119="Консультация",N119,"")</f>
        <v/>
      </c>
      <c r="V119" s="27" t="n"/>
      <c r="W119" s="28" t="n"/>
      <c r="X119" s="27" t="n"/>
      <c r="Y119" s="27" t="n"/>
      <c r="Z119" s="27" t="n"/>
      <c r="AA119" s="27" t="n"/>
      <c r="AB119" s="28" t="n"/>
      <c r="AC119" s="27" t="n"/>
      <c r="AD119" s="27" t="n"/>
      <c r="AE119" s="28" t="n"/>
      <c r="AF119" s="28" t="n"/>
      <c r="AG119" s="28" t="n"/>
      <c r="AH119" s="27" t="n"/>
      <c r="AI119" s="12">
        <f>IF(J119="Вебинар",N119,"")</f>
        <v/>
      </c>
      <c r="AJ119" s="19">
        <f>SUM(S119:AI119)</f>
        <v/>
      </c>
    </row>
    <row r="120" hidden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14">
        <f>G120</f>
        <v/>
      </c>
      <c r="Q120" s="14">
        <f>I120</f>
        <v/>
      </c>
      <c r="R120" s="15" t="n"/>
      <c r="S120" s="16">
        <f>IF(J120="Лекции",N120,"")</f>
        <v/>
      </c>
      <c r="T120" s="16">
        <f>IF(OR(J120="СПЗ",,J120="Семинары ИПЗ",),N120,"")</f>
        <v/>
      </c>
      <c r="U120" s="16">
        <f>IF(J120="Консультация",N120,"")</f>
        <v/>
      </c>
      <c r="V120" s="27" t="n"/>
      <c r="W120" s="28" t="n"/>
      <c r="X120" s="27" t="n"/>
      <c r="Y120" s="27" t="n"/>
      <c r="Z120" s="27" t="n"/>
      <c r="AA120" s="27" t="n"/>
      <c r="AB120" s="28" t="n"/>
      <c r="AC120" s="27" t="n"/>
      <c r="AD120" s="27" t="n"/>
      <c r="AE120" s="28" t="n"/>
      <c r="AF120" s="28" t="n"/>
      <c r="AG120" s="28" t="n"/>
      <c r="AH120" s="27" t="n"/>
      <c r="AI120" s="12">
        <f>IF(J120="Вебинар",N120,"")</f>
        <v/>
      </c>
      <c r="AJ120" s="19">
        <f>SUM(S120:AI120)</f>
        <v/>
      </c>
    </row>
    <row r="121" hidden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14">
        <f>G121</f>
        <v/>
      </c>
      <c r="Q121" s="14">
        <f>I121</f>
        <v/>
      </c>
      <c r="R121" s="15" t="n"/>
      <c r="S121" s="16">
        <f>IF(J121="Лекции",N121,"")</f>
        <v/>
      </c>
      <c r="T121" s="16">
        <f>IF(OR(J121="СПЗ",,J121="Семинары ИПЗ",),N121,"")</f>
        <v/>
      </c>
      <c r="U121" s="16">
        <f>IF(J121="Консультация",N121,"")</f>
        <v/>
      </c>
      <c r="V121" s="27" t="n"/>
      <c r="W121" s="28" t="n"/>
      <c r="X121" s="27" t="n"/>
      <c r="Y121" s="27" t="n"/>
      <c r="Z121" s="27" t="n"/>
      <c r="AA121" s="27" t="n"/>
      <c r="AB121" s="28" t="n"/>
      <c r="AC121" s="27" t="n"/>
      <c r="AD121" s="27" t="n"/>
      <c r="AE121" s="28" t="n"/>
      <c r="AF121" s="28" t="n"/>
      <c r="AG121" s="28" t="n"/>
      <c r="AH121" s="27" t="n"/>
      <c r="AI121" s="12">
        <f>IF(J121="Вебинар",N121,"")</f>
        <v/>
      </c>
      <c r="AJ121" s="19">
        <f>SUM(S121:AI121)</f>
        <v/>
      </c>
    </row>
    <row r="122" hidden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14">
        <f>G122</f>
        <v/>
      </c>
      <c r="Q122" s="14">
        <f>I122</f>
        <v/>
      </c>
      <c r="R122" s="15" t="n"/>
      <c r="S122" s="16">
        <f>IF(J122="Лекции",N122,"")</f>
        <v/>
      </c>
      <c r="T122" s="16">
        <f>IF(OR(J122="СПЗ",,J122="Семинары ИПЗ",),N122,"")</f>
        <v/>
      </c>
      <c r="U122" s="16">
        <f>IF(J122="Консультация",N122,"")</f>
        <v/>
      </c>
      <c r="V122" s="27" t="n"/>
      <c r="W122" s="28" t="n"/>
      <c r="X122" s="27" t="n"/>
      <c r="Y122" s="27" t="n"/>
      <c r="Z122" s="27" t="n"/>
      <c r="AA122" s="27" t="n"/>
      <c r="AB122" s="28" t="n"/>
      <c r="AC122" s="27" t="n"/>
      <c r="AD122" s="27" t="n"/>
      <c r="AE122" s="28" t="n"/>
      <c r="AF122" s="28" t="n"/>
      <c r="AG122" s="28" t="n"/>
      <c r="AH122" s="27" t="n"/>
      <c r="AI122" s="12">
        <f>IF(J122="Вебинар",N122,"")</f>
        <v/>
      </c>
      <c r="AJ122" s="19">
        <f>SUM(S122:AI122)</f>
        <v/>
      </c>
    </row>
    <row r="123" hidden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14">
        <f>G123</f>
        <v/>
      </c>
      <c r="Q123" s="14">
        <f>I123</f>
        <v/>
      </c>
      <c r="R123" s="15" t="n"/>
      <c r="S123" s="16">
        <f>IF(J123="Лекции",N123,"")</f>
        <v/>
      </c>
      <c r="T123" s="16">
        <f>IF(OR(J123="СПЗ",,J123="Семинары ИПЗ",),N123,"")</f>
        <v/>
      </c>
      <c r="U123" s="16">
        <f>IF(J123="Консультация",N123,"")</f>
        <v/>
      </c>
      <c r="V123" s="27" t="n"/>
      <c r="W123" s="28" t="n"/>
      <c r="X123" s="27" t="n"/>
      <c r="Y123" s="27" t="n"/>
      <c r="Z123" s="27" t="n"/>
      <c r="AA123" s="27" t="n"/>
      <c r="AB123" s="28" t="n"/>
      <c r="AC123" s="27" t="n"/>
      <c r="AD123" s="27" t="n"/>
      <c r="AE123" s="28" t="n"/>
      <c r="AF123" s="28" t="n"/>
      <c r="AG123" s="28" t="n"/>
      <c r="AH123" s="27" t="n"/>
      <c r="AI123" s="12">
        <f>IF(J123="Вебинар",N123,"")</f>
        <v/>
      </c>
      <c r="AJ123" s="19">
        <f>SUM(S123:AI123)</f>
        <v/>
      </c>
    </row>
    <row r="124" hidden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14">
        <f>G124</f>
        <v/>
      </c>
      <c r="Q124" s="14">
        <f>I124</f>
        <v/>
      </c>
      <c r="R124" s="15" t="n"/>
      <c r="S124" s="16">
        <f>IF(J124="Лекции",N124,"")</f>
        <v/>
      </c>
      <c r="T124" s="16">
        <f>IF(OR(J124="СПЗ",,J124="Семинары ИПЗ",),N124,"")</f>
        <v/>
      </c>
      <c r="U124" s="16">
        <f>IF(J124="Консультация",N124,"")</f>
        <v/>
      </c>
      <c r="V124" s="27" t="n"/>
      <c r="W124" s="28" t="n"/>
      <c r="X124" s="27" t="n"/>
      <c r="Y124" s="27" t="n"/>
      <c r="Z124" s="27" t="n"/>
      <c r="AA124" s="27" t="n"/>
      <c r="AB124" s="28" t="n"/>
      <c r="AC124" s="27" t="n"/>
      <c r="AD124" s="27" t="n"/>
      <c r="AE124" s="28" t="n"/>
      <c r="AF124" s="28" t="n"/>
      <c r="AG124" s="28" t="n"/>
      <c r="AH124" s="27" t="n"/>
      <c r="AI124" s="12">
        <f>IF(J124="Вебинар",N124,"")</f>
        <v/>
      </c>
      <c r="AJ124" s="19">
        <f>SUM(S124:AI124)</f>
        <v/>
      </c>
    </row>
    <row r="125" hidden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14">
        <f>G125</f>
        <v/>
      </c>
      <c r="Q125" s="14">
        <f>I125</f>
        <v/>
      </c>
      <c r="R125" s="15" t="n"/>
      <c r="S125" s="16">
        <f>IF(J125="Лекции",N125,"")</f>
        <v/>
      </c>
      <c r="T125" s="16">
        <f>IF(OR(J125="СПЗ",,J125="Семинары ИПЗ",),N125,"")</f>
        <v/>
      </c>
      <c r="U125" s="16">
        <f>IF(J125="Консультация",N125,"")</f>
        <v/>
      </c>
      <c r="V125" s="27" t="n"/>
      <c r="W125" s="28" t="n"/>
      <c r="X125" s="27" t="n"/>
      <c r="Y125" s="27" t="n"/>
      <c r="Z125" s="27" t="n"/>
      <c r="AA125" s="27" t="n"/>
      <c r="AB125" s="28" t="n"/>
      <c r="AC125" s="27" t="n"/>
      <c r="AD125" s="27" t="n"/>
      <c r="AE125" s="28" t="n"/>
      <c r="AF125" s="28" t="n"/>
      <c r="AG125" s="28" t="n"/>
      <c r="AH125" s="27" t="n"/>
      <c r="AI125" s="12">
        <f>IF(J125="Вебинар",N125,"")</f>
        <v/>
      </c>
      <c r="AJ125" s="19">
        <f>SUM(S125:AI125)</f>
        <v/>
      </c>
    </row>
    <row r="126" hidden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14">
        <f>G126</f>
        <v/>
      </c>
      <c r="Q126" s="14">
        <f>I126</f>
        <v/>
      </c>
      <c r="R126" s="15" t="n"/>
      <c r="S126" s="16">
        <f>IF(J126="Лекции",N126,"")</f>
        <v/>
      </c>
      <c r="T126" s="16">
        <f>IF(OR(J126="СПЗ",,J126="Семинары ИПЗ",),N126,"")</f>
        <v/>
      </c>
      <c r="U126" s="16">
        <f>IF(J126="Консультация",N126,"")</f>
        <v/>
      </c>
      <c r="V126" s="27" t="n"/>
      <c r="W126" s="28" t="n"/>
      <c r="X126" s="27" t="n"/>
      <c r="Y126" s="27" t="n"/>
      <c r="Z126" s="27" t="n"/>
      <c r="AA126" s="27" t="n"/>
      <c r="AB126" s="28" t="n"/>
      <c r="AC126" s="27" t="n"/>
      <c r="AD126" s="27" t="n"/>
      <c r="AE126" s="28" t="n"/>
      <c r="AF126" s="28" t="n"/>
      <c r="AG126" s="28" t="n"/>
      <c r="AH126" s="27" t="n"/>
      <c r="AI126" s="12">
        <f>IF(J126="Вебинар",N126,"")</f>
        <v/>
      </c>
      <c r="AJ126" s="19">
        <f>SUM(S126:AI126)</f>
        <v/>
      </c>
    </row>
    <row r="127" hidden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14">
        <f>G127</f>
        <v/>
      </c>
      <c r="Q127" s="14">
        <f>I127</f>
        <v/>
      </c>
      <c r="R127" s="15" t="n"/>
      <c r="S127" s="16">
        <f>IF(J127="Лекции",N127,"")</f>
        <v/>
      </c>
      <c r="T127" s="16">
        <f>IF(OR(J127="СПЗ",,J127="Семинары ИПЗ",),N127,"")</f>
        <v/>
      </c>
      <c r="U127" s="16">
        <f>IF(J127="Консультация",N127,"")</f>
        <v/>
      </c>
      <c r="V127" s="27" t="n"/>
      <c r="W127" s="28" t="n"/>
      <c r="X127" s="27" t="n"/>
      <c r="Y127" s="27" t="n"/>
      <c r="Z127" s="27" t="n"/>
      <c r="AA127" s="27" t="n"/>
      <c r="AB127" s="28" t="n"/>
      <c r="AC127" s="27" t="n"/>
      <c r="AD127" s="27" t="n"/>
      <c r="AE127" s="28" t="n"/>
      <c r="AF127" s="28" t="n"/>
      <c r="AG127" s="28" t="n"/>
      <c r="AH127" s="27" t="n"/>
      <c r="AI127" s="12">
        <f>IF(J127="Вебинар",N127,"")</f>
        <v/>
      </c>
      <c r="AJ127" s="19">
        <f>SUM(S127:AI127)</f>
        <v/>
      </c>
    </row>
    <row r="128" hidden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14">
        <f>G128</f>
        <v/>
      </c>
      <c r="Q128" s="14">
        <f>I128</f>
        <v/>
      </c>
      <c r="R128" s="15" t="n"/>
      <c r="S128" s="16">
        <f>IF(J128="Лекции",N128,"")</f>
        <v/>
      </c>
      <c r="T128" s="16">
        <f>IF(OR(J128="СПЗ",,J128="Семинары ИПЗ",),N128,"")</f>
        <v/>
      </c>
      <c r="U128" s="16">
        <f>IF(J128="Консультация",N128,"")</f>
        <v/>
      </c>
      <c r="V128" s="27" t="n"/>
      <c r="W128" s="28" t="n"/>
      <c r="X128" s="27" t="n"/>
      <c r="Y128" s="27" t="n"/>
      <c r="Z128" s="27" t="n"/>
      <c r="AA128" s="27" t="n"/>
      <c r="AB128" s="28" t="n"/>
      <c r="AC128" s="27" t="n"/>
      <c r="AD128" s="27" t="n"/>
      <c r="AE128" s="28" t="n"/>
      <c r="AF128" s="28" t="n"/>
      <c r="AG128" s="28" t="n"/>
      <c r="AH128" s="27" t="n"/>
      <c r="AI128" s="12">
        <f>IF(J128="Вебинар",N128,"")</f>
        <v/>
      </c>
      <c r="AJ128" s="19">
        <f>SUM(S128:AI128)</f>
        <v/>
      </c>
    </row>
    <row r="129" hidden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14">
        <f>G129</f>
        <v/>
      </c>
      <c r="Q129" s="14">
        <f>I129</f>
        <v/>
      </c>
      <c r="R129" s="15" t="n"/>
      <c r="S129" s="16">
        <f>IF(J129="Лекции",N129,"")</f>
        <v/>
      </c>
      <c r="T129" s="16">
        <f>IF(OR(J129="СПЗ",,J129="Семинары ИПЗ",),N129,"")</f>
        <v/>
      </c>
      <c r="U129" s="16">
        <f>IF(J129="Консультация",N129,"")</f>
        <v/>
      </c>
      <c r="V129" s="27" t="n"/>
      <c r="W129" s="28" t="n"/>
      <c r="X129" s="27" t="n"/>
      <c r="Y129" s="27" t="n"/>
      <c r="Z129" s="27" t="n"/>
      <c r="AA129" s="27" t="n"/>
      <c r="AB129" s="28" t="n"/>
      <c r="AC129" s="27" t="n"/>
      <c r="AD129" s="27" t="n"/>
      <c r="AE129" s="28" t="n"/>
      <c r="AF129" s="28" t="n"/>
      <c r="AG129" s="28" t="n"/>
      <c r="AH129" s="27" t="n"/>
      <c r="AI129" s="12">
        <f>IF(J129="Вебинар",N129,"")</f>
        <v/>
      </c>
      <c r="AJ129" s="19">
        <f>SUM(S129:AI129)</f>
        <v/>
      </c>
    </row>
    <row r="130" hidden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14">
        <f>G130</f>
        <v/>
      </c>
      <c r="Q130" s="14">
        <f>I130</f>
        <v/>
      </c>
      <c r="R130" s="15" t="n"/>
      <c r="S130" s="16">
        <f>IF(J130="Лекции",N130,"")</f>
        <v/>
      </c>
      <c r="T130" s="16">
        <f>IF(OR(J130="СПЗ",,J130="Семинары ИПЗ",),N130,"")</f>
        <v/>
      </c>
      <c r="U130" s="16">
        <f>IF(J130="Консультация",N130,"")</f>
        <v/>
      </c>
      <c r="V130" s="27" t="n"/>
      <c r="W130" s="28" t="n"/>
      <c r="X130" s="27" t="n"/>
      <c r="Y130" s="27" t="n"/>
      <c r="Z130" s="27" t="n"/>
      <c r="AA130" s="27" t="n"/>
      <c r="AB130" s="28" t="n"/>
      <c r="AC130" s="27" t="n"/>
      <c r="AD130" s="27" t="n"/>
      <c r="AE130" s="28" t="n"/>
      <c r="AF130" s="28" t="n"/>
      <c r="AG130" s="28" t="n"/>
      <c r="AH130" s="27" t="n"/>
      <c r="AI130" s="12">
        <f>IF(J130="Вебинар",N130,"")</f>
        <v/>
      </c>
      <c r="AJ130" s="19">
        <f>SUM(S130:AI130)</f>
        <v/>
      </c>
    </row>
    <row r="131" hidden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14">
        <f>G131</f>
        <v/>
      </c>
      <c r="Q131" s="14">
        <f>I131</f>
        <v/>
      </c>
      <c r="R131" s="15" t="n"/>
      <c r="S131" s="16">
        <f>IF(J131="Лекции",N131,"")</f>
        <v/>
      </c>
      <c r="T131" s="16">
        <f>IF(OR(J131="СПЗ",,J131="Семинары ИПЗ",),N131,"")</f>
        <v/>
      </c>
      <c r="U131" s="16">
        <f>IF(J131="Консультация",N131,"")</f>
        <v/>
      </c>
      <c r="V131" s="27" t="n"/>
      <c r="W131" s="28" t="n"/>
      <c r="X131" s="27" t="n"/>
      <c r="Y131" s="27" t="n"/>
      <c r="Z131" s="27" t="n"/>
      <c r="AA131" s="27" t="n"/>
      <c r="AB131" s="28" t="n"/>
      <c r="AC131" s="27" t="n"/>
      <c r="AD131" s="27" t="n"/>
      <c r="AE131" s="28" t="n"/>
      <c r="AF131" s="28" t="n"/>
      <c r="AG131" s="28" t="n"/>
      <c r="AH131" s="27" t="n"/>
      <c r="AI131" s="12">
        <f>IF(J131="Вебинар",N131,"")</f>
        <v/>
      </c>
      <c r="AJ131" s="19">
        <f>SUM(S131:AI131)</f>
        <v/>
      </c>
    </row>
    <row r="132" hidden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14">
        <f>G132</f>
        <v/>
      </c>
      <c r="Q132" s="14">
        <f>I132</f>
        <v/>
      </c>
      <c r="R132" s="15" t="n"/>
      <c r="S132" s="16">
        <f>IF(J132="Лекции",N132,"")</f>
        <v/>
      </c>
      <c r="T132" s="16">
        <f>IF(OR(J132="СПЗ",,J132="Семинары ИПЗ",),N132,"")</f>
        <v/>
      </c>
      <c r="U132" s="16">
        <f>IF(J132="Консультация",N132,"")</f>
        <v/>
      </c>
      <c r="V132" s="27" t="n"/>
      <c r="W132" s="28" t="n"/>
      <c r="X132" s="27" t="n"/>
      <c r="Y132" s="27" t="n"/>
      <c r="Z132" s="27" t="n"/>
      <c r="AA132" s="27" t="n"/>
      <c r="AB132" s="28" t="n"/>
      <c r="AC132" s="27" t="n"/>
      <c r="AD132" s="27" t="n"/>
      <c r="AE132" s="28" t="n"/>
      <c r="AF132" s="28" t="n"/>
      <c r="AG132" s="28" t="n"/>
      <c r="AH132" s="27" t="n"/>
      <c r="AI132" s="12">
        <f>IF(J132="Вебинар",N132,"")</f>
        <v/>
      </c>
      <c r="AJ132" s="19">
        <f>SUM(S132:AI132)</f>
        <v/>
      </c>
    </row>
    <row r="133" hidden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14">
        <f>G133</f>
        <v/>
      </c>
      <c r="Q133" s="14">
        <f>I133</f>
        <v/>
      </c>
      <c r="R133" s="15" t="n"/>
      <c r="S133" s="16">
        <f>IF(J133="Лекции",N133,"")</f>
        <v/>
      </c>
      <c r="T133" s="16">
        <f>IF(OR(J133="СПЗ",,J133="Семинары ИПЗ",),N133,"")</f>
        <v/>
      </c>
      <c r="U133" s="16">
        <f>IF(J133="Консультация",N133,"")</f>
        <v/>
      </c>
      <c r="V133" s="27" t="n"/>
      <c r="W133" s="28" t="n"/>
      <c r="X133" s="27" t="n"/>
      <c r="Y133" s="27" t="n"/>
      <c r="Z133" s="27" t="n"/>
      <c r="AA133" s="27" t="n"/>
      <c r="AB133" s="28" t="n"/>
      <c r="AC133" s="27" t="n"/>
      <c r="AD133" s="27" t="n"/>
      <c r="AE133" s="28" t="n"/>
      <c r="AF133" s="28" t="n"/>
      <c r="AG133" s="28" t="n"/>
      <c r="AH133" s="27" t="n"/>
      <c r="AI133" s="12">
        <f>IF(J133="Вебинар",N133,"")</f>
        <v/>
      </c>
      <c r="AJ133" s="19">
        <f>SUM(S133:AI133)</f>
        <v/>
      </c>
    </row>
    <row r="134" hidden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14">
        <f>G134</f>
        <v/>
      </c>
      <c r="Q134" s="14">
        <f>I134</f>
        <v/>
      </c>
      <c r="R134" s="15" t="n"/>
      <c r="S134" s="16">
        <f>IF(J134="Лекции",N134,"")</f>
        <v/>
      </c>
      <c r="T134" s="16">
        <f>IF(OR(J134="СПЗ",,J134="Семинары ИПЗ",),N134,"")</f>
        <v/>
      </c>
      <c r="U134" s="16">
        <f>IF(J134="Консультация",N134,"")</f>
        <v/>
      </c>
      <c r="V134" s="27" t="n"/>
      <c r="W134" s="28" t="n"/>
      <c r="X134" s="27" t="n"/>
      <c r="Y134" s="27" t="n"/>
      <c r="Z134" s="27" t="n"/>
      <c r="AA134" s="27" t="n"/>
      <c r="AB134" s="28" t="n"/>
      <c r="AC134" s="27" t="n"/>
      <c r="AD134" s="27" t="n"/>
      <c r="AE134" s="28" t="n"/>
      <c r="AF134" s="28" t="n"/>
      <c r="AG134" s="28" t="n"/>
      <c r="AH134" s="27" t="n"/>
      <c r="AI134" s="12">
        <f>IF(J134="Вебинар",N134,"")</f>
        <v/>
      </c>
      <c r="AJ134" s="19">
        <f>SUM(S134:AI134)</f>
        <v/>
      </c>
    </row>
    <row r="135" hidden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14">
        <f>G135</f>
        <v/>
      </c>
      <c r="Q135" s="14">
        <f>I135</f>
        <v/>
      </c>
      <c r="R135" s="15" t="n"/>
      <c r="S135" s="16">
        <f>IF(J135="Лекции",N135,"")</f>
        <v/>
      </c>
      <c r="T135" s="16">
        <f>IF(OR(J135="СПЗ",,J135="Семинары ИПЗ",),N135,"")</f>
        <v/>
      </c>
      <c r="U135" s="16">
        <f>IF(J135="Консультация",N135,"")</f>
        <v/>
      </c>
      <c r="V135" s="27" t="n"/>
      <c r="W135" s="28" t="n"/>
      <c r="X135" s="27" t="n"/>
      <c r="Y135" s="27" t="n"/>
      <c r="Z135" s="27" t="n"/>
      <c r="AA135" s="27" t="n"/>
      <c r="AB135" s="28" t="n"/>
      <c r="AC135" s="27" t="n"/>
      <c r="AD135" s="27" t="n"/>
      <c r="AE135" s="28" t="n"/>
      <c r="AF135" s="28" t="n"/>
      <c r="AG135" s="28" t="n"/>
      <c r="AH135" s="27" t="n"/>
      <c r="AI135" s="12">
        <f>IF(J135="Вебинар",N135,"")</f>
        <v/>
      </c>
      <c r="AJ135" s="19">
        <f>SUM(S135:AI135)</f>
        <v/>
      </c>
    </row>
    <row r="136" hidden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14">
        <f>G136</f>
        <v/>
      </c>
      <c r="Q136" s="14">
        <f>I136</f>
        <v/>
      </c>
      <c r="R136" s="15" t="n"/>
      <c r="S136" s="16">
        <f>IF(J136="Лекции",N136,"")</f>
        <v/>
      </c>
      <c r="T136" s="16">
        <f>IF(OR(J136="СПЗ",,J136="Семинары ИПЗ",),N136,"")</f>
        <v/>
      </c>
      <c r="U136" s="16">
        <f>IF(J136="Консультация",N136,"")</f>
        <v/>
      </c>
      <c r="V136" s="27" t="n"/>
      <c r="W136" s="28" t="n"/>
      <c r="X136" s="27" t="n"/>
      <c r="Y136" s="27" t="n"/>
      <c r="Z136" s="27" t="n"/>
      <c r="AA136" s="27" t="n"/>
      <c r="AB136" s="28" t="n"/>
      <c r="AC136" s="27" t="n"/>
      <c r="AD136" s="27" t="n"/>
      <c r="AE136" s="28" t="n"/>
      <c r="AF136" s="28" t="n"/>
      <c r="AG136" s="28" t="n"/>
      <c r="AH136" s="27" t="n"/>
      <c r="AI136" s="12">
        <f>IF(J136="Вебинар",N136,"")</f>
        <v/>
      </c>
      <c r="AJ136" s="19">
        <f>SUM(S136:AI136)</f>
        <v/>
      </c>
    </row>
    <row r="137" hidden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14">
        <f>G137</f>
        <v/>
      </c>
      <c r="Q137" s="14">
        <f>I137</f>
        <v/>
      </c>
      <c r="R137" s="15" t="n"/>
      <c r="S137" s="16">
        <f>IF(J137="Лекции",N137,"")</f>
        <v/>
      </c>
      <c r="T137" s="16">
        <f>IF(OR(J137="СПЗ",,J137="Семинары ИПЗ",),N137,"")</f>
        <v/>
      </c>
      <c r="U137" s="16">
        <f>IF(J137="Консультация",N137,"")</f>
        <v/>
      </c>
      <c r="V137" s="27" t="n"/>
      <c r="W137" s="28" t="n"/>
      <c r="X137" s="27" t="n"/>
      <c r="Y137" s="27" t="n"/>
      <c r="Z137" s="27" t="n"/>
      <c r="AA137" s="27" t="n"/>
      <c r="AB137" s="28" t="n"/>
      <c r="AC137" s="27" t="n"/>
      <c r="AD137" s="27" t="n"/>
      <c r="AE137" s="28" t="n"/>
      <c r="AF137" s="28" t="n"/>
      <c r="AG137" s="28" t="n"/>
      <c r="AH137" s="27" t="n"/>
      <c r="AI137" s="12">
        <f>IF(J137="Вебинар",N137,"")</f>
        <v/>
      </c>
      <c r="AJ137" s="19">
        <f>SUM(S137:AI137)</f>
        <v/>
      </c>
    </row>
    <row r="138" hidden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14">
        <f>G138</f>
        <v/>
      </c>
      <c r="Q138" s="14">
        <f>I138</f>
        <v/>
      </c>
      <c r="R138" s="15" t="n"/>
      <c r="S138" s="16">
        <f>IF(J138="Лекции",N138,"")</f>
        <v/>
      </c>
      <c r="T138" s="16">
        <f>IF(OR(J138="СПЗ",,J138="Семинары ИПЗ",),N138,"")</f>
        <v/>
      </c>
      <c r="U138" s="16">
        <f>IF(J138="Консультация",N138,"")</f>
        <v/>
      </c>
      <c r="V138" s="27" t="n"/>
      <c r="W138" s="28" t="n"/>
      <c r="X138" s="27" t="n"/>
      <c r="Y138" s="27" t="n"/>
      <c r="Z138" s="27" t="n"/>
      <c r="AA138" s="27" t="n"/>
      <c r="AB138" s="28" t="n"/>
      <c r="AC138" s="27" t="n"/>
      <c r="AD138" s="27" t="n"/>
      <c r="AE138" s="28" t="n"/>
      <c r="AF138" s="28" t="n"/>
      <c r="AG138" s="28" t="n"/>
      <c r="AH138" s="27" t="n"/>
      <c r="AI138" s="12">
        <f>IF(J138="Вебинар",N138,"")</f>
        <v/>
      </c>
      <c r="AJ138" s="19">
        <f>SUM(S138:AI138)</f>
        <v/>
      </c>
    </row>
    <row r="139" hidden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14">
        <f>G139</f>
        <v/>
      </c>
      <c r="Q139" s="14">
        <f>I139</f>
        <v/>
      </c>
      <c r="R139" s="15" t="n"/>
      <c r="S139" s="16">
        <f>IF(J139="Лекции",N139,"")</f>
        <v/>
      </c>
      <c r="T139" s="16">
        <f>IF(OR(J139="СПЗ",,J139="Семинары ИПЗ",),N139,"")</f>
        <v/>
      </c>
      <c r="U139" s="16">
        <f>IF(J139="Консультация",N139,"")</f>
        <v/>
      </c>
      <c r="V139" s="27" t="n"/>
      <c r="W139" s="28" t="n"/>
      <c r="X139" s="27" t="n"/>
      <c r="Y139" s="27" t="n"/>
      <c r="Z139" s="27" t="n"/>
      <c r="AA139" s="27" t="n"/>
      <c r="AB139" s="28" t="n"/>
      <c r="AC139" s="27" t="n"/>
      <c r="AD139" s="27" t="n"/>
      <c r="AE139" s="28" t="n"/>
      <c r="AF139" s="28" t="n"/>
      <c r="AG139" s="28" t="n"/>
      <c r="AH139" s="27" t="n"/>
      <c r="AI139" s="12">
        <f>IF(J139="Вебинар",N139,"")</f>
        <v/>
      </c>
      <c r="AJ139" s="19">
        <f>SUM(S139:AI139)</f>
        <v/>
      </c>
    </row>
    <row r="140" hidden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14">
        <f>G140</f>
        <v/>
      </c>
      <c r="Q140" s="14">
        <f>I140</f>
        <v/>
      </c>
      <c r="R140" s="15" t="n"/>
      <c r="S140" s="16">
        <f>IF(J140="Лекции",N140,"")</f>
        <v/>
      </c>
      <c r="T140" s="16">
        <f>IF(OR(J140="СПЗ",,J140="Семинары ИПЗ",),N140,"")</f>
        <v/>
      </c>
      <c r="U140" s="16">
        <f>IF(J140="Консультация",N140,"")</f>
        <v/>
      </c>
      <c r="V140" s="27" t="n"/>
      <c r="W140" s="28" t="n"/>
      <c r="X140" s="27" t="n"/>
      <c r="Y140" s="27" t="n"/>
      <c r="Z140" s="27" t="n"/>
      <c r="AA140" s="27" t="n"/>
      <c r="AB140" s="28" t="n"/>
      <c r="AC140" s="27" t="n"/>
      <c r="AD140" s="27" t="n"/>
      <c r="AE140" s="28" t="n"/>
      <c r="AF140" s="28" t="n"/>
      <c r="AG140" s="28" t="n"/>
      <c r="AH140" s="27" t="n"/>
      <c r="AI140" s="12">
        <f>IF(J140="Вебинар",N140,"")</f>
        <v/>
      </c>
      <c r="AJ140" s="19">
        <f>SUM(S140:AI140)</f>
        <v/>
      </c>
    </row>
    <row r="141" hidden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14">
        <f>G141</f>
        <v/>
      </c>
      <c r="Q141" s="14">
        <f>I141</f>
        <v/>
      </c>
      <c r="R141" s="15" t="n"/>
      <c r="S141" s="16">
        <f>IF(J141="Лекции",N141,"")</f>
        <v/>
      </c>
      <c r="T141" s="16">
        <f>IF(OR(J141="СПЗ",,J141="Семинары ИПЗ",),N141,"")</f>
        <v/>
      </c>
      <c r="U141" s="16">
        <f>IF(J141="Консультация",N141,"")</f>
        <v/>
      </c>
      <c r="V141" s="27" t="n"/>
      <c r="W141" s="28" t="n"/>
      <c r="X141" s="27" t="n"/>
      <c r="Y141" s="27" t="n"/>
      <c r="Z141" s="27" t="n"/>
      <c r="AA141" s="27" t="n"/>
      <c r="AB141" s="28" t="n"/>
      <c r="AC141" s="27" t="n"/>
      <c r="AD141" s="27" t="n"/>
      <c r="AE141" s="28" t="n"/>
      <c r="AF141" s="28" t="n"/>
      <c r="AG141" s="28" t="n"/>
      <c r="AH141" s="27" t="n"/>
      <c r="AI141" s="12">
        <f>IF(J141="Вебинар",N141,"")</f>
        <v/>
      </c>
      <c r="AJ141" s="19">
        <f>SUM(S141:AI141)</f>
        <v/>
      </c>
    </row>
    <row r="142" hidden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14">
        <f>G142</f>
        <v/>
      </c>
      <c r="Q142" s="14">
        <f>I142</f>
        <v/>
      </c>
      <c r="R142" s="15" t="n"/>
      <c r="S142" s="16">
        <f>IF(J142="Лекции",N142,"")</f>
        <v/>
      </c>
      <c r="T142" s="16">
        <f>IF(OR(J142="СПЗ",,J142="Семинары ИПЗ",),N142,"")</f>
        <v/>
      </c>
      <c r="U142" s="16">
        <f>IF(J142="Консультация",N142,"")</f>
        <v/>
      </c>
      <c r="V142" s="27" t="n"/>
      <c r="W142" s="28" t="n"/>
      <c r="X142" s="27" t="n"/>
      <c r="Y142" s="27" t="n"/>
      <c r="Z142" s="27" t="n"/>
      <c r="AA142" s="27" t="n"/>
      <c r="AB142" s="28" t="n"/>
      <c r="AC142" s="27" t="n"/>
      <c r="AD142" s="27" t="n"/>
      <c r="AE142" s="28" t="n"/>
      <c r="AF142" s="28" t="n"/>
      <c r="AG142" s="28" t="n"/>
      <c r="AH142" s="27" t="n"/>
      <c r="AI142" s="12">
        <f>IF(J142="Вебинар",N142,"")</f>
        <v/>
      </c>
      <c r="AJ142" s="19">
        <f>SUM(S142:AI142)</f>
        <v/>
      </c>
    </row>
    <row r="143" hidden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14">
        <f>G143</f>
        <v/>
      </c>
      <c r="Q143" s="14">
        <f>I143</f>
        <v/>
      </c>
      <c r="R143" s="15" t="n"/>
      <c r="S143" s="16">
        <f>IF(J143="Лекции",N143,"")</f>
        <v/>
      </c>
      <c r="T143" s="16">
        <f>IF(OR(J143="СПЗ",,J143="Семинары ИПЗ",),N143,"")</f>
        <v/>
      </c>
      <c r="U143" s="16">
        <f>IF(J143="Консультация",N143,"")</f>
        <v/>
      </c>
      <c r="V143" s="27" t="n"/>
      <c r="W143" s="28" t="n"/>
      <c r="X143" s="27" t="n"/>
      <c r="Y143" s="27" t="n"/>
      <c r="Z143" s="27" t="n"/>
      <c r="AA143" s="27" t="n"/>
      <c r="AB143" s="28" t="n"/>
      <c r="AC143" s="27" t="n"/>
      <c r="AD143" s="27" t="n"/>
      <c r="AE143" s="28" t="n"/>
      <c r="AF143" s="28" t="n"/>
      <c r="AG143" s="28" t="n"/>
      <c r="AH143" s="27" t="n"/>
      <c r="AI143" s="12">
        <f>IF(J143="Вебинар",N143,"")</f>
        <v/>
      </c>
      <c r="AJ143" s="19">
        <f>SUM(S143:AI143)</f>
        <v/>
      </c>
    </row>
    <row r="144" hidden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14">
        <f>G144</f>
        <v/>
      </c>
      <c r="Q144" s="14">
        <f>I144</f>
        <v/>
      </c>
      <c r="R144" s="15" t="n"/>
      <c r="S144" s="16">
        <f>IF(J144="Лекции",N144,"")</f>
        <v/>
      </c>
      <c r="T144" s="16">
        <f>IF(OR(J144="СПЗ",,J144="Семинары ИПЗ",),N144,"")</f>
        <v/>
      </c>
      <c r="U144" s="16">
        <f>IF(J144="Консультация",N144,"")</f>
        <v/>
      </c>
      <c r="V144" s="27" t="n"/>
      <c r="W144" s="28" t="n"/>
      <c r="X144" s="27" t="n"/>
      <c r="Y144" s="27" t="n"/>
      <c r="Z144" s="27" t="n"/>
      <c r="AA144" s="27" t="n"/>
      <c r="AB144" s="28" t="n"/>
      <c r="AC144" s="27" t="n"/>
      <c r="AD144" s="27" t="n"/>
      <c r="AE144" s="28" t="n"/>
      <c r="AF144" s="28" t="n"/>
      <c r="AG144" s="28" t="n"/>
      <c r="AH144" s="27" t="n"/>
      <c r="AI144" s="12">
        <f>IF(J144="Вебинар",N144,"")</f>
        <v/>
      </c>
      <c r="AJ144" s="19">
        <f>SUM(S144:AI144)</f>
        <v/>
      </c>
    </row>
    <row r="145" hidden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14">
        <f>G145</f>
        <v/>
      </c>
      <c r="Q145" s="14">
        <f>I145</f>
        <v/>
      </c>
      <c r="R145" s="15" t="n"/>
      <c r="S145" s="16">
        <f>IF(J145="Лекции",N145,"")</f>
        <v/>
      </c>
      <c r="T145" s="16">
        <f>IF(OR(J145="СПЗ",,J145="Семинары ИПЗ",),N145,"")</f>
        <v/>
      </c>
      <c r="U145" s="16">
        <f>IF(J145="Консультация",N145,"")</f>
        <v/>
      </c>
      <c r="V145" s="27" t="n"/>
      <c r="W145" s="28" t="n"/>
      <c r="X145" s="27" t="n"/>
      <c r="Y145" s="27" t="n"/>
      <c r="Z145" s="27" t="n"/>
      <c r="AA145" s="27" t="n"/>
      <c r="AB145" s="28" t="n"/>
      <c r="AC145" s="27" t="n"/>
      <c r="AD145" s="27" t="n"/>
      <c r="AE145" s="28" t="n"/>
      <c r="AF145" s="28" t="n"/>
      <c r="AG145" s="28" t="n"/>
      <c r="AH145" s="27" t="n"/>
      <c r="AI145" s="12">
        <f>IF(J145="Вебинар",N145,"")</f>
        <v/>
      </c>
      <c r="AJ145" s="19">
        <f>SUM(S145:AI145)</f>
        <v/>
      </c>
    </row>
    <row r="146" hidden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14">
        <f>G146</f>
        <v/>
      </c>
      <c r="Q146" s="14">
        <f>I146</f>
        <v/>
      </c>
      <c r="R146" s="15" t="n"/>
      <c r="S146" s="16">
        <f>IF(J146="Лекции",N146,"")</f>
        <v/>
      </c>
      <c r="T146" s="16">
        <f>IF(OR(J146="СПЗ",,J146="Семинары ИПЗ",),N146,"")</f>
        <v/>
      </c>
      <c r="U146" s="16">
        <f>IF(J146="Консультация",N146,"")</f>
        <v/>
      </c>
      <c r="V146" s="27" t="n"/>
      <c r="W146" s="28" t="n"/>
      <c r="X146" s="27" t="n"/>
      <c r="Y146" s="27" t="n"/>
      <c r="Z146" s="27" t="n"/>
      <c r="AA146" s="27" t="n"/>
      <c r="AB146" s="28" t="n"/>
      <c r="AC146" s="27" t="n"/>
      <c r="AD146" s="27" t="n"/>
      <c r="AE146" s="28" t="n"/>
      <c r="AF146" s="28" t="n"/>
      <c r="AG146" s="28" t="n"/>
      <c r="AH146" s="27" t="n"/>
      <c r="AI146" s="12">
        <f>IF(J146="Вебинар",N146,"")</f>
        <v/>
      </c>
      <c r="AJ146" s="19">
        <f>SUM(S146:AI146)</f>
        <v/>
      </c>
    </row>
    <row r="147" hidden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14">
        <f>G147</f>
        <v/>
      </c>
      <c r="Q147" s="14">
        <f>I147</f>
        <v/>
      </c>
      <c r="R147" s="15" t="n"/>
      <c r="S147" s="16">
        <f>IF(J147="Лекции",N147,"")</f>
        <v/>
      </c>
      <c r="T147" s="16">
        <f>IF(OR(J147="СПЗ",,J147="Семинары ИПЗ",),N147,"")</f>
        <v/>
      </c>
      <c r="U147" s="16">
        <f>IF(J147="Консультация",N147,"")</f>
        <v/>
      </c>
      <c r="V147" s="27" t="n"/>
      <c r="W147" s="28" t="n"/>
      <c r="X147" s="27" t="n"/>
      <c r="Y147" s="27" t="n"/>
      <c r="Z147" s="27" t="n"/>
      <c r="AA147" s="27" t="n"/>
      <c r="AB147" s="28" t="n"/>
      <c r="AC147" s="27" t="n"/>
      <c r="AD147" s="27" t="n"/>
      <c r="AE147" s="28" t="n"/>
      <c r="AF147" s="28" t="n"/>
      <c r="AG147" s="28" t="n"/>
      <c r="AH147" s="27" t="n"/>
      <c r="AI147" s="12">
        <f>IF(J147="Вебинар",N147,"")</f>
        <v/>
      </c>
      <c r="AJ147" s="19">
        <f>SUM(S147:AI147)</f>
        <v/>
      </c>
    </row>
    <row r="148" hidden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14">
        <f>G148</f>
        <v/>
      </c>
      <c r="Q148" s="14">
        <f>I148</f>
        <v/>
      </c>
      <c r="R148" s="15" t="n"/>
      <c r="S148" s="16">
        <f>IF(J148="Лекции",N148,"")</f>
        <v/>
      </c>
      <c r="T148" s="16">
        <f>IF(OR(J148="СПЗ",,J148="Семинары ИПЗ",),N148,"")</f>
        <v/>
      </c>
      <c r="U148" s="16">
        <f>IF(J148="Консультация",N148,"")</f>
        <v/>
      </c>
      <c r="V148" s="27" t="n"/>
      <c r="W148" s="28" t="n"/>
      <c r="X148" s="27" t="n"/>
      <c r="Y148" s="27" t="n"/>
      <c r="Z148" s="27" t="n"/>
      <c r="AA148" s="27" t="n"/>
      <c r="AB148" s="28" t="n"/>
      <c r="AC148" s="27" t="n"/>
      <c r="AD148" s="27" t="n"/>
      <c r="AE148" s="28" t="n"/>
      <c r="AF148" s="28" t="n"/>
      <c r="AG148" s="28" t="n"/>
      <c r="AH148" s="27" t="n"/>
      <c r="AI148" s="12">
        <f>IF(J148="Вебинар",N148,"")</f>
        <v/>
      </c>
      <c r="AJ148" s="19">
        <f>SUM(S148:AI148)</f>
        <v/>
      </c>
    </row>
    <row r="149" hidden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14">
        <f>G149</f>
        <v/>
      </c>
      <c r="Q149" s="14">
        <f>I149</f>
        <v/>
      </c>
      <c r="R149" s="15" t="n"/>
      <c r="S149" s="16">
        <f>IF(J149="Лекции",N149,"")</f>
        <v/>
      </c>
      <c r="T149" s="16">
        <f>IF(OR(J149="СПЗ",,J149="Семинары ИПЗ",),N149,"")</f>
        <v/>
      </c>
      <c r="U149" s="16">
        <f>IF(J149="Консультация",N149,"")</f>
        <v/>
      </c>
      <c r="V149" s="27" t="n"/>
      <c r="W149" s="28" t="n"/>
      <c r="X149" s="27" t="n"/>
      <c r="Y149" s="27" t="n"/>
      <c r="Z149" s="27" t="n"/>
      <c r="AA149" s="27" t="n"/>
      <c r="AB149" s="28" t="n"/>
      <c r="AC149" s="27" t="n"/>
      <c r="AD149" s="27" t="n"/>
      <c r="AE149" s="28" t="n"/>
      <c r="AF149" s="28" t="n"/>
      <c r="AG149" s="28" t="n"/>
      <c r="AH149" s="27" t="n"/>
      <c r="AI149" s="12">
        <f>IF(J149="Вебинар",N149,"")</f>
        <v/>
      </c>
      <c r="AJ149" s="19">
        <f>SUM(S149:AI149)</f>
        <v/>
      </c>
    </row>
    <row r="150" hidden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14">
        <f>G150</f>
        <v/>
      </c>
      <c r="Q150" s="14">
        <f>I150</f>
        <v/>
      </c>
      <c r="R150" s="15" t="n"/>
      <c r="S150" s="16">
        <f>IF(J150="Лекции",N150,"")</f>
        <v/>
      </c>
      <c r="T150" s="16">
        <f>IF(OR(J150="СПЗ",,J150="Семинары ИПЗ",),N150,"")</f>
        <v/>
      </c>
      <c r="U150" s="16">
        <f>IF(J150="Консультация",N150,"")</f>
        <v/>
      </c>
      <c r="V150" s="27" t="n"/>
      <c r="W150" s="28" t="n"/>
      <c r="X150" s="27" t="n"/>
      <c r="Y150" s="27" t="n"/>
      <c r="Z150" s="27" t="n"/>
      <c r="AA150" s="27" t="n"/>
      <c r="AB150" s="28" t="n"/>
      <c r="AC150" s="27" t="n"/>
      <c r="AD150" s="27" t="n"/>
      <c r="AE150" s="28" t="n"/>
      <c r="AF150" s="28" t="n"/>
      <c r="AG150" s="28" t="n"/>
      <c r="AH150" s="27" t="n"/>
      <c r="AI150" s="12">
        <f>IF(J150="Вебинар",N150,"")</f>
        <v/>
      </c>
      <c r="AJ150" s="19">
        <f>SUM(S150:AI150)</f>
        <v/>
      </c>
    </row>
    <row r="151" hidden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14">
        <f>G151</f>
        <v/>
      </c>
      <c r="Q151" s="14">
        <f>I151</f>
        <v/>
      </c>
      <c r="R151" s="15" t="n"/>
      <c r="S151" s="16">
        <f>IF(J151="Лекции",N151,"")</f>
        <v/>
      </c>
      <c r="T151" s="16">
        <f>IF(OR(J151="СПЗ",,J151="Семинары ИПЗ",),N151,"")</f>
        <v/>
      </c>
      <c r="U151" s="16">
        <f>IF(J151="Консультация",N151,"")</f>
        <v/>
      </c>
      <c r="V151" s="27" t="n"/>
      <c r="W151" s="28" t="n"/>
      <c r="X151" s="27" t="n"/>
      <c r="Y151" s="27" t="n"/>
      <c r="Z151" s="27" t="n"/>
      <c r="AA151" s="27" t="n"/>
      <c r="AB151" s="28" t="n"/>
      <c r="AC151" s="27" t="n"/>
      <c r="AD151" s="27" t="n"/>
      <c r="AE151" s="28" t="n"/>
      <c r="AF151" s="28" t="n"/>
      <c r="AG151" s="28" t="n"/>
      <c r="AH151" s="27" t="n"/>
      <c r="AI151" s="12">
        <f>IF(J151="Вебинар",N151,"")</f>
        <v/>
      </c>
      <c r="AJ151" s="19">
        <f>SUM(S151:AI151)</f>
        <v/>
      </c>
    </row>
    <row r="152" hidden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14">
        <f>G152</f>
        <v/>
      </c>
      <c r="Q152" s="14">
        <f>I152</f>
        <v/>
      </c>
      <c r="R152" s="15" t="n"/>
      <c r="S152" s="16">
        <f>IF(J152="Лекции",N152,"")</f>
        <v/>
      </c>
      <c r="T152" s="16">
        <f>IF(OR(J152="СПЗ",,J152="Семинары ИПЗ",),N152,"")</f>
        <v/>
      </c>
      <c r="U152" s="16">
        <f>IF(J152="Консультация",N152,"")</f>
        <v/>
      </c>
      <c r="V152" s="27" t="n"/>
      <c r="W152" s="28" t="n"/>
      <c r="X152" s="27" t="n"/>
      <c r="Y152" s="27" t="n"/>
      <c r="Z152" s="27" t="n"/>
      <c r="AA152" s="27" t="n"/>
      <c r="AB152" s="28" t="n"/>
      <c r="AC152" s="27" t="n"/>
      <c r="AD152" s="27" t="n"/>
      <c r="AE152" s="28" t="n"/>
      <c r="AF152" s="28" t="n"/>
      <c r="AG152" s="28" t="n"/>
      <c r="AH152" s="27" t="n"/>
      <c r="AI152" s="12">
        <f>IF(J152="Вебинар",N152,"")</f>
        <v/>
      </c>
      <c r="AJ152" s="19">
        <f>SUM(S152:AI152)</f>
        <v/>
      </c>
    </row>
    <row r="153" hidden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14">
        <f>G153</f>
        <v/>
      </c>
      <c r="Q153" s="14">
        <f>I153</f>
        <v/>
      </c>
      <c r="R153" s="15" t="n"/>
      <c r="S153" s="16">
        <f>IF(J153="Лекции",N153,"")</f>
        <v/>
      </c>
      <c r="T153" s="16">
        <f>IF(OR(J153="СПЗ",,J153="Семинары ИПЗ",),N153,"")</f>
        <v/>
      </c>
      <c r="U153" s="16">
        <f>IF(J153="Консультация",N153,"")</f>
        <v/>
      </c>
      <c r="V153" s="27" t="n"/>
      <c r="W153" s="28" t="n"/>
      <c r="X153" s="27" t="n"/>
      <c r="Y153" s="27" t="n"/>
      <c r="Z153" s="27" t="n"/>
      <c r="AA153" s="27" t="n"/>
      <c r="AB153" s="28" t="n"/>
      <c r="AC153" s="27" t="n"/>
      <c r="AD153" s="27" t="n"/>
      <c r="AE153" s="28" t="n"/>
      <c r="AF153" s="28" t="n"/>
      <c r="AG153" s="28" t="n"/>
      <c r="AH153" s="27" t="n"/>
      <c r="AI153" s="12">
        <f>IF(J153="Вебинар",N153,"")</f>
        <v/>
      </c>
      <c r="AJ153" s="19">
        <f>SUM(S153:AI153)</f>
        <v/>
      </c>
    </row>
    <row r="154" hidden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14">
        <f>G154</f>
        <v/>
      </c>
      <c r="Q154" s="14">
        <f>I154</f>
        <v/>
      </c>
      <c r="R154" s="15" t="n"/>
      <c r="S154" s="16">
        <f>IF(J154="Лекции",N154,"")</f>
        <v/>
      </c>
      <c r="T154" s="16">
        <f>IF(OR(J154="СПЗ",,J154="Семинары ИПЗ",),N154,"")</f>
        <v/>
      </c>
      <c r="U154" s="16">
        <f>IF(J154="Консультация",N154,"")</f>
        <v/>
      </c>
      <c r="V154" s="27" t="n"/>
      <c r="W154" s="28" t="n"/>
      <c r="X154" s="27" t="n"/>
      <c r="Y154" s="27" t="n"/>
      <c r="Z154" s="27" t="n"/>
      <c r="AA154" s="27" t="n"/>
      <c r="AB154" s="28" t="n"/>
      <c r="AC154" s="27" t="n"/>
      <c r="AD154" s="27" t="n"/>
      <c r="AE154" s="28" t="n"/>
      <c r="AF154" s="28" t="n"/>
      <c r="AG154" s="28" t="n"/>
      <c r="AH154" s="27" t="n"/>
      <c r="AI154" s="12">
        <f>IF(J154="Вебинар",N154,"")</f>
        <v/>
      </c>
      <c r="AJ154" s="19">
        <f>SUM(S154:AI154)</f>
        <v/>
      </c>
    </row>
    <row r="155" hidden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14">
        <f>G155</f>
        <v/>
      </c>
      <c r="Q155" s="14">
        <f>I155</f>
        <v/>
      </c>
      <c r="R155" s="15" t="n"/>
      <c r="S155" s="16">
        <f>IF(J155="Лекции",N155,"")</f>
        <v/>
      </c>
      <c r="T155" s="16">
        <f>IF(OR(J155="СПЗ",,J155="Семинары ИПЗ",),N155,"")</f>
        <v/>
      </c>
      <c r="U155" s="16">
        <f>IF(J155="Консультация",N155,"")</f>
        <v/>
      </c>
      <c r="V155" s="27" t="n"/>
      <c r="W155" s="28" t="n"/>
      <c r="X155" s="27" t="n"/>
      <c r="Y155" s="27" t="n"/>
      <c r="Z155" s="27" t="n"/>
      <c r="AA155" s="27" t="n"/>
      <c r="AB155" s="28" t="n"/>
      <c r="AC155" s="27" t="n"/>
      <c r="AD155" s="27" t="n"/>
      <c r="AE155" s="28" t="n"/>
      <c r="AF155" s="28" t="n"/>
      <c r="AG155" s="28" t="n"/>
      <c r="AH155" s="27" t="n"/>
      <c r="AI155" s="12">
        <f>IF(J155="Вебинар",N155,"")</f>
        <v/>
      </c>
      <c r="AJ155" s="19">
        <f>SUM(S155:AI155)</f>
        <v/>
      </c>
    </row>
    <row r="156" hidden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14">
        <f>G156</f>
        <v/>
      </c>
      <c r="Q156" s="14">
        <f>I156</f>
        <v/>
      </c>
      <c r="R156" s="15" t="n"/>
      <c r="S156" s="16">
        <f>IF(J156="Лекции",N156,"")</f>
        <v/>
      </c>
      <c r="T156" s="16">
        <f>IF(OR(J156="СПЗ",,J156="Семинары ИПЗ",),N156,"")</f>
        <v/>
      </c>
      <c r="U156" s="16">
        <f>IF(J156="Консультация",N156,"")</f>
        <v/>
      </c>
      <c r="V156" s="27" t="n"/>
      <c r="W156" s="28" t="n"/>
      <c r="X156" s="27" t="n"/>
      <c r="Y156" s="27" t="n"/>
      <c r="Z156" s="27" t="n"/>
      <c r="AA156" s="27" t="n"/>
      <c r="AB156" s="28" t="n"/>
      <c r="AC156" s="27" t="n"/>
      <c r="AD156" s="27" t="n"/>
      <c r="AE156" s="28" t="n"/>
      <c r="AF156" s="28" t="n"/>
      <c r="AG156" s="28" t="n"/>
      <c r="AH156" s="27" t="n"/>
      <c r="AI156" s="12">
        <f>IF(J156="Вебинар",N156,"")</f>
        <v/>
      </c>
      <c r="AJ156" s="19">
        <f>SUM(S156:AI156)</f>
        <v/>
      </c>
    </row>
    <row r="157" hidden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14">
        <f>G157</f>
        <v/>
      </c>
      <c r="Q157" s="14">
        <f>I157</f>
        <v/>
      </c>
      <c r="R157" s="15" t="n"/>
      <c r="S157" s="16">
        <f>IF(J157="Лекции",N157,"")</f>
        <v/>
      </c>
      <c r="T157" s="16">
        <f>IF(OR(J157="СПЗ",,J157="Семинары ИПЗ",),N157,"")</f>
        <v/>
      </c>
      <c r="U157" s="16">
        <f>IF(J157="Консультация",N157,"")</f>
        <v/>
      </c>
      <c r="V157" s="27" t="n"/>
      <c r="W157" s="28" t="n"/>
      <c r="X157" s="27" t="n"/>
      <c r="Y157" s="27" t="n"/>
      <c r="Z157" s="27" t="n"/>
      <c r="AA157" s="27" t="n"/>
      <c r="AB157" s="28" t="n"/>
      <c r="AC157" s="27" t="n"/>
      <c r="AD157" s="27" t="n"/>
      <c r="AE157" s="28" t="n"/>
      <c r="AF157" s="28" t="n"/>
      <c r="AG157" s="28" t="n"/>
      <c r="AH157" s="27" t="n"/>
      <c r="AI157" s="12">
        <f>IF(J157="Вебинар",N157,"")</f>
        <v/>
      </c>
      <c r="AJ157" s="19">
        <f>SUM(S157:AI157)</f>
        <v/>
      </c>
    </row>
    <row r="158" hidden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14">
        <f>G158</f>
        <v/>
      </c>
      <c r="Q158" s="14">
        <f>I158</f>
        <v/>
      </c>
      <c r="R158" s="15" t="n"/>
      <c r="S158" s="16">
        <f>IF(J158="Лекции",N158,"")</f>
        <v/>
      </c>
      <c r="T158" s="16">
        <f>IF(OR(J158="СПЗ",,J158="Семинары ИПЗ",),N158,"")</f>
        <v/>
      </c>
      <c r="U158" s="16">
        <f>IF(J158="Консультация",N158,"")</f>
        <v/>
      </c>
      <c r="V158" s="27" t="n"/>
      <c r="W158" s="28" t="n"/>
      <c r="X158" s="27" t="n"/>
      <c r="Y158" s="27" t="n"/>
      <c r="Z158" s="27" t="n"/>
      <c r="AA158" s="27" t="n"/>
      <c r="AB158" s="28" t="n"/>
      <c r="AC158" s="27" t="n"/>
      <c r="AD158" s="27" t="n"/>
      <c r="AE158" s="28" t="n"/>
      <c r="AF158" s="28" t="n"/>
      <c r="AG158" s="28" t="n"/>
      <c r="AH158" s="27" t="n"/>
      <c r="AI158" s="12">
        <f>IF(J158="Вебинар",N158,"")</f>
        <v/>
      </c>
      <c r="AJ158" s="19">
        <f>SUM(S158:AI158)</f>
        <v/>
      </c>
    </row>
    <row r="159" hidden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14">
        <f>G159</f>
        <v/>
      </c>
      <c r="Q159" s="14">
        <f>I159</f>
        <v/>
      </c>
      <c r="R159" s="15" t="n"/>
      <c r="S159" s="16">
        <f>IF(J159="Лекции",N159,"")</f>
        <v/>
      </c>
      <c r="T159" s="16">
        <f>IF(OR(J159="СПЗ",,J159="Семинары ИПЗ",),N159,"")</f>
        <v/>
      </c>
      <c r="U159" s="16">
        <f>IF(J159="Консультация",N159,"")</f>
        <v/>
      </c>
      <c r="V159" s="27" t="n"/>
      <c r="W159" s="28" t="n"/>
      <c r="X159" s="27" t="n"/>
      <c r="Y159" s="27" t="n"/>
      <c r="Z159" s="27" t="n"/>
      <c r="AA159" s="27" t="n"/>
      <c r="AB159" s="28" t="n"/>
      <c r="AC159" s="27" t="n"/>
      <c r="AD159" s="27" t="n"/>
      <c r="AE159" s="28" t="n"/>
      <c r="AF159" s="28" t="n"/>
      <c r="AG159" s="28" t="n"/>
      <c r="AH159" s="27" t="n"/>
      <c r="AI159" s="12">
        <f>IF(J159="Вебинар",N159,"")</f>
        <v/>
      </c>
      <c r="AJ159" s="19">
        <f>SUM(S159:AI159)</f>
        <v/>
      </c>
    </row>
    <row r="160" hidden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14">
        <f>G160</f>
        <v/>
      </c>
      <c r="Q160" s="14">
        <f>I160</f>
        <v/>
      </c>
      <c r="R160" s="15" t="n"/>
      <c r="S160" s="16">
        <f>IF(J160="Лекции",N160,"")</f>
        <v/>
      </c>
      <c r="T160" s="16">
        <f>IF(OR(J160="СПЗ",,J160="Семинары ИПЗ",),N160,"")</f>
        <v/>
      </c>
      <c r="U160" s="16">
        <f>IF(J160="Консультация",N160,"")</f>
        <v/>
      </c>
      <c r="V160" s="27" t="n"/>
      <c r="W160" s="28" t="n"/>
      <c r="X160" s="27" t="n"/>
      <c r="Y160" s="27" t="n"/>
      <c r="Z160" s="27" t="n"/>
      <c r="AA160" s="27" t="n"/>
      <c r="AB160" s="28" t="n"/>
      <c r="AC160" s="27" t="n"/>
      <c r="AD160" s="27" t="n"/>
      <c r="AE160" s="28" t="n"/>
      <c r="AF160" s="28" t="n"/>
      <c r="AG160" s="28" t="n"/>
      <c r="AH160" s="27" t="n"/>
      <c r="AI160" s="12">
        <f>IF(J160="Вебинар",N160,"")</f>
        <v/>
      </c>
      <c r="AJ160" s="19">
        <f>SUM(S160:AI160)</f>
        <v/>
      </c>
    </row>
    <row r="161" hidden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14">
        <f>G161</f>
        <v/>
      </c>
      <c r="Q161" s="14">
        <f>I161</f>
        <v/>
      </c>
      <c r="R161" s="15" t="n"/>
      <c r="S161" s="16">
        <f>IF(J161="Лекции",N161,"")</f>
        <v/>
      </c>
      <c r="T161" s="16">
        <f>IF(OR(J161="СПЗ",,J161="Семинары ИПЗ",),N161,"")</f>
        <v/>
      </c>
      <c r="U161" s="16">
        <f>IF(J161="Консультация",N161,"")</f>
        <v/>
      </c>
      <c r="V161" s="27" t="n"/>
      <c r="W161" s="28" t="n"/>
      <c r="X161" s="27" t="n"/>
      <c r="Y161" s="27" t="n"/>
      <c r="Z161" s="27" t="n"/>
      <c r="AA161" s="27" t="n"/>
      <c r="AB161" s="28" t="n"/>
      <c r="AC161" s="27" t="n"/>
      <c r="AD161" s="27" t="n"/>
      <c r="AE161" s="28" t="n"/>
      <c r="AF161" s="28" t="n"/>
      <c r="AG161" s="28" t="n"/>
      <c r="AH161" s="27" t="n"/>
      <c r="AI161" s="12">
        <f>IF(J161="Вебинар",N161,"")</f>
        <v/>
      </c>
      <c r="AJ161" s="19">
        <f>SUM(S161:AI161)</f>
        <v/>
      </c>
    </row>
    <row r="162" hidden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14">
        <f>G162</f>
        <v/>
      </c>
      <c r="Q162" s="14">
        <f>I162</f>
        <v/>
      </c>
      <c r="R162" s="15" t="n"/>
      <c r="S162" s="16">
        <f>IF(J162="Лекции",N162,"")</f>
        <v/>
      </c>
      <c r="T162" s="16">
        <f>IF(OR(J162="СПЗ",,J162="Семинары ИПЗ",),N162,"")</f>
        <v/>
      </c>
      <c r="U162" s="16">
        <f>IF(J162="Консультация",N162,"")</f>
        <v/>
      </c>
      <c r="V162" s="27" t="n"/>
      <c r="W162" s="28" t="n"/>
      <c r="X162" s="27" t="n"/>
      <c r="Y162" s="27" t="n"/>
      <c r="Z162" s="27" t="n"/>
      <c r="AA162" s="27" t="n"/>
      <c r="AB162" s="28" t="n"/>
      <c r="AC162" s="27" t="n"/>
      <c r="AD162" s="27" t="n"/>
      <c r="AE162" s="28" t="n"/>
      <c r="AF162" s="28" t="n"/>
      <c r="AG162" s="28" t="n"/>
      <c r="AH162" s="27" t="n"/>
      <c r="AI162" s="12">
        <f>IF(J162="Вебинар",N162,"")</f>
        <v/>
      </c>
      <c r="AJ162" s="19">
        <f>SUM(S162:AI162)</f>
        <v/>
      </c>
    </row>
    <row r="163" hidden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14">
        <f>G163</f>
        <v/>
      </c>
      <c r="Q163" s="14">
        <f>I163</f>
        <v/>
      </c>
      <c r="R163" s="15" t="n"/>
      <c r="S163" s="16">
        <f>IF(J163="Лекции",N163,"")</f>
        <v/>
      </c>
      <c r="T163" s="16">
        <f>IF(OR(J163="СПЗ",,J163="Семинары ИПЗ",),N163,"")</f>
        <v/>
      </c>
      <c r="U163" s="16">
        <f>IF(J163="Консультация",N163,"")</f>
        <v/>
      </c>
      <c r="V163" s="27" t="n"/>
      <c r="W163" s="28" t="n"/>
      <c r="X163" s="27" t="n"/>
      <c r="Y163" s="27" t="n"/>
      <c r="Z163" s="27" t="n"/>
      <c r="AA163" s="27" t="n"/>
      <c r="AB163" s="28" t="n"/>
      <c r="AC163" s="27" t="n"/>
      <c r="AD163" s="27" t="n"/>
      <c r="AE163" s="28" t="n"/>
      <c r="AF163" s="28" t="n"/>
      <c r="AG163" s="28" t="n"/>
      <c r="AH163" s="27" t="n"/>
      <c r="AI163" s="12">
        <f>IF(J163="Вебинар",N163,"")</f>
        <v/>
      </c>
      <c r="AJ163" s="19">
        <f>SUM(S163:AI163)</f>
        <v/>
      </c>
    </row>
    <row r="164" hidden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14">
        <f>G164</f>
        <v/>
      </c>
      <c r="Q164" s="14">
        <f>I164</f>
        <v/>
      </c>
      <c r="R164" s="15" t="n"/>
      <c r="S164" s="16">
        <f>IF(J164="Лекции",N164,"")</f>
        <v/>
      </c>
      <c r="T164" s="16">
        <f>IF(OR(J164="СПЗ",,J164="Семинары ИПЗ",),N164,"")</f>
        <v/>
      </c>
      <c r="U164" s="16">
        <f>IF(J164="Консультация",N164,"")</f>
        <v/>
      </c>
      <c r="V164" s="27" t="n"/>
      <c r="W164" s="28" t="n"/>
      <c r="X164" s="27" t="n"/>
      <c r="Y164" s="27" t="n"/>
      <c r="Z164" s="27" t="n"/>
      <c r="AA164" s="27" t="n"/>
      <c r="AB164" s="28" t="n"/>
      <c r="AC164" s="27" t="n"/>
      <c r="AD164" s="27" t="n"/>
      <c r="AE164" s="28" t="n"/>
      <c r="AF164" s="28" t="n"/>
      <c r="AG164" s="28" t="n"/>
      <c r="AH164" s="27" t="n"/>
      <c r="AI164" s="12">
        <f>IF(J164="Вебинар",N164,"")</f>
        <v/>
      </c>
      <c r="AJ164" s="19">
        <f>SUM(S164:AI164)</f>
        <v/>
      </c>
    </row>
    <row r="165" hidden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14">
        <f>G165</f>
        <v/>
      </c>
      <c r="Q165" s="14">
        <f>I165</f>
        <v/>
      </c>
      <c r="R165" s="15" t="n"/>
      <c r="S165" s="16">
        <f>IF(J165="Лекции",N165,"")</f>
        <v/>
      </c>
      <c r="T165" s="16">
        <f>IF(OR(J165="СПЗ",,J165="Семинары ИПЗ",),N165,"")</f>
        <v/>
      </c>
      <c r="U165" s="16">
        <f>IF(J165="Консультация",N165,"")</f>
        <v/>
      </c>
      <c r="V165" s="27" t="n"/>
      <c r="W165" s="28" t="n"/>
      <c r="X165" s="27" t="n"/>
      <c r="Y165" s="27" t="n"/>
      <c r="Z165" s="27" t="n"/>
      <c r="AA165" s="27" t="n"/>
      <c r="AB165" s="28" t="n"/>
      <c r="AC165" s="27" t="n"/>
      <c r="AD165" s="27" t="n"/>
      <c r="AE165" s="28" t="n"/>
      <c r="AF165" s="28" t="n"/>
      <c r="AG165" s="28" t="n"/>
      <c r="AH165" s="27" t="n"/>
      <c r="AI165" s="12">
        <f>IF(J165="Вебинар",N165,"")</f>
        <v/>
      </c>
      <c r="AJ165" s="19">
        <f>SUM(S165:AI165)</f>
        <v/>
      </c>
    </row>
    <row r="166" hidden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14">
        <f>G166</f>
        <v/>
      </c>
      <c r="Q166" s="14">
        <f>I166</f>
        <v/>
      </c>
      <c r="R166" s="15" t="n"/>
      <c r="S166" s="16">
        <f>IF(J166="Лекции",N166,"")</f>
        <v/>
      </c>
      <c r="T166" s="16">
        <f>IF(OR(J166="СПЗ",,J166="Семинары ИПЗ",),N166,"")</f>
        <v/>
      </c>
      <c r="U166" s="16">
        <f>IF(J166="Консультация",N166,"")</f>
        <v/>
      </c>
      <c r="V166" s="27" t="n"/>
      <c r="W166" s="28" t="n"/>
      <c r="X166" s="27" t="n"/>
      <c r="Y166" s="27" t="n"/>
      <c r="Z166" s="27" t="n"/>
      <c r="AA166" s="27" t="n"/>
      <c r="AB166" s="28" t="n"/>
      <c r="AC166" s="27" t="n"/>
      <c r="AD166" s="27" t="n"/>
      <c r="AE166" s="28" t="n"/>
      <c r="AF166" s="28" t="n"/>
      <c r="AG166" s="28" t="n"/>
      <c r="AH166" s="27" t="n"/>
      <c r="AI166" s="12">
        <f>IF(J166="Вебинар",N166,"")</f>
        <v/>
      </c>
      <c r="AJ166" s="19">
        <f>SUM(S166:AI166)</f>
        <v/>
      </c>
    </row>
    <row r="167" hidden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14">
        <f>G167</f>
        <v/>
      </c>
      <c r="Q167" s="14">
        <f>I167</f>
        <v/>
      </c>
      <c r="R167" s="15" t="n"/>
      <c r="S167" s="16">
        <f>IF(J167="Лекции",N167,"")</f>
        <v/>
      </c>
      <c r="T167" s="16">
        <f>IF(OR(J167="СПЗ",,J167="Семинары ИПЗ",),N167,"")</f>
        <v/>
      </c>
      <c r="U167" s="16">
        <f>IF(J167="Консультация",N167,"")</f>
        <v/>
      </c>
      <c r="V167" s="27" t="n"/>
      <c r="W167" s="28" t="n"/>
      <c r="X167" s="27" t="n"/>
      <c r="Y167" s="27" t="n"/>
      <c r="Z167" s="27" t="n"/>
      <c r="AA167" s="27" t="n"/>
      <c r="AB167" s="28" t="n"/>
      <c r="AC167" s="22" t="n"/>
      <c r="AD167" s="22" t="n"/>
      <c r="AE167" s="28" t="n"/>
      <c r="AF167" s="28" t="n"/>
      <c r="AG167" s="28" t="n"/>
      <c r="AH167" s="27" t="n"/>
      <c r="AI167" s="12">
        <f>IF(J167="Вебинар",N167,"")</f>
        <v/>
      </c>
      <c r="AJ167" s="19">
        <f>SUM(S167:AI167)</f>
        <v/>
      </c>
    </row>
    <row r="168" hidden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14">
        <f>G168</f>
        <v/>
      </c>
      <c r="Q168" s="14">
        <f>I168</f>
        <v/>
      </c>
      <c r="R168" s="15" t="n"/>
      <c r="S168" s="16">
        <f>IF(J168="Лекции",N168,"")</f>
        <v/>
      </c>
      <c r="T168" s="16">
        <f>IF(OR(J168="СПЗ",,J168="Семинары ИПЗ",),N168,"")</f>
        <v/>
      </c>
      <c r="U168" s="16">
        <f>IF(J168="Консультация",N168,"")</f>
        <v/>
      </c>
      <c r="V168" s="27" t="n"/>
      <c r="W168" s="28" t="n"/>
      <c r="X168" s="27" t="n"/>
      <c r="Y168" s="27" t="n"/>
      <c r="Z168" s="27" t="n"/>
      <c r="AA168" s="27" t="n"/>
      <c r="AB168" s="28" t="n"/>
      <c r="AC168" s="22" t="n"/>
      <c r="AD168" s="22" t="n"/>
      <c r="AE168" s="28" t="n"/>
      <c r="AF168" s="28" t="n"/>
      <c r="AG168" s="28" t="n"/>
      <c r="AH168" s="27" t="n"/>
      <c r="AI168" s="12">
        <f>IF(J168="Вебинар",N168,"")</f>
        <v/>
      </c>
      <c r="AJ168" s="19">
        <f>SUM(S168:AI168)</f>
        <v/>
      </c>
    </row>
    <row r="169" hidden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14">
        <f>G169</f>
        <v/>
      </c>
      <c r="Q169" s="14">
        <f>I169</f>
        <v/>
      </c>
      <c r="R169" s="15" t="n"/>
      <c r="S169" s="16">
        <f>IF(J169="Лекции",N169,"")</f>
        <v/>
      </c>
      <c r="T169" s="16">
        <f>IF(OR(J169="СПЗ",,J169="Семинары ИПЗ",),N169,"")</f>
        <v/>
      </c>
      <c r="U169" s="16">
        <f>IF(J169="Консультация",N169,"")</f>
        <v/>
      </c>
      <c r="V169" s="27" t="n"/>
      <c r="W169" s="28" t="n"/>
      <c r="X169" s="27" t="n"/>
      <c r="Y169" s="27" t="n"/>
      <c r="Z169" s="27" t="n"/>
      <c r="AA169" s="27" t="n"/>
      <c r="AB169" s="28" t="n"/>
      <c r="AC169" s="22" t="n"/>
      <c r="AD169" s="22" t="n"/>
      <c r="AE169" s="28" t="n"/>
      <c r="AF169" s="28" t="n"/>
      <c r="AG169" s="28" t="n"/>
      <c r="AH169" s="27" t="n"/>
      <c r="AI169" s="12">
        <f>IF(J169="Вебинар",N169,"")</f>
        <v/>
      </c>
      <c r="AJ169" s="19">
        <f>SUM(S169:AI169)</f>
        <v/>
      </c>
    </row>
    <row r="170" hidden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14">
        <f>G170</f>
        <v/>
      </c>
      <c r="Q170" s="14">
        <f>I170</f>
        <v/>
      </c>
      <c r="R170" s="15" t="n"/>
      <c r="S170" s="16">
        <f>IF(J170="Лекции",N170,"")</f>
        <v/>
      </c>
      <c r="T170" s="16">
        <f>IF(OR(J170="СПЗ",,J170="Семинары ИПЗ",),N170,"")</f>
        <v/>
      </c>
      <c r="U170" s="16">
        <f>IF(J170="Консультация",N170,"")</f>
        <v/>
      </c>
      <c r="V170" s="27" t="n"/>
      <c r="W170" s="28" t="n"/>
      <c r="X170" s="27" t="n"/>
      <c r="Y170" s="27" t="n"/>
      <c r="Z170" s="27" t="n"/>
      <c r="AA170" s="27" t="n"/>
      <c r="AB170" s="28" t="n"/>
      <c r="AC170" s="22" t="n"/>
      <c r="AD170" s="22" t="n"/>
      <c r="AE170" s="28" t="n"/>
      <c r="AF170" s="28" t="n"/>
      <c r="AG170" s="28" t="n"/>
      <c r="AH170" s="27" t="n"/>
      <c r="AI170" s="12">
        <f>IF(J170="Вебинар",N170,"")</f>
        <v/>
      </c>
      <c r="AJ170" s="19">
        <f>SUM(S170:AI170)</f>
        <v/>
      </c>
    </row>
    <row r="171">
      <c r="A171" s="29" t="n"/>
      <c r="B171" s="29" t="n"/>
      <c r="C171" s="29" t="n"/>
      <c r="D171" s="77" t="inlineStr">
        <is>
          <t>Итого за месяц</t>
        </is>
      </c>
      <c r="E171" s="78" t="n"/>
      <c r="F171" s="78" t="n"/>
      <c r="G171" s="78" t="n"/>
      <c r="H171" s="78" t="n"/>
      <c r="I171" s="78" t="n"/>
      <c r="J171" s="78" t="n"/>
      <c r="K171" s="78" t="n"/>
      <c r="L171" s="78" t="n"/>
      <c r="M171" s="78" t="n"/>
      <c r="N171" s="78" t="n"/>
      <c r="O171" s="78" t="n"/>
      <c r="P171" s="78" t="n"/>
      <c r="Q171" s="78" t="n"/>
      <c r="R171" s="79" t="n"/>
      <c r="S171" s="30">
        <f>SUBTOTAL(9,S11:S61)</f>
        <v/>
      </c>
      <c r="T171" s="30">
        <f>SUBTOTAL(9,T11:T61)</f>
        <v/>
      </c>
      <c r="U171" s="30">
        <f>SUM(U11:U170)</f>
        <v/>
      </c>
      <c r="V171" s="3">
        <f>SUM(V11:V170)</f>
        <v/>
      </c>
      <c r="W171" s="3">
        <f>SUM(W11:W170)</f>
        <v/>
      </c>
      <c r="X171" s="3">
        <f>SUM(X11:X170)</f>
        <v/>
      </c>
      <c r="Y171" s="3">
        <f>SUM(Y11:Y170)</f>
        <v/>
      </c>
      <c r="Z171" s="3">
        <f>SUM(Z11:Z170)</f>
        <v/>
      </c>
      <c r="AA171" s="3">
        <f>SUM(AA11:AA170)</f>
        <v/>
      </c>
      <c r="AB171" s="3">
        <f>SUM(AB11:AB170)</f>
        <v/>
      </c>
      <c r="AC171" s="3">
        <f>SUM(AC11:AC170)</f>
        <v/>
      </c>
      <c r="AD171" s="3">
        <f>SUM(AD11:AD170)</f>
        <v/>
      </c>
      <c r="AE171" s="3">
        <f>SUM(AE11:AE170)</f>
        <v/>
      </c>
      <c r="AF171" s="3">
        <f>SUM(AF11:AF170)</f>
        <v/>
      </c>
      <c r="AG171" s="3">
        <f>SUM(AG11:AG170)</f>
        <v/>
      </c>
      <c r="AH171" s="3">
        <f>SUM(AH11:AH170)</f>
        <v/>
      </c>
      <c r="AI171" s="3">
        <f>SUM(AI11:AI170)</f>
        <v/>
      </c>
      <c r="AJ171" s="31">
        <f>SUM(AJ11:AJ170)</f>
        <v/>
      </c>
    </row>
    <row r="172">
      <c r="A172" s="8" t="n"/>
      <c r="B172" s="8" t="n"/>
      <c r="C172" s="8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  <c r="AH172" s="1" t="n"/>
      <c r="AI172" s="1" t="n"/>
      <c r="AJ172" s="1" t="n"/>
    </row>
    <row r="173">
      <c r="A173" s="8" t="n"/>
      <c r="B173" s="8" t="n"/>
      <c r="C173" s="8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4" t="inlineStr">
        <is>
          <t>Преподаватель _____________________ «_____»_______________ 20___ г.</t>
        </is>
      </c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  <c r="AH173" s="1" t="n"/>
      <c r="AI173" s="1" t="n"/>
      <c r="AJ173" s="1" t="n"/>
    </row>
    <row r="174">
      <c r="A174" s="8" t="n"/>
      <c r="B174" s="8" t="n"/>
      <c r="C174" s="8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4" t="inlineStr">
        <is>
          <t>Проведение занятий подтверждаю</t>
        </is>
      </c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</row>
    <row r="175">
      <c r="A175" s="8" t="n"/>
      <c r="B175" s="8" t="n"/>
      <c r="C175" s="8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4" t="inlineStr">
        <is>
          <t>Зав. кафедрой ______________________  «____» _______________ 20___ г.</t>
        </is>
      </c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  <c r="AH175" s="1" t="n"/>
      <c r="AI175" s="1" t="n"/>
      <c r="AJ175" s="1" t="n"/>
    </row>
    <row r="176">
      <c r="A176" s="8" t="n"/>
      <c r="B176" s="8" t="n"/>
      <c r="C176" s="8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4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</row>
    <row r="177">
      <c r="A177" s="8" t="n"/>
      <c r="B177" s="8" t="n"/>
      <c r="C177" s="8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4" t="inlineStr">
        <is>
          <t>Руководитель ДУМР ___________________«____» _______________ 20___ г.</t>
        </is>
      </c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  <c r="AH177" s="1" t="n"/>
      <c r="AI177" s="1" t="n"/>
      <c r="AJ177" s="1" t="n"/>
    </row>
    <row r="178">
      <c r="A178" s="32" t="n"/>
      <c r="B178" s="32" t="n"/>
      <c r="C178" s="32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M178" s="96" t="inlineStr">
        <is>
          <t>.</t>
        </is>
      </c>
    </row>
  </sheetData>
  <autoFilter ref="D10:AJ170">
    <filterColumn colId="0">
      <customFilters>
        <customFilter operator="notEqual" val=" "/>
      </customFilters>
    </filterColumn>
  </autoFilter>
  <mergeCells count="36">
    <mergeCell ref="AF8:AF9"/>
    <mergeCell ref="AG8:AG9"/>
    <mergeCell ref="AH8:AI8"/>
    <mergeCell ref="D171:R171"/>
    <mergeCell ref="AG6:AG7"/>
    <mergeCell ref="AH6:AH7"/>
    <mergeCell ref="AI6:AI7"/>
    <mergeCell ref="AJ6:AJ9"/>
    <mergeCell ref="S8:V8"/>
    <mergeCell ref="W8:W9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AF6:AF7"/>
    <mergeCell ref="R6:R9"/>
    <mergeCell ref="S6:S7"/>
    <mergeCell ref="T6:T7"/>
    <mergeCell ref="U6:U7"/>
    <mergeCell ref="V6:V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</mergeCells>
  <conditionalFormatting sqref="AE11:AH28 AJ11:AJ28">
    <cfRule type="containsText" priority="2" operator="containsText" dxfId="1" text="УКАЗАТЬ УРОВЕНЬ!!!">
      <formula>NOT(ISERROR(SEARCH("УКАЗАТЬ УРОВЕНЬ!!!",AE11)))</formula>
    </cfRule>
  </conditionalFormatting>
  <conditionalFormatting sqref="X11:Y45">
    <cfRule type="expression" priority="1" dxfId="0">
      <formula>$AV11&lt;&gt;$AI11</formula>
    </cfRule>
  </conditionalFormatting>
  <pageMargins left="0.7" right="0.7" top="0.75" bottom="0.75" header="0.3" footer="0.3"/>
  <pageSetup orientation="landscape" paperSize="9" scale="56" fitToHeight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Даова Джамиля Зурабовна</dc:creator>
  <dcterms:created xsi:type="dcterms:W3CDTF">2021-11-16T14:29:42Z</dcterms:created>
  <dcterms:modified xsi:type="dcterms:W3CDTF">2022-06-16T07:11:11Z</dcterms:modified>
  <cp:lastModifiedBy>Даова Джамиля Зурабовна</cp:lastModifiedBy>
</cp:coreProperties>
</file>