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140" yWindow="2340" windowWidth="25600" windowHeight="17600" tabRatio="500" activeTab="2"/>
  </bookViews>
  <sheets>
    <sheet name="30% Hydrogen" sheetId="1" r:id="rId1"/>
    <sheet name="15% Hydrogen" sheetId="2" r:id="rId2"/>
    <sheet name="5% Hydroge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3" l="1"/>
  <c r="X22" i="3"/>
  <c r="X23" i="3"/>
  <c r="Z23" i="3"/>
  <c r="Y23" i="3"/>
  <c r="T21" i="3"/>
  <c r="T22" i="3"/>
  <c r="T23" i="3"/>
  <c r="V23" i="3"/>
  <c r="U23" i="3"/>
  <c r="S23" i="3"/>
  <c r="R23" i="3"/>
  <c r="P23" i="3"/>
  <c r="O23" i="3"/>
  <c r="M23" i="3"/>
  <c r="L23" i="3"/>
  <c r="J23" i="3"/>
  <c r="I23" i="3"/>
  <c r="G23" i="3"/>
  <c r="F23" i="3"/>
  <c r="C23" i="3"/>
  <c r="B23" i="3"/>
  <c r="X18" i="3"/>
  <c r="X19" i="3"/>
  <c r="X20" i="3"/>
  <c r="Z20" i="3"/>
  <c r="Y20" i="3"/>
  <c r="T18" i="3"/>
  <c r="T19" i="3"/>
  <c r="T20" i="3"/>
  <c r="V20" i="3"/>
  <c r="U20" i="3"/>
  <c r="S20" i="3"/>
  <c r="R20" i="3"/>
  <c r="P20" i="3"/>
  <c r="O20" i="3"/>
  <c r="M20" i="3"/>
  <c r="L20" i="3"/>
  <c r="J20" i="3"/>
  <c r="I20" i="3"/>
  <c r="G20" i="3"/>
  <c r="F20" i="3"/>
  <c r="C20" i="3"/>
  <c r="B20" i="3"/>
  <c r="X15" i="3"/>
  <c r="X16" i="3"/>
  <c r="X17" i="3"/>
  <c r="Z17" i="3"/>
  <c r="Y17" i="3"/>
  <c r="T15" i="3"/>
  <c r="T16" i="3"/>
  <c r="T17" i="3"/>
  <c r="V17" i="3"/>
  <c r="U17" i="3"/>
  <c r="S17" i="3"/>
  <c r="R17" i="3"/>
  <c r="P17" i="3"/>
  <c r="O17" i="3"/>
  <c r="M17" i="3"/>
  <c r="L17" i="3"/>
  <c r="J17" i="3"/>
  <c r="I17" i="3"/>
  <c r="G17" i="3"/>
  <c r="F17" i="3"/>
  <c r="C17" i="3"/>
  <c r="B17" i="3"/>
  <c r="X12" i="3"/>
  <c r="X13" i="3"/>
  <c r="X14" i="3"/>
  <c r="Z14" i="3"/>
  <c r="Y14" i="3"/>
  <c r="T12" i="3"/>
  <c r="T13" i="3"/>
  <c r="T14" i="3"/>
  <c r="V14" i="3"/>
  <c r="U14" i="3"/>
  <c r="S14" i="3"/>
  <c r="R14" i="3"/>
  <c r="P14" i="3"/>
  <c r="O14" i="3"/>
  <c r="M14" i="3"/>
  <c r="L14" i="3"/>
  <c r="J14" i="3"/>
  <c r="I14" i="3"/>
  <c r="G14" i="3"/>
  <c r="F14" i="3"/>
  <c r="C14" i="3"/>
  <c r="B14" i="3"/>
  <c r="X9" i="3"/>
  <c r="X10" i="3"/>
  <c r="X11" i="3"/>
  <c r="Z11" i="3"/>
  <c r="Y11" i="3"/>
  <c r="T9" i="3"/>
  <c r="T10" i="3"/>
  <c r="T11" i="3"/>
  <c r="V11" i="3"/>
  <c r="U11" i="3"/>
  <c r="S11" i="3"/>
  <c r="R11" i="3"/>
  <c r="P11" i="3"/>
  <c r="O11" i="3"/>
  <c r="M11" i="3"/>
  <c r="L11" i="3"/>
  <c r="J11" i="3"/>
  <c r="I11" i="3"/>
  <c r="G11" i="3"/>
  <c r="F11" i="3"/>
  <c r="C11" i="3"/>
  <c r="B11" i="3"/>
  <c r="X6" i="3"/>
  <c r="X7" i="3"/>
  <c r="X8" i="3"/>
  <c r="Z8" i="3"/>
  <c r="Y8" i="3"/>
  <c r="T6" i="3"/>
  <c r="T7" i="3"/>
  <c r="T8" i="3"/>
  <c r="V8" i="3"/>
  <c r="U8" i="3"/>
  <c r="S8" i="3"/>
  <c r="R8" i="3"/>
  <c r="P8" i="3"/>
  <c r="O8" i="3"/>
  <c r="M8" i="3"/>
  <c r="L8" i="3"/>
  <c r="J8" i="3"/>
  <c r="I8" i="3"/>
  <c r="G8" i="3"/>
  <c r="F8" i="3"/>
  <c r="C8" i="3"/>
  <c r="B8" i="3"/>
  <c r="X3" i="3"/>
  <c r="X4" i="3"/>
  <c r="X5" i="3"/>
  <c r="Z5" i="3"/>
  <c r="Y5" i="3"/>
  <c r="T3" i="3"/>
  <c r="T4" i="3"/>
  <c r="T5" i="3"/>
  <c r="V5" i="3"/>
  <c r="U5" i="3"/>
  <c r="S5" i="3"/>
  <c r="R5" i="3"/>
  <c r="P5" i="3"/>
  <c r="O5" i="3"/>
  <c r="M5" i="3"/>
  <c r="L5" i="3"/>
  <c r="J5" i="3"/>
  <c r="I5" i="3"/>
  <c r="G5" i="3"/>
  <c r="F5" i="3"/>
  <c r="C5" i="3"/>
  <c r="B5" i="3"/>
  <c r="X18" i="2"/>
  <c r="X19" i="2"/>
  <c r="X20" i="2"/>
  <c r="Z20" i="2"/>
  <c r="Y20" i="2"/>
  <c r="T18" i="2"/>
  <c r="T19" i="2"/>
  <c r="T20" i="2"/>
  <c r="V20" i="2"/>
  <c r="U20" i="2"/>
  <c r="S20" i="2"/>
  <c r="R20" i="2"/>
  <c r="P20" i="2"/>
  <c r="O20" i="2"/>
  <c r="M20" i="2"/>
  <c r="L20" i="2"/>
  <c r="J20" i="2"/>
  <c r="I20" i="2"/>
  <c r="G20" i="2"/>
  <c r="F20" i="2"/>
  <c r="C20" i="2"/>
  <c r="B20" i="2"/>
  <c r="X15" i="2"/>
  <c r="X16" i="2"/>
  <c r="X17" i="2"/>
  <c r="Z17" i="2"/>
  <c r="Y17" i="2"/>
  <c r="T15" i="2"/>
  <c r="T16" i="2"/>
  <c r="T17" i="2"/>
  <c r="V17" i="2"/>
  <c r="U17" i="2"/>
  <c r="S17" i="2"/>
  <c r="R17" i="2"/>
  <c r="P17" i="2"/>
  <c r="O17" i="2"/>
  <c r="M17" i="2"/>
  <c r="L17" i="2"/>
  <c r="J17" i="2"/>
  <c r="I17" i="2"/>
  <c r="G17" i="2"/>
  <c r="F17" i="2"/>
  <c r="C17" i="2"/>
  <c r="B17" i="2"/>
  <c r="X12" i="2"/>
  <c r="X13" i="2"/>
  <c r="X14" i="2"/>
  <c r="Z14" i="2"/>
  <c r="Y14" i="2"/>
  <c r="T12" i="2"/>
  <c r="T13" i="2"/>
  <c r="T14" i="2"/>
  <c r="V14" i="2"/>
  <c r="U14" i="2"/>
  <c r="S14" i="2"/>
  <c r="R14" i="2"/>
  <c r="P14" i="2"/>
  <c r="O14" i="2"/>
  <c r="M14" i="2"/>
  <c r="L14" i="2"/>
  <c r="J14" i="2"/>
  <c r="I14" i="2"/>
  <c r="G14" i="2"/>
  <c r="F14" i="2"/>
  <c r="C14" i="2"/>
  <c r="B14" i="2"/>
  <c r="X9" i="2"/>
  <c r="X10" i="2"/>
  <c r="X11" i="2"/>
  <c r="Z11" i="2"/>
  <c r="Y11" i="2"/>
  <c r="T9" i="2"/>
  <c r="T10" i="2"/>
  <c r="T11" i="2"/>
  <c r="V11" i="2"/>
  <c r="U11" i="2"/>
  <c r="S11" i="2"/>
  <c r="R11" i="2"/>
  <c r="P11" i="2"/>
  <c r="O11" i="2"/>
  <c r="M11" i="2"/>
  <c r="L11" i="2"/>
  <c r="J11" i="2"/>
  <c r="I11" i="2"/>
  <c r="G11" i="2"/>
  <c r="F11" i="2"/>
  <c r="C11" i="2"/>
  <c r="B11" i="2"/>
  <c r="X6" i="2"/>
  <c r="X7" i="2"/>
  <c r="X8" i="2"/>
  <c r="Z8" i="2"/>
  <c r="Y8" i="2"/>
  <c r="T6" i="2"/>
  <c r="T7" i="2"/>
  <c r="T8" i="2"/>
  <c r="V8" i="2"/>
  <c r="U8" i="2"/>
  <c r="S8" i="2"/>
  <c r="R8" i="2"/>
  <c r="P8" i="2"/>
  <c r="O8" i="2"/>
  <c r="M8" i="2"/>
  <c r="L8" i="2"/>
  <c r="J8" i="2"/>
  <c r="I8" i="2"/>
  <c r="G8" i="2"/>
  <c r="F8" i="2"/>
  <c r="C8" i="2"/>
  <c r="B8" i="2"/>
  <c r="X3" i="2"/>
  <c r="X4" i="2"/>
  <c r="X5" i="2"/>
  <c r="Z5" i="2"/>
  <c r="Y5" i="2"/>
  <c r="T3" i="2"/>
  <c r="T4" i="2"/>
  <c r="T5" i="2"/>
  <c r="V5" i="2"/>
  <c r="U5" i="2"/>
  <c r="S5" i="2"/>
  <c r="R5" i="2"/>
  <c r="P5" i="2"/>
  <c r="O5" i="2"/>
  <c r="M5" i="2"/>
  <c r="L5" i="2"/>
  <c r="J5" i="2"/>
  <c r="I5" i="2"/>
  <c r="G5" i="2"/>
  <c r="F5" i="2"/>
  <c r="C5" i="2"/>
  <c r="B5" i="2"/>
  <c r="X4" i="1"/>
  <c r="X11" i="1"/>
  <c r="X12" i="1"/>
  <c r="X13" i="1"/>
  <c r="Z13" i="1"/>
  <c r="Y13" i="1"/>
  <c r="T11" i="1"/>
  <c r="T12" i="1"/>
  <c r="T13" i="1"/>
  <c r="V13" i="1"/>
  <c r="U13" i="1"/>
  <c r="S13" i="1"/>
  <c r="R13" i="1"/>
  <c r="P13" i="1"/>
  <c r="O13" i="1"/>
  <c r="M13" i="1"/>
  <c r="L13" i="1"/>
  <c r="J13" i="1"/>
  <c r="I13" i="1"/>
  <c r="G13" i="1"/>
  <c r="F13" i="1"/>
  <c r="C13" i="1"/>
  <c r="B13" i="1"/>
  <c r="X9" i="1"/>
  <c r="X10" i="1"/>
  <c r="Z10" i="1"/>
  <c r="Y10" i="1"/>
  <c r="T9" i="1"/>
  <c r="T10" i="1"/>
  <c r="V10" i="1"/>
  <c r="U10" i="1"/>
  <c r="S10" i="1"/>
  <c r="R10" i="1"/>
  <c r="P10" i="1"/>
  <c r="O10" i="1"/>
  <c r="M10" i="1"/>
  <c r="L10" i="1"/>
  <c r="J10" i="1"/>
  <c r="I10" i="1"/>
  <c r="G10" i="1"/>
  <c r="F10" i="1"/>
  <c r="C10" i="1"/>
  <c r="B10" i="1"/>
  <c r="X6" i="1"/>
  <c r="X8" i="1"/>
  <c r="Z8" i="1"/>
  <c r="Y8" i="1"/>
  <c r="T6" i="1"/>
  <c r="T7" i="1"/>
  <c r="T8" i="1"/>
  <c r="V8" i="1"/>
  <c r="U8" i="1"/>
  <c r="S8" i="1"/>
  <c r="R8" i="1"/>
  <c r="P8" i="1"/>
  <c r="O8" i="1"/>
  <c r="M8" i="1"/>
  <c r="L8" i="1"/>
  <c r="J8" i="1"/>
  <c r="I8" i="1"/>
  <c r="G8" i="1"/>
  <c r="F8" i="1"/>
  <c r="C8" i="1"/>
  <c r="B8" i="1"/>
  <c r="X5" i="1"/>
  <c r="Z5" i="1"/>
  <c r="Y5" i="1"/>
  <c r="T3" i="1"/>
  <c r="T4" i="1"/>
  <c r="T5" i="1"/>
  <c r="V5" i="1"/>
  <c r="U5" i="1"/>
  <c r="S5" i="1"/>
  <c r="R5" i="1"/>
  <c r="P5" i="1"/>
  <c r="O5" i="1"/>
  <c r="M5" i="1"/>
  <c r="L5" i="1"/>
  <c r="J5" i="1"/>
  <c r="I5" i="1"/>
  <c r="G5" i="1"/>
  <c r="F5" i="1"/>
  <c r="C5" i="1"/>
  <c r="B5" i="1"/>
</calcChain>
</file>

<file path=xl/sharedStrings.xml><?xml version="1.0" encoding="utf-8"?>
<sst xmlns="http://schemas.openxmlformats.org/spreadsheetml/2006/main" count="81" uniqueCount="39">
  <si>
    <t>Velocity(m/s)</t>
    <phoneticPr fontId="0" type="noConversion"/>
  </si>
  <si>
    <t>EnergyDissp up to peak stress(MJ/m3)</t>
    <phoneticPr fontId="0" type="noConversion"/>
  </si>
  <si>
    <t>EnergyDissp(MJ/m3)</t>
    <phoneticPr fontId="0" type="noConversion"/>
  </si>
  <si>
    <t>Max Stress (Mpa)</t>
    <phoneticPr fontId="0" type="noConversion"/>
  </si>
  <si>
    <t>Max Strain</t>
    <phoneticPr fontId="0" type="noConversion"/>
  </si>
  <si>
    <t>E unloading (Mpa)</t>
    <phoneticPr fontId="0" type="noConversion"/>
  </si>
  <si>
    <t>Damage strain</t>
    <phoneticPr fontId="0" type="noConversion"/>
  </si>
  <si>
    <t>% Recovery</t>
    <phoneticPr fontId="0" type="noConversion"/>
  </si>
  <si>
    <t>Avg</t>
    <phoneticPr fontId="0" type="noConversion"/>
  </si>
  <si>
    <t>STD</t>
    <phoneticPr fontId="0" type="noConversion"/>
  </si>
  <si>
    <t>Impact</t>
    <phoneticPr fontId="0" type="noConversion"/>
  </si>
  <si>
    <t>Rebound</t>
    <phoneticPr fontId="0" type="noConversion"/>
  </si>
  <si>
    <t>Avg</t>
  </si>
  <si>
    <t>STD</t>
  </si>
  <si>
    <t>C</t>
  </si>
  <si>
    <t>Velocity(m/s)</t>
    <phoneticPr fontId="0" type="noConversion"/>
  </si>
  <si>
    <t>EnergyDissp up to peak stress(MJ/m3)</t>
    <phoneticPr fontId="0" type="noConversion"/>
  </si>
  <si>
    <t>EnergyDissp(MJ/m3)</t>
    <phoneticPr fontId="0" type="noConversion"/>
  </si>
  <si>
    <t>Max Stress (Mpa)</t>
    <phoneticPr fontId="0" type="noConversion"/>
  </si>
  <si>
    <t>Max Strain</t>
    <phoneticPr fontId="0" type="noConversion"/>
  </si>
  <si>
    <t>E unloading (Mpa)</t>
    <phoneticPr fontId="0" type="noConversion"/>
  </si>
  <si>
    <t>Damage strain</t>
    <phoneticPr fontId="0" type="noConversion"/>
  </si>
  <si>
    <t>% Recovery</t>
    <phoneticPr fontId="0" type="noConversion"/>
  </si>
  <si>
    <t>Avg</t>
    <phoneticPr fontId="0" type="noConversion"/>
  </si>
  <si>
    <t>STD</t>
    <phoneticPr fontId="0" type="noConversion"/>
  </si>
  <si>
    <t>Impact</t>
    <phoneticPr fontId="0" type="noConversion"/>
  </si>
  <si>
    <t>Rebound</t>
    <phoneticPr fontId="0" type="noConversion"/>
  </si>
  <si>
    <t>Velocity(m/s)</t>
    <phoneticPr fontId="0" type="noConversion"/>
  </si>
  <si>
    <t>EnergyDissp up to peak stress(MJ/m3)</t>
    <phoneticPr fontId="0" type="noConversion"/>
  </si>
  <si>
    <t>EnergyDissp(MJ/m3)</t>
    <phoneticPr fontId="0" type="noConversion"/>
  </si>
  <si>
    <t>Max Stress (Mpa)</t>
    <phoneticPr fontId="0" type="noConversion"/>
  </si>
  <si>
    <t>Max Strain</t>
    <phoneticPr fontId="0" type="noConversion"/>
  </si>
  <si>
    <t>E unloading (Mpa)</t>
    <phoneticPr fontId="0" type="noConversion"/>
  </si>
  <si>
    <t>Damage strain</t>
    <phoneticPr fontId="0" type="noConversion"/>
  </si>
  <si>
    <t>% recovery</t>
    <phoneticPr fontId="0" type="noConversion"/>
  </si>
  <si>
    <t>Avg</t>
    <phoneticPr fontId="0" type="noConversion"/>
  </si>
  <si>
    <t>STD</t>
    <phoneticPr fontId="0" type="noConversion"/>
  </si>
  <si>
    <t>Impact</t>
    <phoneticPr fontId="0" type="noConversion"/>
  </si>
  <si>
    <t>Rebound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</si>
</sst>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/>
    <xf numFmtId="169" fontId="0" fillId="0" borderId="1" xfId="0" applyNumberFormat="1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0" xfId="0" applyNumberFormat="1" applyFill="1"/>
    <xf numFmtId="2" fontId="3" fillId="0" borderId="1" xfId="0" applyNumberFormat="1" applyFont="1" applyFill="1" applyBorder="1"/>
    <xf numFmtId="2" fontId="0" fillId="2" borderId="0" xfId="0" applyNumberFormat="1" applyFill="1"/>
    <xf numFmtId="2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2" borderId="1" xfId="0" applyFill="1" applyBorder="1"/>
    <xf numFmtId="2" fontId="0" fillId="2" borderId="1" xfId="0" applyNumberFormat="1" applyFill="1" applyBorder="1"/>
    <xf numFmtId="169" fontId="0" fillId="2" borderId="1" xfId="0" applyNumberFormat="1" applyFill="1" applyBorder="1"/>
    <xf numFmtId="2" fontId="3" fillId="2" borderId="1" xfId="0" applyNumberFormat="1" applyFont="1" applyFill="1" applyBorder="1"/>
    <xf numFmtId="2" fontId="3" fillId="2" borderId="0" xfId="0" applyNumberFormat="1" applyFont="1" applyFill="1"/>
    <xf numFmtId="2" fontId="3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E20" sqref="E20"/>
    </sheetView>
  </sheetViews>
  <sheetFormatPr baseColWidth="10" defaultRowHeight="15" x14ac:dyDescent="0"/>
  <cols>
    <col min="5" max="5" width="14.83203125" customWidth="1"/>
    <col min="6" max="6" width="12.83203125" customWidth="1"/>
    <col min="7" max="7" width="10.6640625" customWidth="1"/>
    <col min="23" max="23" width="13" bestFit="1" customWidth="1"/>
  </cols>
  <sheetData>
    <row r="1" spans="1:26" s="6" customFormat="1">
      <c r="A1" s="5" t="s">
        <v>0</v>
      </c>
      <c r="B1" s="5"/>
      <c r="C1" s="5"/>
      <c r="D1" s="5"/>
      <c r="E1" s="2" t="s">
        <v>1</v>
      </c>
      <c r="F1" s="3"/>
      <c r="G1" s="4"/>
      <c r="H1" s="2" t="s">
        <v>2</v>
      </c>
      <c r="I1" s="3"/>
      <c r="J1" s="4"/>
      <c r="K1" s="2" t="s">
        <v>3</v>
      </c>
      <c r="L1" s="3"/>
      <c r="M1" s="4"/>
      <c r="N1" s="2" t="s">
        <v>4</v>
      </c>
      <c r="O1" s="3"/>
      <c r="P1" s="4"/>
      <c r="Q1" s="2" t="s">
        <v>5</v>
      </c>
      <c r="R1" s="3"/>
      <c r="S1" s="4"/>
      <c r="T1" s="2" t="s">
        <v>14</v>
      </c>
      <c r="U1" s="3"/>
      <c r="V1" s="4"/>
      <c r="W1" s="12" t="s">
        <v>6</v>
      </c>
      <c r="X1" s="13" t="s">
        <v>7</v>
      </c>
      <c r="Y1" s="14"/>
      <c r="Z1" s="15"/>
    </row>
    <row r="2" spans="1:26" s="6" customFormat="1">
      <c r="A2" s="1" t="s">
        <v>10</v>
      </c>
      <c r="B2" s="1" t="s">
        <v>8</v>
      </c>
      <c r="C2" s="1" t="s">
        <v>9</v>
      </c>
      <c r="D2" s="1" t="s">
        <v>11</v>
      </c>
      <c r="E2" s="1"/>
      <c r="F2" s="1" t="s">
        <v>12</v>
      </c>
      <c r="G2" s="1" t="s">
        <v>13</v>
      </c>
      <c r="H2" s="1"/>
      <c r="I2" s="1" t="s">
        <v>12</v>
      </c>
      <c r="J2" s="1" t="s">
        <v>13</v>
      </c>
      <c r="K2" s="1"/>
      <c r="L2" s="1" t="s">
        <v>12</v>
      </c>
      <c r="M2" s="1" t="s">
        <v>13</v>
      </c>
      <c r="N2" s="1"/>
      <c r="O2" s="1" t="s">
        <v>12</v>
      </c>
      <c r="P2" s="1" t="s">
        <v>13</v>
      </c>
      <c r="R2" s="1" t="s">
        <v>12</v>
      </c>
      <c r="S2" s="1" t="s">
        <v>13</v>
      </c>
      <c r="U2" s="1" t="s">
        <v>12</v>
      </c>
      <c r="V2" s="1" t="s">
        <v>13</v>
      </c>
      <c r="Y2" s="1" t="s">
        <v>12</v>
      </c>
      <c r="Z2" s="1" t="s">
        <v>13</v>
      </c>
    </row>
    <row r="3" spans="1:26" s="21" customFormat="1">
      <c r="A3" s="18">
        <v>1.3460359842848899</v>
      </c>
      <c r="B3" s="19"/>
      <c r="C3" s="19"/>
      <c r="D3" s="18">
        <v>0.61871630027371805</v>
      </c>
      <c r="E3" s="19">
        <v>0.38269999999999998</v>
      </c>
      <c r="F3" s="19"/>
      <c r="G3" s="19"/>
      <c r="H3" s="19">
        <v>0.33250000000000002</v>
      </c>
      <c r="I3" s="19"/>
      <c r="J3" s="19"/>
      <c r="K3" s="19">
        <v>1.6839999999999999</v>
      </c>
      <c r="L3" s="19"/>
      <c r="M3" s="19"/>
      <c r="N3" s="20">
        <v>0.36720000000000003</v>
      </c>
      <c r="O3" s="20"/>
      <c r="P3" s="20"/>
      <c r="Q3" s="21">
        <v>41.727499999999999</v>
      </c>
      <c r="T3" s="22">
        <f>K3/E3</f>
        <v>4.4003135615364517</v>
      </c>
    </row>
    <row r="4" spans="1:26" s="21" customFormat="1">
      <c r="A4" s="18">
        <v>1.4213295672959401</v>
      </c>
      <c r="B4" s="19"/>
      <c r="C4" s="19"/>
      <c r="D4" s="18">
        <v>0.70088670958281496</v>
      </c>
      <c r="E4" s="19">
        <v>0.4239</v>
      </c>
      <c r="F4" s="19"/>
      <c r="G4" s="19"/>
      <c r="H4" s="19">
        <v>0.31209999999999999</v>
      </c>
      <c r="I4" s="19"/>
      <c r="J4" s="19"/>
      <c r="K4" s="19">
        <v>2.2513999999999998</v>
      </c>
      <c r="L4" s="19"/>
      <c r="M4" s="19"/>
      <c r="N4" s="20">
        <v>0.46489999999999998</v>
      </c>
      <c r="O4" s="20"/>
      <c r="P4" s="20"/>
      <c r="Q4" s="21">
        <v>63.743200000000002</v>
      </c>
      <c r="T4" s="22">
        <f>K4/E4</f>
        <v>5.3111582920500116</v>
      </c>
      <c r="W4" s="22">
        <v>6.1659192825112105E-2</v>
      </c>
      <c r="X4" s="23">
        <f>(N4-W4)/N4*100</f>
        <v>86.737106297029015</v>
      </c>
    </row>
    <row r="5" spans="1:26" s="21" customFormat="1">
      <c r="A5" s="18">
        <v>1.46324722033301</v>
      </c>
      <c r="B5" s="19">
        <f>AVERAGE(A3:A5)</f>
        <v>1.4102042573046134</v>
      </c>
      <c r="C5" s="19">
        <f>STDEV(A3:A5)</f>
        <v>5.9392321522098869E-2</v>
      </c>
      <c r="D5" s="18">
        <v>0.65749251840052803</v>
      </c>
      <c r="E5" s="19">
        <v>0.4294</v>
      </c>
      <c r="F5" s="19">
        <f>AVERAGE(E3:E5)</f>
        <v>0.41199999999999998</v>
      </c>
      <c r="G5" s="19">
        <f>STDEV(E3:E5)</f>
        <v>2.552312676769836E-2</v>
      </c>
      <c r="H5" s="19">
        <v>0.34689999999999999</v>
      </c>
      <c r="I5" s="19">
        <f>AVERAGE(H3:H5)</f>
        <v>0.33050000000000002</v>
      </c>
      <c r="J5" s="19">
        <f>STDEV(H3:H5)</f>
        <v>1.7485994395515514E-2</v>
      </c>
      <c r="K5" s="19">
        <v>2.2890000000000001</v>
      </c>
      <c r="L5" s="19">
        <f>AVERAGE(K3:K5)</f>
        <v>2.0747999999999998</v>
      </c>
      <c r="M5" s="19">
        <f>STDEV(K3:K5)</f>
        <v>0.33896448191514317</v>
      </c>
      <c r="N5" s="20">
        <v>0.4415</v>
      </c>
      <c r="O5" s="19">
        <f>AVERAGE(N3:N5)</f>
        <v>0.42453333333333337</v>
      </c>
      <c r="P5" s="19">
        <f>STDEV(N3:N5)</f>
        <v>5.1011992054156553E-2</v>
      </c>
      <c r="Q5" s="21">
        <v>64.357600000000005</v>
      </c>
      <c r="R5" s="19">
        <f>AVERAGE(Q3:Q5)</f>
        <v>56.609433333333335</v>
      </c>
      <c r="S5" s="19">
        <f>STDEV(Q3:Q5)</f>
        <v>12.891792995674908</v>
      </c>
      <c r="T5" s="22">
        <f>K5/E5</f>
        <v>5.3306939916162088</v>
      </c>
      <c r="U5" s="19">
        <f>AVERAGE(T3:T5)</f>
        <v>5.0140552817342234</v>
      </c>
      <c r="V5" s="19">
        <f>STDEV(T3:T5)</f>
        <v>0.53160566703419898</v>
      </c>
      <c r="W5" s="22">
        <v>9.639830508474577E-2</v>
      </c>
      <c r="X5" s="23">
        <f>(N5-W5)/N5*100</f>
        <v>78.165729312628358</v>
      </c>
      <c r="Y5" s="19">
        <f>AVERAGE(X3:X5)</f>
        <v>82.451417804828679</v>
      </c>
      <c r="Z5" s="19">
        <f>STDEV(X3:X5)</f>
        <v>6.0608787897760052</v>
      </c>
    </row>
    <row r="6" spans="1:26" s="7" customFormat="1">
      <c r="A6" s="16">
        <v>2.2100800285194602</v>
      </c>
      <c r="B6" s="8"/>
      <c r="C6" s="8"/>
      <c r="D6" s="16">
        <v>1.13919809347715</v>
      </c>
      <c r="E6" s="8">
        <v>1.0024999999999999</v>
      </c>
      <c r="F6" s="8"/>
      <c r="G6" s="8"/>
      <c r="H6" s="8">
        <v>0.76180000000000003</v>
      </c>
      <c r="I6" s="8"/>
      <c r="J6" s="8"/>
      <c r="K6" s="8">
        <v>4.3315000000000001</v>
      </c>
      <c r="L6" s="8"/>
      <c r="M6" s="8"/>
      <c r="N6" s="9">
        <v>0.64410000000000001</v>
      </c>
      <c r="O6" s="9"/>
      <c r="P6" s="9"/>
      <c r="Q6" s="7">
        <v>85.484399999999994</v>
      </c>
      <c r="T6" s="10">
        <f>K6/E6</f>
        <v>4.3206982543640899</v>
      </c>
      <c r="W6" s="10">
        <v>0.14361702127659576</v>
      </c>
      <c r="X6" s="11">
        <f>(N6-W6)/N6*100</f>
        <v>77.702682615029374</v>
      </c>
    </row>
    <row r="7" spans="1:26" s="7" customFormat="1">
      <c r="A7" s="16">
        <v>2.2820028351991501</v>
      </c>
      <c r="B7" s="8"/>
      <c r="C7" s="8"/>
      <c r="D7" s="16">
        <v>0.90370901100293499</v>
      </c>
      <c r="E7" s="8">
        <v>0.86480000000000001</v>
      </c>
      <c r="F7" s="8"/>
      <c r="G7" s="8"/>
      <c r="H7" s="8">
        <v>0.70740000000000003</v>
      </c>
      <c r="I7" s="8"/>
      <c r="J7" s="8"/>
      <c r="K7" s="8">
        <v>3.7052999999999998</v>
      </c>
      <c r="L7" s="8"/>
      <c r="M7" s="8"/>
      <c r="N7" s="9">
        <v>0.54730000000000001</v>
      </c>
      <c r="O7" s="9"/>
      <c r="P7" s="9"/>
      <c r="Q7" s="7">
        <v>74.152900000000002</v>
      </c>
      <c r="T7" s="10">
        <f>K7/E7</f>
        <v>4.2845744680851059</v>
      </c>
      <c r="W7" s="10"/>
      <c r="X7" s="11"/>
    </row>
    <row r="8" spans="1:26" s="7" customFormat="1">
      <c r="A8" s="16">
        <v>2.24433501471347</v>
      </c>
      <c r="B8" s="8">
        <f>AVERAGE(A6:A8)</f>
        <v>2.2454726261440268</v>
      </c>
      <c r="C8" s="8">
        <f>STDEV(A6:A8)</f>
        <v>3.5974896108205985E-2</v>
      </c>
      <c r="D8" s="16">
        <v>0.81211680743082904</v>
      </c>
      <c r="E8" s="8">
        <v>0.85389999999999999</v>
      </c>
      <c r="F8" s="8">
        <f>AVERAGE(E6:E8)</f>
        <v>0.90706666666666669</v>
      </c>
      <c r="G8" s="8">
        <f>STDEV(E6:E8)</f>
        <v>8.2827189577658181E-2</v>
      </c>
      <c r="H8" s="8">
        <v>0.74160000000000004</v>
      </c>
      <c r="I8" s="8">
        <f>AVERAGE(H6:H8)</f>
        <v>0.73693333333333333</v>
      </c>
      <c r="J8" s="8">
        <f>STDEV(H6:H8)</f>
        <v>2.749860602527578E-2</v>
      </c>
      <c r="K8" s="8">
        <v>3.6576</v>
      </c>
      <c r="L8" s="8">
        <f>AVERAGE(K6:K8)</f>
        <v>3.8981333333333335</v>
      </c>
      <c r="M8" s="8">
        <f>STDEV(K6:K8)</f>
        <v>0.37606358948099911</v>
      </c>
      <c r="N8" s="9">
        <v>0.45760000000000001</v>
      </c>
      <c r="O8" s="8">
        <f>AVERAGE(N6:N8)</f>
        <v>0.54966666666666664</v>
      </c>
      <c r="P8" s="8">
        <f>STDEV(N6:N8)</f>
        <v>9.3272521855760571E-2</v>
      </c>
      <c r="Q8" s="7">
        <v>72.269400000000005</v>
      </c>
      <c r="R8" s="8">
        <f>AVERAGE(Q6:Q8)</f>
        <v>77.302233333333334</v>
      </c>
      <c r="S8" s="8">
        <f>STDEV(Q6:Q8)</f>
        <v>7.1482712303978264</v>
      </c>
      <c r="T8" s="10">
        <f>K8/E8</f>
        <v>4.2834055510012883</v>
      </c>
      <c r="U8" s="8">
        <f>AVERAGE(T6:T8)</f>
        <v>4.2962260911501611</v>
      </c>
      <c r="V8" s="8">
        <f>STDEV(T6:T8)</f>
        <v>2.1201572372446322E-2</v>
      </c>
      <c r="W8" s="10">
        <v>0.24721030042918454</v>
      </c>
      <c r="X8" s="11">
        <f>(N8-W8)/N8*100</f>
        <v>45.976770011104776</v>
      </c>
      <c r="Y8" s="8">
        <f>AVERAGE(X6:X8)</f>
        <v>61.839726313067075</v>
      </c>
      <c r="Z8" s="8">
        <f>STDEV(X6:X8)</f>
        <v>22.433607941566844</v>
      </c>
    </row>
    <row r="9" spans="1:26" s="21" customFormat="1">
      <c r="A9" s="18">
        <v>3.013510284169</v>
      </c>
      <c r="B9" s="19"/>
      <c r="C9" s="19"/>
      <c r="D9" s="18">
        <v>1.58611006932675</v>
      </c>
      <c r="E9" s="19">
        <v>1.6879</v>
      </c>
      <c r="F9" s="19"/>
      <c r="G9" s="19"/>
      <c r="H9" s="19">
        <v>1.3118000000000001</v>
      </c>
      <c r="I9" s="19"/>
      <c r="J9" s="19"/>
      <c r="K9" s="19">
        <v>7.6630000000000003</v>
      </c>
      <c r="L9" s="19"/>
      <c r="M9" s="19"/>
      <c r="N9" s="20">
        <v>0.747</v>
      </c>
      <c r="O9" s="20"/>
      <c r="P9" s="20"/>
      <c r="Q9" s="21">
        <v>118.6044</v>
      </c>
      <c r="T9" s="22">
        <f>K9/E9</f>
        <v>4.5399608981574744</v>
      </c>
      <c r="W9" s="24">
        <v>0.15690168818272096</v>
      </c>
      <c r="X9" s="23">
        <f>(N9-W9)/N9*100</f>
        <v>78.995757940733469</v>
      </c>
    </row>
    <row r="10" spans="1:26" s="28" customFormat="1">
      <c r="A10" s="25">
        <v>3.0532675892134802</v>
      </c>
      <c r="B10" s="26">
        <f>AVERAGE(A9:A10)</f>
        <v>3.0333889366912401</v>
      </c>
      <c r="C10" s="26">
        <f>STDEV(A9:A10)</f>
        <v>2.8112659998654057E-2</v>
      </c>
      <c r="D10" s="25">
        <v>1.6837304051902799</v>
      </c>
      <c r="E10" s="26">
        <v>2.056</v>
      </c>
      <c r="F10" s="26">
        <f>AVERAGE(E9:E10)</f>
        <v>1.87195</v>
      </c>
      <c r="G10" s="26">
        <f>STDEV(E9:E10)</f>
        <v>0.26028600615476821</v>
      </c>
      <c r="H10" s="26">
        <v>1.5313000000000001</v>
      </c>
      <c r="I10" s="26">
        <f>AVERAGE(H9:H10)</f>
        <v>1.4215500000000001</v>
      </c>
      <c r="J10" s="26">
        <f>STDEV(H9:H10)</f>
        <v>0.1552099384704472</v>
      </c>
      <c r="K10" s="26">
        <v>7.9428000000000001</v>
      </c>
      <c r="L10" s="26">
        <f>AVERAGE(K9:K10)</f>
        <v>7.8029000000000002</v>
      </c>
      <c r="M10" s="26">
        <f>STDEV(K9:K10)</f>
        <v>0.19784847737599587</v>
      </c>
      <c r="N10" s="27">
        <v>0.89029999999999998</v>
      </c>
      <c r="O10" s="26">
        <f>AVERAGE(N9:N10)</f>
        <v>0.81864999999999999</v>
      </c>
      <c r="P10" s="26">
        <f>STDEV(N9:N10)</f>
        <v>0.10132840174403225</v>
      </c>
      <c r="Q10" s="28">
        <v>107.5042</v>
      </c>
      <c r="R10" s="26">
        <f>AVERAGE(Q9:Q10)</f>
        <v>113.0543</v>
      </c>
      <c r="S10" s="26">
        <f>STDEV(Q9:Q10)</f>
        <v>7.8490266925269161</v>
      </c>
      <c r="T10" s="24">
        <f>K10/E10</f>
        <v>3.8632295719844358</v>
      </c>
      <c r="U10" s="26">
        <f>AVERAGE(T9:T10)</f>
        <v>4.2015952350709549</v>
      </c>
      <c r="V10" s="26">
        <f>STDEV(T9:T10)</f>
        <v>0.47852130977832091</v>
      </c>
      <c r="W10" s="22">
        <v>9.8751418842224742E-2</v>
      </c>
      <c r="X10" s="23">
        <f>(N10-W10)/N10*100</f>
        <v>88.908073813071468</v>
      </c>
      <c r="Y10" s="26">
        <f>AVERAGE(X9:X10)</f>
        <v>83.951915876902461</v>
      </c>
      <c r="Z10" s="26">
        <f>STDEV(X9:X10)</f>
        <v>7.0090657705932475</v>
      </c>
    </row>
    <row r="11" spans="1:26" s="7" customFormat="1">
      <c r="A11" s="16">
        <v>3.99126346465221</v>
      </c>
      <c r="B11" s="8"/>
      <c r="C11" s="8"/>
      <c r="D11" s="16">
        <v>2.2220400850586999</v>
      </c>
      <c r="E11" s="8">
        <v>2.9062000000000001</v>
      </c>
      <c r="F11" s="8"/>
      <c r="G11" s="8"/>
      <c r="H11" s="8">
        <v>2.0457000000000001</v>
      </c>
      <c r="I11" s="8"/>
      <c r="J11" s="8"/>
      <c r="K11" s="8">
        <v>14.597099999999999</v>
      </c>
      <c r="L11" s="8"/>
      <c r="M11" s="8"/>
      <c r="N11" s="9">
        <v>0.85780000000000001</v>
      </c>
      <c r="O11" s="9"/>
      <c r="P11" s="9"/>
      <c r="Q11" s="7">
        <v>211.18899999999999</v>
      </c>
      <c r="T11" s="10">
        <f>K11/E11</f>
        <v>5.0227444773243404</v>
      </c>
      <c r="W11" s="17">
        <v>0.1571290009699321</v>
      </c>
      <c r="X11" s="11">
        <f>(N11-W11)/N11*100</f>
        <v>81.682326769651198</v>
      </c>
    </row>
    <row r="12" spans="1:26" s="7" customFormat="1">
      <c r="A12" s="16">
        <v>3.7339903427432901</v>
      </c>
      <c r="B12" s="8"/>
      <c r="C12" s="8"/>
      <c r="D12" s="16">
        <v>1.89438670352548</v>
      </c>
      <c r="E12" s="8">
        <v>2.6562999999999999</v>
      </c>
      <c r="F12" s="8"/>
      <c r="G12" s="8"/>
      <c r="H12" s="8">
        <v>2.0215999999999998</v>
      </c>
      <c r="I12" s="8"/>
      <c r="J12" s="8"/>
      <c r="K12" s="8">
        <v>11.049899999999999</v>
      </c>
      <c r="L12" s="8"/>
      <c r="M12" s="8"/>
      <c r="N12" s="9">
        <v>0.85540000000000005</v>
      </c>
      <c r="O12" s="9"/>
      <c r="P12" s="9"/>
      <c r="Q12" s="7">
        <v>184.8143</v>
      </c>
      <c r="T12" s="10">
        <f>K12/E12</f>
        <v>4.159884049241426</v>
      </c>
      <c r="W12" s="10">
        <v>0.22865554465161925</v>
      </c>
      <c r="X12" s="11">
        <f>(N12-W12)/N12*100</f>
        <v>73.26916709707514</v>
      </c>
    </row>
    <row r="13" spans="1:26" s="7" customFormat="1">
      <c r="A13" s="16">
        <v>3.7799869135958302</v>
      </c>
      <c r="B13" s="8">
        <f>AVERAGE(A11:A13)</f>
        <v>3.8350802403304436</v>
      </c>
      <c r="C13" s="8">
        <f>STDEV(A11:A13)</f>
        <v>0.13719993003717471</v>
      </c>
      <c r="D13" s="16">
        <v>1.9017308834826601</v>
      </c>
      <c r="E13" s="8">
        <v>3.4165999999999999</v>
      </c>
      <c r="F13" s="8">
        <f>AVERAGE(E11:E13)</f>
        <v>2.993033333333333</v>
      </c>
      <c r="G13" s="8">
        <f>STDEV(E11:E13)</f>
        <v>0.3875165071752904</v>
      </c>
      <c r="H13" s="8">
        <v>2.5455000000000001</v>
      </c>
      <c r="I13" s="8">
        <f>AVERAGE(H11:H13)</f>
        <v>2.2042666666666668</v>
      </c>
      <c r="J13" s="8">
        <f>STDEV(H11:H13)</f>
        <v>0.29576230884501298</v>
      </c>
      <c r="K13" s="8">
        <v>11.935499999999999</v>
      </c>
      <c r="L13" s="8">
        <f>AVERAGE(K11:K13)</f>
        <v>12.527499999999998</v>
      </c>
      <c r="M13" s="8">
        <f>STDEV(K11:K13)</f>
        <v>1.8462136821072517</v>
      </c>
      <c r="N13" s="9">
        <v>0.91649999999999998</v>
      </c>
      <c r="O13" s="8">
        <f>AVERAGE(N11:N13)</f>
        <v>0.87656666666666672</v>
      </c>
      <c r="P13" s="8">
        <f>STDEV(N11:N13)</f>
        <v>3.4604094170102642E-2</v>
      </c>
      <c r="Q13" s="7">
        <v>165.13640000000001</v>
      </c>
      <c r="R13" s="8">
        <f>AVERAGE(Q11:Q13)</f>
        <v>187.04656666666665</v>
      </c>
      <c r="S13" s="8">
        <f>STDEV(Q11:Q13)</f>
        <v>23.107309504642295</v>
      </c>
      <c r="T13" s="10">
        <f>K13/E13</f>
        <v>3.4933852367851079</v>
      </c>
      <c r="U13" s="8">
        <f>AVERAGE(T11:T13)</f>
        <v>4.2253379211169575</v>
      </c>
      <c r="V13" s="8">
        <f>STDEV(T11:T13)</f>
        <v>0.76677772441778036</v>
      </c>
      <c r="W13" s="10">
        <v>9.0330788804071249E-2</v>
      </c>
      <c r="X13" s="11">
        <f>(N13-W13)/N13*100</f>
        <v>90.143940119577607</v>
      </c>
      <c r="Y13" s="8">
        <f>AVERAGE(X11:X13)</f>
        <v>81.698477995434644</v>
      </c>
      <c r="Z13" s="8">
        <f>STDEV(X11:X13)</f>
        <v>8.4373981052700717</v>
      </c>
    </row>
  </sheetData>
  <mergeCells count="8">
    <mergeCell ref="Q1:S1"/>
    <mergeCell ref="T1:V1"/>
    <mergeCell ref="X1:Z1"/>
    <mergeCell ref="A1:D1"/>
    <mergeCell ref="E1:G1"/>
    <mergeCell ref="H1:J1"/>
    <mergeCell ref="K1:M1"/>
    <mergeCell ref="N1: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E25" sqref="E25"/>
    </sheetView>
  </sheetViews>
  <sheetFormatPr baseColWidth="10" defaultRowHeight="15" x14ac:dyDescent="0"/>
  <cols>
    <col min="5" max="5" width="17.33203125" customWidth="1"/>
    <col min="23" max="23" width="15" bestFit="1" customWidth="1"/>
  </cols>
  <sheetData>
    <row r="1" spans="1:26" s="6" customFormat="1">
      <c r="A1" s="5" t="s">
        <v>15</v>
      </c>
      <c r="B1" s="5"/>
      <c r="C1" s="5"/>
      <c r="D1" s="5"/>
      <c r="E1" s="2" t="s">
        <v>16</v>
      </c>
      <c r="F1" s="3"/>
      <c r="G1" s="4"/>
      <c r="H1" s="2" t="s">
        <v>17</v>
      </c>
      <c r="I1" s="3"/>
      <c r="J1" s="4"/>
      <c r="K1" s="2" t="s">
        <v>18</v>
      </c>
      <c r="L1" s="3"/>
      <c r="M1" s="4"/>
      <c r="N1" s="2" t="s">
        <v>19</v>
      </c>
      <c r="O1" s="3"/>
      <c r="P1" s="4"/>
      <c r="Q1" s="2" t="s">
        <v>20</v>
      </c>
      <c r="R1" s="3"/>
      <c r="S1" s="4"/>
      <c r="T1" s="2" t="s">
        <v>14</v>
      </c>
      <c r="U1" s="3"/>
      <c r="V1" s="4"/>
      <c r="W1" s="1" t="s">
        <v>21</v>
      </c>
      <c r="X1" s="2" t="s">
        <v>22</v>
      </c>
      <c r="Y1" s="3"/>
      <c r="Z1" s="4"/>
    </row>
    <row r="2" spans="1:26" s="6" customFormat="1">
      <c r="A2" s="1" t="s">
        <v>25</v>
      </c>
      <c r="B2" s="1" t="s">
        <v>23</v>
      </c>
      <c r="C2" s="1" t="s">
        <v>24</v>
      </c>
      <c r="D2" s="1" t="s">
        <v>26</v>
      </c>
      <c r="E2" s="1"/>
      <c r="F2" s="1" t="s">
        <v>12</v>
      </c>
      <c r="G2" s="1" t="s">
        <v>13</v>
      </c>
      <c r="H2" s="1"/>
      <c r="I2" s="1" t="s">
        <v>12</v>
      </c>
      <c r="J2" s="1" t="s">
        <v>13</v>
      </c>
      <c r="K2" s="1"/>
      <c r="L2" s="1" t="s">
        <v>12</v>
      </c>
      <c r="M2" s="1" t="s">
        <v>13</v>
      </c>
      <c r="N2" s="1"/>
      <c r="O2" s="1" t="s">
        <v>12</v>
      </c>
      <c r="P2" s="1" t="s">
        <v>13</v>
      </c>
      <c r="R2" s="1" t="s">
        <v>12</v>
      </c>
      <c r="S2" s="1" t="s">
        <v>13</v>
      </c>
      <c r="U2" s="1" t="s">
        <v>12</v>
      </c>
      <c r="V2" s="1" t="s">
        <v>13</v>
      </c>
      <c r="Y2" s="1" t="s">
        <v>12</v>
      </c>
      <c r="Z2" s="1" t="s">
        <v>13</v>
      </c>
    </row>
    <row r="3" spans="1:26" s="21" customFormat="1">
      <c r="A3" s="18">
        <v>1.18396419941727</v>
      </c>
      <c r="B3" s="19"/>
      <c r="C3" s="19"/>
      <c r="D3" s="18">
        <v>0.70643038892309695</v>
      </c>
      <c r="E3" s="19">
        <v>0.37819999999999998</v>
      </c>
      <c r="F3" s="19"/>
      <c r="G3" s="19"/>
      <c r="H3" s="19">
        <v>0.2626</v>
      </c>
      <c r="I3" s="19"/>
      <c r="J3" s="19"/>
      <c r="K3" s="19">
        <v>2.9175</v>
      </c>
      <c r="L3" s="19"/>
      <c r="M3" s="19"/>
      <c r="N3" s="20">
        <v>0.35120000000000001</v>
      </c>
      <c r="O3" s="20"/>
      <c r="P3" s="20"/>
      <c r="Q3" s="21">
        <v>85.662300000000002</v>
      </c>
      <c r="T3" s="21">
        <f>K3/E3</f>
        <v>7.714172395557906</v>
      </c>
      <c r="W3" s="18">
        <v>4.3766578249336871E-2</v>
      </c>
      <c r="X3" s="22">
        <f>(N3-W3)/N3</f>
        <v>0.87537990247910913</v>
      </c>
    </row>
    <row r="4" spans="1:26" s="21" customFormat="1">
      <c r="A4" s="18">
        <v>1.3177540006606301</v>
      </c>
      <c r="B4" s="19"/>
      <c r="C4" s="19"/>
      <c r="D4" s="18">
        <v>0.71695074625349597</v>
      </c>
      <c r="E4" s="19">
        <v>0.4199</v>
      </c>
      <c r="F4" s="19"/>
      <c r="G4" s="19"/>
      <c r="H4" s="19">
        <v>0.28720000000000001</v>
      </c>
      <c r="I4" s="19"/>
      <c r="J4" s="19"/>
      <c r="K4" s="19">
        <v>2.9531999999999998</v>
      </c>
      <c r="L4" s="19"/>
      <c r="M4" s="19"/>
      <c r="N4" s="20">
        <v>0.44419999999999998</v>
      </c>
      <c r="O4" s="20"/>
      <c r="P4" s="20"/>
      <c r="Q4" s="21">
        <v>78.230400000000003</v>
      </c>
      <c r="T4" s="21">
        <f>K4/E4</f>
        <v>7.0331031197904261</v>
      </c>
      <c r="W4" s="18">
        <v>6.3451776649746189E-2</v>
      </c>
      <c r="X4" s="22">
        <f>(N4-W4)/N4</f>
        <v>0.85715493775383578</v>
      </c>
    </row>
    <row r="5" spans="1:26" s="21" customFormat="1">
      <c r="A5" s="18">
        <v>1.33264506464451</v>
      </c>
      <c r="B5" s="19">
        <f>AVERAGE(A3:A5)</f>
        <v>1.2781210882408034</v>
      </c>
      <c r="C5" s="19">
        <f>STDEV(A3:A5)</f>
        <v>8.1881473675908006E-2</v>
      </c>
      <c r="D5" s="18">
        <v>0.58593044619954504</v>
      </c>
      <c r="E5" s="19">
        <v>0.28689999999999999</v>
      </c>
      <c r="F5" s="19">
        <f>AVERAGE(E3:E5)</f>
        <v>0.36166666666666664</v>
      </c>
      <c r="G5" s="19">
        <f>STDEV(E3:E5)</f>
        <v>6.8023990865968206E-2</v>
      </c>
      <c r="H5" s="19">
        <v>0.2283</v>
      </c>
      <c r="I5" s="19">
        <f>AVERAGE(H3:H5)</f>
        <v>0.25936666666666669</v>
      </c>
      <c r="J5" s="19">
        <f>STDEV(H3:H5)</f>
        <v>2.9582821591818003E-2</v>
      </c>
      <c r="K5" s="19">
        <v>2.5426000000000002</v>
      </c>
      <c r="L5" s="19">
        <f>AVERAGE(K3:K5)</f>
        <v>2.8044333333333333</v>
      </c>
      <c r="M5" s="19">
        <f>STDEV(K3:K5)</f>
        <v>0.22745580523111134</v>
      </c>
      <c r="N5" s="20">
        <v>0.28510000000000002</v>
      </c>
      <c r="O5" s="19">
        <f>AVERAGE(N3:N5)</f>
        <v>0.36016666666666669</v>
      </c>
      <c r="P5" s="19">
        <f>STDEV(N3:N5)</f>
        <v>7.9928113535434595E-2</v>
      </c>
      <c r="Q5" s="21">
        <v>94.6477</v>
      </c>
      <c r="R5" s="19">
        <f>AVERAGE(Q3:Q5)</f>
        <v>86.18013333333333</v>
      </c>
      <c r="S5" s="19">
        <f>STDEV(Q3:Q5)</f>
        <v>8.2208909701645663</v>
      </c>
      <c r="T5" s="21">
        <f>K5/E5</f>
        <v>8.8623213663297324</v>
      </c>
      <c r="U5" s="19">
        <f>AVERAGE(T3:T5)</f>
        <v>7.8698656272260221</v>
      </c>
      <c r="V5" s="19">
        <f>STDEV(T3:T5)</f>
        <v>0.92449452954494526</v>
      </c>
      <c r="W5" s="18">
        <v>0.10516431924882629</v>
      </c>
      <c r="X5" s="22">
        <f>(N5-W5)/N5</f>
        <v>0.63113181603358015</v>
      </c>
      <c r="Y5" s="19">
        <f>AVERAGE(X3:X5)</f>
        <v>0.78788888542217494</v>
      </c>
      <c r="Z5" s="19">
        <f>STDEV(X3:X5)</f>
        <v>0.13606109450274512</v>
      </c>
    </row>
    <row r="6" spans="1:26" s="7" customFormat="1">
      <c r="A6" s="16">
        <v>2.0833726868377802</v>
      </c>
      <c r="B6" s="8"/>
      <c r="C6" s="8"/>
      <c r="D6" s="16">
        <v>0.96780895480828</v>
      </c>
      <c r="E6" s="8">
        <v>0.93279999999999996</v>
      </c>
      <c r="F6" s="8"/>
      <c r="G6" s="8"/>
      <c r="H6" s="8">
        <v>0.75309999999999999</v>
      </c>
      <c r="I6" s="8"/>
      <c r="J6" s="8"/>
      <c r="K6" s="8">
        <v>5.0739999999999998</v>
      </c>
      <c r="L6" s="8"/>
      <c r="M6" s="8"/>
      <c r="N6" s="9">
        <v>0.49609999999999999</v>
      </c>
      <c r="O6" s="9"/>
      <c r="P6" s="9"/>
      <c r="Q6" s="7">
        <v>106.6152</v>
      </c>
      <c r="T6" s="7">
        <f>K6/E6</f>
        <v>5.4395368782161233</v>
      </c>
      <c r="W6" s="16">
        <v>4.0714995034756701E-2</v>
      </c>
      <c r="X6" s="10">
        <f>(N6-W6)/N6</f>
        <v>0.9179298628608008</v>
      </c>
    </row>
    <row r="7" spans="1:26" s="7" customFormat="1">
      <c r="A7" s="16">
        <v>1.98860371239944</v>
      </c>
      <c r="B7" s="8"/>
      <c r="C7" s="8"/>
      <c r="D7" s="16">
        <v>1.21306413649345</v>
      </c>
      <c r="E7" s="8">
        <v>0.97060000000000002</v>
      </c>
      <c r="F7" s="8"/>
      <c r="G7" s="8"/>
      <c r="H7" s="8">
        <v>0.63880000000000003</v>
      </c>
      <c r="I7" s="8"/>
      <c r="J7" s="8"/>
      <c r="K7" s="8">
        <v>7.1134000000000004</v>
      </c>
      <c r="L7" s="8"/>
      <c r="M7" s="8"/>
      <c r="N7" s="9">
        <v>0.48699999999999999</v>
      </c>
      <c r="O7" s="9"/>
      <c r="P7" s="9"/>
      <c r="Q7" s="7">
        <v>181.46870000000001</v>
      </c>
      <c r="T7" s="7">
        <f>K7/E7</f>
        <v>7.3288687409849578</v>
      </c>
      <c r="W7" s="16">
        <v>7.8780177890724265E-2</v>
      </c>
      <c r="X7" s="10">
        <f>(N7-W7)/N7</f>
        <v>0.83823372096360516</v>
      </c>
    </row>
    <row r="8" spans="1:26" s="7" customFormat="1">
      <c r="A8" s="16">
        <v>2.1591249998879301</v>
      </c>
      <c r="B8" s="8">
        <f>AVERAGE(A6:A8)</f>
        <v>2.0770337997083836</v>
      </c>
      <c r="C8" s="8">
        <f>STDEV(A6:A8)</f>
        <v>8.5437190316702785E-2</v>
      </c>
      <c r="D8" s="16">
        <v>1.24951997147224</v>
      </c>
      <c r="E8" s="8">
        <v>0.89190000000000003</v>
      </c>
      <c r="F8" s="8">
        <f>AVERAGE(E6:E8)</f>
        <v>0.93176666666666674</v>
      </c>
      <c r="G8" s="8">
        <f>STDEV(E6:E8)</f>
        <v>3.9360174457607942E-2</v>
      </c>
      <c r="H8" s="8">
        <v>0.59330000000000005</v>
      </c>
      <c r="I8" s="8">
        <f>AVERAGE(H6:H8)</f>
        <v>0.6617333333333334</v>
      </c>
      <c r="J8" s="8">
        <f>STDEV(H6:H8)</f>
        <v>8.2331423729540873E-2</v>
      </c>
      <c r="K8" s="8">
        <v>6.0469999999999997</v>
      </c>
      <c r="L8" s="8">
        <f>AVERAGE(K6:K8)</f>
        <v>6.0781333333333336</v>
      </c>
      <c r="M8" s="8">
        <f>STDEV(K6:K8)</f>
        <v>1.0200563971336731</v>
      </c>
      <c r="N8" s="9">
        <v>0.5272</v>
      </c>
      <c r="O8" s="8">
        <f>AVERAGE(N6:N8)</f>
        <v>0.50343333333333329</v>
      </c>
      <c r="P8" s="8">
        <f>STDEV(N6:N8)</f>
        <v>2.1079452870825032E-2</v>
      </c>
      <c r="Q8" s="7">
        <v>160.94909999999999</v>
      </c>
      <c r="R8" s="8">
        <f>AVERAGE(Q6:Q8)</f>
        <v>149.67766666666668</v>
      </c>
      <c r="S8" s="8">
        <f>STDEV(Q6:Q8)</f>
        <v>38.678747686595671</v>
      </c>
      <c r="T8" s="7">
        <f>K8/E8</f>
        <v>6.7799080614418648</v>
      </c>
      <c r="U8" s="8">
        <f>AVERAGE(T6:T8)</f>
        <v>6.5161045602143153</v>
      </c>
      <c r="V8" s="8">
        <f>STDEV(T6:T8)</f>
        <v>0.97189913950128093</v>
      </c>
      <c r="W8" s="16">
        <v>6.2811565304087741E-2</v>
      </c>
      <c r="X8" s="10">
        <f>(N8-W8)/N8</f>
        <v>0.88085818417282302</v>
      </c>
      <c r="Y8" s="8">
        <f>AVERAGE(X6:X8)</f>
        <v>0.87900725599907636</v>
      </c>
      <c r="Z8" s="8">
        <f>STDEV(X6:X8)</f>
        <v>3.9880298515090916E-2</v>
      </c>
    </row>
    <row r="9" spans="1:26" s="21" customFormat="1">
      <c r="A9" s="18">
        <v>2.9180740719460698</v>
      </c>
      <c r="B9" s="19"/>
      <c r="C9" s="19"/>
      <c r="D9" s="18">
        <v>1.6917617296413701</v>
      </c>
      <c r="E9" s="19">
        <v>2.1720999999999999</v>
      </c>
      <c r="F9" s="19"/>
      <c r="G9" s="19"/>
      <c r="H9" s="19">
        <v>1.5261</v>
      </c>
      <c r="I9" s="19"/>
      <c r="J9" s="19"/>
      <c r="K9" s="19">
        <v>11.1084</v>
      </c>
      <c r="L9" s="19"/>
      <c r="M9" s="19"/>
      <c r="N9" s="20">
        <v>0.59789999999999999</v>
      </c>
      <c r="O9" s="20"/>
      <c r="P9" s="20"/>
      <c r="Q9" s="21">
        <v>224.05269999999999</v>
      </c>
      <c r="T9" s="21">
        <f>K9/E9</f>
        <v>5.1141291837392382</v>
      </c>
      <c r="W9" s="18">
        <v>5.6603773584905662E-2</v>
      </c>
      <c r="X9" s="22">
        <f>(N9-W9)/N9</f>
        <v>0.90532902895985001</v>
      </c>
    </row>
    <row r="10" spans="1:26" s="21" customFormat="1">
      <c r="A10" s="18">
        <v>2.8969288825463901</v>
      </c>
      <c r="B10" s="19"/>
      <c r="C10" s="19"/>
      <c r="D10" s="18">
        <v>1.7208200030532299</v>
      </c>
      <c r="E10" s="19">
        <v>1.9061999999999999</v>
      </c>
      <c r="F10" s="19"/>
      <c r="G10" s="19"/>
      <c r="H10" s="19">
        <v>1.3342000000000001</v>
      </c>
      <c r="I10" s="19"/>
      <c r="J10" s="19"/>
      <c r="K10" s="19">
        <v>9.8561999999999994</v>
      </c>
      <c r="L10" s="19"/>
      <c r="M10" s="19"/>
      <c r="N10" s="20">
        <v>0.66049999999999998</v>
      </c>
      <c r="O10" s="20"/>
      <c r="P10" s="20"/>
      <c r="Q10" s="21">
        <v>194.79140000000001</v>
      </c>
      <c r="T10" s="21">
        <f>K10/E10</f>
        <v>5.1706011960969471</v>
      </c>
      <c r="W10" s="18">
        <v>7.9196217494089838E-2</v>
      </c>
      <c r="X10" s="22">
        <f>(N10-W10)/N10</f>
        <v>0.88009656700364902</v>
      </c>
    </row>
    <row r="11" spans="1:26" s="21" customFormat="1">
      <c r="A11" s="18">
        <v>2.9657575510258098</v>
      </c>
      <c r="B11" s="19">
        <f>AVERAGE(A9:A11)</f>
        <v>2.9269201685060899</v>
      </c>
      <c r="C11" s="19">
        <f>STDEV(A9:A11)</f>
        <v>3.5256722329569515E-2</v>
      </c>
      <c r="D11" s="18">
        <v>1.7061165989876901</v>
      </c>
      <c r="E11" s="19">
        <v>2.1417999999999999</v>
      </c>
      <c r="F11" s="19">
        <f>AVERAGE(E9:E11)</f>
        <v>2.0733666666666664</v>
      </c>
      <c r="G11" s="19">
        <f>STDEV(E9:E11)</f>
        <v>0.14556113263276477</v>
      </c>
      <c r="H11" s="19">
        <v>1.5548999999999999</v>
      </c>
      <c r="I11" s="19">
        <f>AVERAGE(H9:H11)</f>
        <v>1.4717333333333336</v>
      </c>
      <c r="J11" s="19">
        <f>STDEV(H9:H11)</f>
        <v>0.11997467788384898</v>
      </c>
      <c r="K11" s="19">
        <v>10.8499</v>
      </c>
      <c r="L11" s="19">
        <f>AVERAGE(K9:K11)</f>
        <v>10.604833333333332</v>
      </c>
      <c r="M11" s="19">
        <f>STDEV(K9:K11)</f>
        <v>0.66109338472967161</v>
      </c>
      <c r="N11" s="20">
        <v>0.6542</v>
      </c>
      <c r="O11" s="19">
        <f>AVERAGE(N9:N11)</f>
        <v>0.63753333333333329</v>
      </c>
      <c r="P11" s="19">
        <f>STDEV(N9:N11)</f>
        <v>3.4467714361897182E-2</v>
      </c>
      <c r="Q11" s="21">
        <v>211.416</v>
      </c>
      <c r="R11" s="19">
        <f>AVERAGE(Q9:Q11)</f>
        <v>210.08669999999998</v>
      </c>
      <c r="S11" s="19">
        <f>STDEV(Q9:Q11)</f>
        <v>14.67587129576979</v>
      </c>
      <c r="T11" s="21">
        <f>K11/E11</f>
        <v>5.0657857876552432</v>
      </c>
      <c r="U11" s="19">
        <f>AVERAGE(T9:T11)</f>
        <v>5.1168387224971426</v>
      </c>
      <c r="V11" s="19">
        <f>STDEV(T9:T11)</f>
        <v>5.2460210273222729E-2</v>
      </c>
      <c r="W11" s="18">
        <v>9.9873577749683945E-2</v>
      </c>
      <c r="X11" s="22">
        <f>(N11-W11)/N11</f>
        <v>0.84733479402371759</v>
      </c>
      <c r="Y11" s="19">
        <f>AVERAGE(X9:X11)</f>
        <v>0.87758679666240547</v>
      </c>
      <c r="Z11" s="19">
        <f>STDEV(X9:X11)</f>
        <v>2.9078463367777359E-2</v>
      </c>
    </row>
    <row r="12" spans="1:26" s="7" customFormat="1">
      <c r="A12" s="16">
        <v>3.6222430317040599</v>
      </c>
      <c r="B12" s="8"/>
      <c r="C12" s="8"/>
      <c r="D12" s="16">
        <v>2.1129179950820398</v>
      </c>
      <c r="E12" s="8">
        <v>3.1722999999999999</v>
      </c>
      <c r="F12" s="8"/>
      <c r="G12" s="8"/>
      <c r="H12" s="8">
        <v>2.2494000000000001</v>
      </c>
      <c r="I12" s="8"/>
      <c r="J12" s="8"/>
      <c r="K12" s="8">
        <v>12.339700000000001</v>
      </c>
      <c r="L12" s="8"/>
      <c r="M12" s="8"/>
      <c r="N12" s="9">
        <v>0.76500000000000001</v>
      </c>
      <c r="O12" s="9"/>
      <c r="P12" s="9"/>
      <c r="Q12" s="7">
        <v>222.8776</v>
      </c>
      <c r="T12" s="7">
        <f>K12/E12</f>
        <v>3.8898275699019642</v>
      </c>
      <c r="W12" s="16">
        <v>5.7527539779681759E-2</v>
      </c>
      <c r="X12" s="10">
        <f>(N12-W12)/N12</f>
        <v>0.92480060159518729</v>
      </c>
    </row>
    <row r="13" spans="1:26" s="7" customFormat="1">
      <c r="A13" s="16">
        <v>3.6700907090252799</v>
      </c>
      <c r="B13" s="8"/>
      <c r="C13" s="8"/>
      <c r="D13" s="16">
        <v>2.03126061273495</v>
      </c>
      <c r="E13" s="8">
        <v>3.7706</v>
      </c>
      <c r="F13" s="8"/>
      <c r="G13" s="8"/>
      <c r="H13" s="8">
        <v>2.8142999999999998</v>
      </c>
      <c r="I13" s="8"/>
      <c r="J13" s="8"/>
      <c r="K13" s="8">
        <v>13.0251</v>
      </c>
      <c r="L13" s="8"/>
      <c r="M13" s="8"/>
      <c r="N13" s="9">
        <v>0.62960000000000005</v>
      </c>
      <c r="O13" s="9"/>
      <c r="P13" s="9"/>
      <c r="Q13" s="7">
        <v>221.56880000000001</v>
      </c>
      <c r="T13" s="7">
        <f>K13/E13</f>
        <v>3.454383917678884</v>
      </c>
      <c r="W13" s="16">
        <v>3.3707865168539325E-2</v>
      </c>
      <c r="X13" s="10">
        <f>(N13-W13)/N13</f>
        <v>0.94646145938923243</v>
      </c>
    </row>
    <row r="14" spans="1:26" s="7" customFormat="1">
      <c r="A14" s="16">
        <v>3.7560455484361901</v>
      </c>
      <c r="B14" s="8">
        <f>AVERAGE(A12:A14)</f>
        <v>3.6827930963885103</v>
      </c>
      <c r="C14" s="8">
        <f>STDEV(A12:A14)</f>
        <v>6.7799641256478291E-2</v>
      </c>
      <c r="D14" s="16">
        <v>2.0665197278968801</v>
      </c>
      <c r="E14" s="8">
        <v>4.8807</v>
      </c>
      <c r="F14" s="8">
        <f>AVERAGE(E12:E14)</f>
        <v>3.9411999999999998</v>
      </c>
      <c r="G14" s="8">
        <f>STDEV(E12:E14)</f>
        <v>0.8668828698272949</v>
      </c>
      <c r="H14" s="8">
        <v>3.6671</v>
      </c>
      <c r="I14" s="8">
        <f>AVERAGE(H12:H14)</f>
        <v>2.9102666666666668</v>
      </c>
      <c r="J14" s="8">
        <f>STDEV(H12:H14)</f>
        <v>0.7137054878122564</v>
      </c>
      <c r="K14" s="8">
        <v>14.8012</v>
      </c>
      <c r="L14" s="8">
        <f>AVERAGE(K12:K14)</f>
        <v>13.388666666666667</v>
      </c>
      <c r="M14" s="8">
        <f>STDEV(K12:K14)</f>
        <v>1.2703862024334696</v>
      </c>
      <c r="N14" s="9">
        <v>0.81310000000000004</v>
      </c>
      <c r="O14" s="8">
        <f>AVERAGE(N12:N14)</f>
        <v>0.7359</v>
      </c>
      <c r="P14" s="8">
        <f>STDEV(N12:N14)</f>
        <v>9.5148147643556072E-2</v>
      </c>
      <c r="Q14" s="7">
        <v>212.93559999999999</v>
      </c>
      <c r="R14" s="8">
        <f>AVERAGE(Q12:Q14)</f>
        <v>219.12733333333335</v>
      </c>
      <c r="S14" s="8">
        <f>STDEV(Q12:Q14)</f>
        <v>5.4019821004269719</v>
      </c>
      <c r="T14" s="7">
        <f>K14/E14</f>
        <v>3.0325977831048823</v>
      </c>
      <c r="U14" s="8">
        <f>AVERAGE(T12:T14)</f>
        <v>3.45893642356191</v>
      </c>
      <c r="V14" s="8">
        <f>STDEV(T12:T14)</f>
        <v>0.42863302582209717</v>
      </c>
      <c r="W14" s="16">
        <v>8.0419580419580416E-2</v>
      </c>
      <c r="X14" s="10">
        <f>(N14-W14)/N14</f>
        <v>0.90109509233848184</v>
      </c>
      <c r="Y14" s="8">
        <f>AVERAGE(X12:X14)</f>
        <v>0.92411905110763382</v>
      </c>
      <c r="Z14" s="8">
        <f>STDEV(X12:X14)</f>
        <v>2.2690861555837195E-2</v>
      </c>
    </row>
    <row r="15" spans="1:26" s="21" customFormat="1">
      <c r="A15" s="18">
        <v>4.5018007128991</v>
      </c>
      <c r="B15" s="19"/>
      <c r="C15" s="19"/>
      <c r="D15" s="18">
        <v>2.56357821216272</v>
      </c>
      <c r="E15" s="19">
        <v>4.0255000000000001</v>
      </c>
      <c r="F15" s="19"/>
      <c r="G15" s="19"/>
      <c r="H15" s="19">
        <v>2.9714999999999998</v>
      </c>
      <c r="I15" s="19"/>
      <c r="J15" s="19"/>
      <c r="K15" s="19">
        <v>17.374400000000001</v>
      </c>
      <c r="L15" s="19"/>
      <c r="M15" s="19"/>
      <c r="N15" s="20">
        <v>0.7954</v>
      </c>
      <c r="O15" s="20"/>
      <c r="P15" s="20"/>
      <c r="Q15" s="21">
        <v>288.3793</v>
      </c>
      <c r="T15" s="21">
        <f>K15/E15</f>
        <v>4.3160849583902623</v>
      </c>
      <c r="W15" s="18">
        <v>0.12474849094567404</v>
      </c>
      <c r="X15" s="22">
        <f>(N15-W15)/N15</f>
        <v>0.84316257110174242</v>
      </c>
    </row>
    <row r="16" spans="1:26" s="21" customFormat="1">
      <c r="A16" s="18">
        <v>4.4835505368057298</v>
      </c>
      <c r="B16" s="19"/>
      <c r="C16" s="19"/>
      <c r="D16" s="18">
        <v>2.3928194133400602</v>
      </c>
      <c r="E16" s="19">
        <v>4.0004999999999997</v>
      </c>
      <c r="F16" s="19"/>
      <c r="G16" s="19"/>
      <c r="H16" s="19">
        <v>3.0095000000000001</v>
      </c>
      <c r="I16" s="19"/>
      <c r="J16" s="19"/>
      <c r="K16" s="19">
        <v>15.549799999999999</v>
      </c>
      <c r="L16" s="19"/>
      <c r="M16" s="19"/>
      <c r="N16" s="20">
        <v>0.76780000000000004</v>
      </c>
      <c r="O16" s="20"/>
      <c r="P16" s="20"/>
      <c r="Q16" s="21">
        <v>247.74760000000001</v>
      </c>
      <c r="T16" s="21">
        <f>K16/E16</f>
        <v>3.8869641294838146</v>
      </c>
      <c r="W16" s="18">
        <v>0.12678936605316973</v>
      </c>
      <c r="X16" s="22">
        <f>(N16-W16)/N16</f>
        <v>0.83486667614851562</v>
      </c>
    </row>
    <row r="17" spans="1:26" s="21" customFormat="1">
      <c r="A17" s="18">
        <v>4.46753144387303</v>
      </c>
      <c r="B17" s="19">
        <f>AVERAGE(A15:A17)</f>
        <v>4.4842942311926199</v>
      </c>
      <c r="C17" s="19">
        <f>STDEV(A15:A17)</f>
        <v>1.7146734700843443E-2</v>
      </c>
      <c r="D17" s="18">
        <v>2.7287711935681802</v>
      </c>
      <c r="E17" s="19">
        <v>5.0403000000000002</v>
      </c>
      <c r="F17" s="19">
        <f>AVERAGE(E15:E17)</f>
        <v>4.355433333333333</v>
      </c>
      <c r="G17" s="19">
        <f>STDEV(E15:E17)</f>
        <v>0.593243637414962</v>
      </c>
      <c r="H17" s="19">
        <v>3.3828999999999998</v>
      </c>
      <c r="I17" s="19">
        <f>AVERAGE(H15:H17)</f>
        <v>3.1212999999999997</v>
      </c>
      <c r="J17" s="19">
        <f>STDEV(H15:H17)</f>
        <v>0.22734757531145999</v>
      </c>
      <c r="K17" s="19">
        <v>22.173999999999999</v>
      </c>
      <c r="L17" s="19">
        <f>AVERAGE(K15:K17)</f>
        <v>18.366066666666665</v>
      </c>
      <c r="M17" s="19">
        <f>STDEV(K15:K17)</f>
        <v>3.4216309697764533</v>
      </c>
      <c r="N17" s="20">
        <v>0.73460000000000003</v>
      </c>
      <c r="O17" s="19">
        <f>AVERAGE(N15:N17)</f>
        <v>0.76593333333333335</v>
      </c>
      <c r="P17" s="19">
        <f>STDEV(N15:N17)</f>
        <v>3.0442952112653798E-2</v>
      </c>
      <c r="Q17" s="21">
        <v>303.48610000000002</v>
      </c>
      <c r="R17" s="19">
        <f>AVERAGE(Q15:Q17)</f>
        <v>279.87100000000004</v>
      </c>
      <c r="S17" s="19">
        <f>STDEV(Q15:Q17)</f>
        <v>28.826870663150384</v>
      </c>
      <c r="T17" s="21">
        <f>K17/E17</f>
        <v>4.3993413090490643</v>
      </c>
      <c r="U17" s="19">
        <f>AVERAGE(T15:T17)</f>
        <v>4.2007967989743804</v>
      </c>
      <c r="V17" s="19">
        <f>STDEV(T15:T17)</f>
        <v>0.27495656622626119</v>
      </c>
      <c r="W17" s="18">
        <v>1.6861219195849545E-2</v>
      </c>
      <c r="X17" s="22">
        <f>(N17-W17)/N17</f>
        <v>0.97704707433181381</v>
      </c>
      <c r="Y17" s="19">
        <f>AVERAGE(X15:X17)</f>
        <v>0.88502544052735732</v>
      </c>
      <c r="Z17" s="19">
        <f>STDEV(X15:X17)</f>
        <v>7.9800947890986018E-2</v>
      </c>
    </row>
    <row r="18" spans="1:26" s="7" customFormat="1">
      <c r="A18" s="16">
        <v>5.0588167355990601</v>
      </c>
      <c r="B18" s="8"/>
      <c r="C18" s="8"/>
      <c r="D18" s="16">
        <v>2.6341086985058899</v>
      </c>
      <c r="E18" s="8">
        <v>4.5122</v>
      </c>
      <c r="G18" s="8"/>
      <c r="H18" s="8">
        <v>3.3910999999999998</v>
      </c>
      <c r="I18" s="8"/>
      <c r="J18" s="8"/>
      <c r="K18" s="8">
        <v>17.592600000000001</v>
      </c>
      <c r="L18" s="8"/>
      <c r="M18" s="8"/>
      <c r="N18" s="9">
        <v>0.71540000000000004</v>
      </c>
      <c r="O18" s="9"/>
      <c r="P18" s="9"/>
      <c r="Q18" s="7">
        <v>286.68529999999998</v>
      </c>
      <c r="T18" s="7">
        <f>K18/E18</f>
        <v>3.898896325517486</v>
      </c>
      <c r="W18" s="16">
        <v>9.2264678471575018E-2</v>
      </c>
      <c r="X18" s="10">
        <f>(N18-W18)/N18</f>
        <v>0.87103064233774807</v>
      </c>
    </row>
    <row r="19" spans="1:26" s="7" customFormat="1">
      <c r="A19" s="16">
        <v>4.9802291744116003</v>
      </c>
      <c r="B19" s="8"/>
      <c r="C19" s="8"/>
      <c r="D19" s="16">
        <v>2.60039196388768</v>
      </c>
      <c r="E19" s="8">
        <v>4.6026999999999996</v>
      </c>
      <c r="F19" s="8"/>
      <c r="G19" s="8"/>
      <c r="H19" s="8">
        <v>3.5108999999999999</v>
      </c>
      <c r="I19" s="8"/>
      <c r="J19" s="8"/>
      <c r="K19" s="8">
        <v>17.4419</v>
      </c>
      <c r="L19" s="8"/>
      <c r="M19" s="8"/>
      <c r="N19" s="9">
        <v>0.71830000000000005</v>
      </c>
      <c r="O19" s="9"/>
      <c r="P19" s="9"/>
      <c r="Q19" s="7">
        <v>288.22519999999997</v>
      </c>
      <c r="T19" s="7">
        <f>K19/E19</f>
        <v>3.7894931236013649</v>
      </c>
      <c r="W19" s="16">
        <v>0.1239515377446412</v>
      </c>
      <c r="X19" s="10">
        <f>(N19-W19)/N19</f>
        <v>0.82743764757811333</v>
      </c>
    </row>
    <row r="20" spans="1:26" s="7" customFormat="1">
      <c r="A20" s="16">
        <v>5.0322175311227397</v>
      </c>
      <c r="B20" s="8">
        <f>AVERAGE(A18:A20)</f>
        <v>5.0237544803778</v>
      </c>
      <c r="C20" s="8">
        <f>STDEV(A18:A20)</f>
        <v>3.9971472505797842E-2</v>
      </c>
      <c r="D20" s="16">
        <v>2.7594614387091498</v>
      </c>
      <c r="E20" s="8">
        <v>4.6966999999999999</v>
      </c>
      <c r="F20" s="8">
        <f>AVERAGE(E18:E20)</f>
        <v>4.6038666666666659</v>
      </c>
      <c r="G20" s="8">
        <f>STDEV(E18:E20)</f>
        <v>9.2255532806077928E-2</v>
      </c>
      <c r="H20" s="8">
        <v>3.4578000000000002</v>
      </c>
      <c r="I20" s="8">
        <f>AVERAGE(H18:H20)</f>
        <v>3.4532666666666665</v>
      </c>
      <c r="J20" s="8">
        <f>STDEV(H18:H20)</f>
        <v>6.0028520999049637E-2</v>
      </c>
      <c r="K20" s="8">
        <v>19.3993</v>
      </c>
      <c r="L20" s="8">
        <f>AVERAGE(K18:K20)</f>
        <v>18.144600000000001</v>
      </c>
      <c r="M20" s="8">
        <f>STDEV(K18:K20)</f>
        <v>1.0892114992048145</v>
      </c>
      <c r="N20" s="9">
        <v>0.76100000000000001</v>
      </c>
      <c r="O20" s="8">
        <f>AVERAGE(N18:N20)</f>
        <v>0.7315666666666667</v>
      </c>
      <c r="P20" s="8">
        <f>STDEV(N18:N20)</f>
        <v>2.553122271520368E-2</v>
      </c>
      <c r="Q20" s="7">
        <v>306.72789999999998</v>
      </c>
      <c r="R20" s="8">
        <f>AVERAGE(Q18:Q20)</f>
        <v>293.87946666666664</v>
      </c>
      <c r="S20" s="8">
        <f>STDEV(Q18:Q20)</f>
        <v>11.153676628956628</v>
      </c>
      <c r="T20" s="7">
        <f>K20/E20</f>
        <v>4.1304107139055084</v>
      </c>
      <c r="U20" s="8">
        <f>AVERAGE(T18:T20)</f>
        <v>3.9396000543414531</v>
      </c>
      <c r="V20" s="8">
        <f>STDEV(T18:T20)</f>
        <v>0.17406549342080194</v>
      </c>
      <c r="W20" s="16">
        <v>0.13691026827012026</v>
      </c>
      <c r="X20" s="10">
        <f>(N20-W20)/N20</f>
        <v>0.82009163170812049</v>
      </c>
      <c r="Y20" s="8">
        <f>AVERAGE(X18:X20)</f>
        <v>0.8395199738746606</v>
      </c>
      <c r="Z20" s="8">
        <f>STDEV(X18:X20)</f>
        <v>2.7535116806244105E-2</v>
      </c>
    </row>
  </sheetData>
  <mergeCells count="8">
    <mergeCell ref="Q1:S1"/>
    <mergeCell ref="T1:V1"/>
    <mergeCell ref="X1:Z1"/>
    <mergeCell ref="A1:D1"/>
    <mergeCell ref="E1:G1"/>
    <mergeCell ref="H1:J1"/>
    <mergeCell ref="K1:M1"/>
    <mergeCell ref="N1: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X29" sqref="X29"/>
    </sheetView>
  </sheetViews>
  <sheetFormatPr baseColWidth="10" defaultRowHeight="15" x14ac:dyDescent="0"/>
  <cols>
    <col min="5" max="5" width="16" customWidth="1"/>
    <col min="23" max="23" width="14.83203125" customWidth="1"/>
  </cols>
  <sheetData>
    <row r="1" spans="1:26" s="6" customFormat="1">
      <c r="A1" s="5" t="s">
        <v>27</v>
      </c>
      <c r="B1" s="5"/>
      <c r="C1" s="5"/>
      <c r="D1" s="5"/>
      <c r="E1" s="2" t="s">
        <v>28</v>
      </c>
      <c r="F1" s="3"/>
      <c r="G1" s="4"/>
      <c r="H1" s="2" t="s">
        <v>29</v>
      </c>
      <c r="I1" s="3"/>
      <c r="J1" s="4"/>
      <c r="K1" s="2" t="s">
        <v>30</v>
      </c>
      <c r="L1" s="3"/>
      <c r="M1" s="4"/>
      <c r="N1" s="2" t="s">
        <v>31</v>
      </c>
      <c r="O1" s="3"/>
      <c r="P1" s="4"/>
      <c r="Q1" s="2" t="s">
        <v>32</v>
      </c>
      <c r="R1" s="3"/>
      <c r="S1" s="4"/>
      <c r="T1" s="2" t="s">
        <v>14</v>
      </c>
      <c r="U1" s="3"/>
      <c r="V1" s="4"/>
      <c r="W1" s="1" t="s">
        <v>33</v>
      </c>
      <c r="X1" s="2" t="s">
        <v>34</v>
      </c>
      <c r="Y1" s="3"/>
      <c r="Z1" s="4"/>
    </row>
    <row r="2" spans="1:26" s="6" customFormat="1">
      <c r="A2" s="1" t="s">
        <v>37</v>
      </c>
      <c r="B2" s="1" t="s">
        <v>35</v>
      </c>
      <c r="C2" s="1" t="s">
        <v>36</v>
      </c>
      <c r="D2" s="1" t="s">
        <v>38</v>
      </c>
      <c r="E2" s="1"/>
      <c r="F2" s="1" t="s">
        <v>12</v>
      </c>
      <c r="G2" s="1" t="s">
        <v>13</v>
      </c>
      <c r="H2" s="1"/>
      <c r="I2" s="1" t="s">
        <v>12</v>
      </c>
      <c r="J2" s="1" t="s">
        <v>13</v>
      </c>
      <c r="K2" s="1"/>
      <c r="L2" s="1" t="s">
        <v>12</v>
      </c>
      <c r="M2" s="1" t="s">
        <v>13</v>
      </c>
      <c r="N2" s="1"/>
      <c r="O2" s="1" t="s">
        <v>12</v>
      </c>
      <c r="P2" s="1" t="s">
        <v>13</v>
      </c>
      <c r="R2" s="1" t="s">
        <v>12</v>
      </c>
      <c r="S2" s="1" t="s">
        <v>13</v>
      </c>
      <c r="U2" s="1" t="s">
        <v>12</v>
      </c>
      <c r="V2" s="1" t="s">
        <v>13</v>
      </c>
      <c r="Y2" s="1" t="s">
        <v>12</v>
      </c>
      <c r="Z2" s="1" t="s">
        <v>13</v>
      </c>
    </row>
    <row r="3" spans="1:26" s="21" customFormat="1">
      <c r="A3" s="19">
        <v>1.45147824716118</v>
      </c>
      <c r="B3" s="19"/>
      <c r="C3" s="19"/>
      <c r="D3" s="19">
        <v>0.70012930210153801</v>
      </c>
      <c r="E3" s="19">
        <v>0.36890000000000001</v>
      </c>
      <c r="F3" s="19"/>
      <c r="G3" s="19"/>
      <c r="H3" s="19">
        <v>0.261186822713603</v>
      </c>
      <c r="I3" s="19"/>
      <c r="J3" s="19"/>
      <c r="K3" s="19">
        <v>3.9181048500000002</v>
      </c>
      <c r="L3" s="19"/>
      <c r="M3" s="19"/>
      <c r="N3" s="20">
        <v>0.36103532875368</v>
      </c>
      <c r="O3" s="20"/>
      <c r="P3" s="20"/>
      <c r="Q3" s="21">
        <v>110.46</v>
      </c>
      <c r="T3" s="22">
        <f>K3/E3</f>
        <v>10.621048658172947</v>
      </c>
      <c r="W3" s="22">
        <v>0.12757605495583907</v>
      </c>
      <c r="X3" s="22">
        <f>(N3-W3)/N3</f>
        <v>0.64663830712567438</v>
      </c>
    </row>
    <row r="4" spans="1:26" s="21" customFormat="1">
      <c r="A4" s="19">
        <v>1.4387824464882899</v>
      </c>
      <c r="B4" s="19"/>
      <c r="C4" s="19"/>
      <c r="D4" s="19">
        <v>0.79618935609943098</v>
      </c>
      <c r="E4" s="19">
        <v>0.43780000000000002</v>
      </c>
      <c r="F4" s="19"/>
      <c r="G4" s="19"/>
      <c r="H4" s="19">
        <v>0.288003189235148</v>
      </c>
      <c r="I4" s="19"/>
      <c r="J4" s="19"/>
      <c r="K4" s="19">
        <v>4.0115477776084401</v>
      </c>
      <c r="L4" s="19"/>
      <c r="M4" s="19"/>
      <c r="N4" s="20">
        <v>0.35769775678866589</v>
      </c>
      <c r="O4" s="20"/>
      <c r="P4" s="20"/>
      <c r="Q4" s="21">
        <v>85.96</v>
      </c>
      <c r="T4" s="22">
        <f>K4/E4</f>
        <v>9.1629688844413888</v>
      </c>
      <c r="W4" s="22">
        <v>7.6741440377804018E-2</v>
      </c>
      <c r="X4" s="22">
        <f>(N4-W4)/N4</f>
        <v>0.78545730600389485</v>
      </c>
    </row>
    <row r="5" spans="1:26" s="21" customFormat="1">
      <c r="A5" s="19">
        <v>1.42826989080585</v>
      </c>
      <c r="B5" s="19">
        <f>AVERAGE(A3:A5)</f>
        <v>1.4395101948184399</v>
      </c>
      <c r="C5" s="19">
        <f>STDEV(A3:A5)</f>
        <v>1.1621280669660469E-2</v>
      </c>
      <c r="D5" s="19">
        <v>0.88065793123538505</v>
      </c>
      <c r="E5" s="19">
        <v>0.37969999999999998</v>
      </c>
      <c r="F5" s="19">
        <f>AVERAGE(E3:E5)</f>
        <v>0.39546666666666663</v>
      </c>
      <c r="G5" s="19">
        <f>STDEV(E3:E5)</f>
        <v>3.7057297976691911E-2</v>
      </c>
      <c r="H5" s="19">
        <v>0.2460283115141757</v>
      </c>
      <c r="I5" s="19">
        <f>AVERAGE(H3:H5)</f>
        <v>0.26507277448764222</v>
      </c>
      <c r="J5" s="19">
        <f>STDEV(H3:H5)</f>
        <v>2.1255541767154825E-2</v>
      </c>
      <c r="K5" s="19">
        <v>3.7822587897096618</v>
      </c>
      <c r="L5" s="19">
        <f>AVERAGE(K3:K5)</f>
        <v>3.9039704724393673</v>
      </c>
      <c r="M5" s="19">
        <f>STDEV(K3:K5)</f>
        <v>0.11529612077030785</v>
      </c>
      <c r="N5" s="20">
        <v>0.312</v>
      </c>
      <c r="O5" s="19">
        <f>AVERAGE(N3:N5)</f>
        <v>0.34357769518078202</v>
      </c>
      <c r="P5" s="19">
        <f>STDEV(N3:N5)</f>
        <v>2.7397955605358536E-2</v>
      </c>
      <c r="Q5" s="21">
        <v>91.9</v>
      </c>
      <c r="R5" s="19">
        <f>AVERAGE(Q3:Q5)</f>
        <v>96.106666666666669</v>
      </c>
      <c r="S5" s="19">
        <f>STDEV(Q3:Q5)</f>
        <v>12.780239956015409</v>
      </c>
      <c r="T5" s="22">
        <f>K5/E5</f>
        <v>9.9611766913607109</v>
      </c>
      <c r="U5" s="19">
        <f>AVERAGE(T3:T5)</f>
        <v>9.9150647446583502</v>
      </c>
      <c r="V5" s="19">
        <f>STDEV(T3:T5)</f>
        <v>0.73013278954090211</v>
      </c>
      <c r="W5" s="22">
        <v>1.4925373134328358E-2</v>
      </c>
      <c r="X5" s="22">
        <f>(N5-W5)/N5</f>
        <v>0.95216226559510142</v>
      </c>
      <c r="Y5" s="19">
        <f>AVERAGE(X3:X5)</f>
        <v>0.79475262624155685</v>
      </c>
      <c r="Z5" s="19">
        <f>STDEV(X3:X5)</f>
        <v>0.15297393416346333</v>
      </c>
    </row>
    <row r="6" spans="1:26" s="7" customFormat="1">
      <c r="A6" s="8">
        <v>2.1136325497828601</v>
      </c>
      <c r="B6" s="8"/>
      <c r="C6" s="8"/>
      <c r="D6" s="8">
        <v>1.2664650724589499</v>
      </c>
      <c r="E6" s="8">
        <v>1.0261</v>
      </c>
      <c r="F6" s="8"/>
      <c r="G6" s="8"/>
      <c r="H6" s="8">
        <v>0.68836553688737001</v>
      </c>
      <c r="I6" s="8"/>
      <c r="J6" s="8"/>
      <c r="K6" s="8">
        <v>9.1211980626855063</v>
      </c>
      <c r="L6" s="8"/>
      <c r="M6" s="8"/>
      <c r="N6" s="9">
        <v>0.39364914425427872</v>
      </c>
      <c r="O6" s="9"/>
      <c r="P6" s="9"/>
      <c r="Q6" s="7">
        <v>189.78</v>
      </c>
      <c r="T6" s="10">
        <f>K6/E6</f>
        <v>8.8891901985045383</v>
      </c>
      <c r="W6" s="10">
        <v>0.14058679706601468</v>
      </c>
      <c r="X6" s="10">
        <f>(N6-W6)/N6</f>
        <v>0.64286268846757033</v>
      </c>
    </row>
    <row r="7" spans="1:26" s="7" customFormat="1">
      <c r="A7" s="8">
        <v>2.1750825304984902</v>
      </c>
      <c r="B7" s="8"/>
      <c r="C7" s="8"/>
      <c r="D7" s="8">
        <v>1.15548997153498</v>
      </c>
      <c r="E7" s="8">
        <v>0.98140000000000005</v>
      </c>
      <c r="F7" s="8"/>
      <c r="G7" s="8"/>
      <c r="H7" s="8">
        <v>0.71876463665056767</v>
      </c>
      <c r="I7" s="8"/>
      <c r="J7" s="8"/>
      <c r="K7" s="8">
        <v>6.9126462207652768</v>
      </c>
      <c r="L7" s="8"/>
      <c r="M7" s="8"/>
      <c r="N7" s="9">
        <v>0.44631826741996233</v>
      </c>
      <c r="O7" s="9"/>
      <c r="P7" s="9"/>
      <c r="Q7" s="7">
        <v>148.05000000000001</v>
      </c>
      <c r="T7" s="10">
        <f>K7/E7</f>
        <v>7.0436582644846917</v>
      </c>
      <c r="W7" s="10">
        <v>8.851224105461393E-2</v>
      </c>
      <c r="X7" s="10">
        <f>(N7-W7)/N7</f>
        <v>0.80168357982235916</v>
      </c>
    </row>
    <row r="8" spans="1:26" s="7" customFormat="1">
      <c r="A8" s="8">
        <v>2.1422564017349801</v>
      </c>
      <c r="B8" s="8">
        <f>AVERAGE(A6:A8)</f>
        <v>2.14365716067211</v>
      </c>
      <c r="C8" s="8">
        <f>STDEV(A6:A8)</f>
        <v>3.074892887057679E-2</v>
      </c>
      <c r="D8" s="8">
        <v>1.1910468138222901</v>
      </c>
      <c r="E8" s="8">
        <v>0.81230000000000002</v>
      </c>
      <c r="F8" s="8">
        <f>AVERAGE(E6:E8)</f>
        <v>0.9399333333333334</v>
      </c>
      <c r="G8" s="8">
        <f>STDEV(E6:E8)</f>
        <v>0.11277066698983976</v>
      </c>
      <c r="H8" s="8">
        <v>0.55872065179235941</v>
      </c>
      <c r="I8" s="8">
        <f>AVERAGE(H6:H8)</f>
        <v>0.65528360844343236</v>
      </c>
      <c r="J8" s="8">
        <f>STDEV(H6:H8)</f>
        <v>8.4996057346802489E-2</v>
      </c>
      <c r="K8" s="8">
        <v>6.8147622676967794</v>
      </c>
      <c r="L8" s="8">
        <f>AVERAGE(K6:K8)</f>
        <v>7.6162021837158536</v>
      </c>
      <c r="M8" s="8">
        <f>STDEV(K6:K8)</f>
        <v>1.3042832375883016</v>
      </c>
      <c r="N8" s="9">
        <v>0.44583804143126177</v>
      </c>
      <c r="O8" s="8">
        <f>AVERAGE(N6:N8)</f>
        <v>0.42860181770183425</v>
      </c>
      <c r="P8" s="8">
        <f>STDEV(N6:N8)</f>
        <v>3.0270855457000999E-2</v>
      </c>
      <c r="Q8" s="7">
        <v>162.33000000000001</v>
      </c>
      <c r="R8" s="8">
        <f>AVERAGE(Q6:Q8)</f>
        <v>166.72000000000003</v>
      </c>
      <c r="S8" s="8">
        <f>STDEV(Q6:Q8)</f>
        <v>21.208543089990609</v>
      </c>
      <c r="T8" s="10">
        <f>K8/E8</f>
        <v>8.3894648131192646</v>
      </c>
      <c r="U8" s="8">
        <f>AVERAGE(T6:T8)</f>
        <v>8.1074377587028312</v>
      </c>
      <c r="V8" s="8">
        <f>STDEV(T6:T8)</f>
        <v>0.95454254721246767</v>
      </c>
      <c r="W8" s="10">
        <v>4.8022598870056499E-2</v>
      </c>
      <c r="X8" s="10">
        <f>(N8-W8)/N8</f>
        <v>0.89228689701782549</v>
      </c>
      <c r="Y8" s="8">
        <f>AVERAGE(X6:X8)</f>
        <v>0.77894438843591829</v>
      </c>
      <c r="Z8" s="8">
        <f>STDEV(X6:X8)</f>
        <v>0.12625732482280919</v>
      </c>
    </row>
    <row r="9" spans="1:26" s="21" customFormat="1">
      <c r="A9" s="19">
        <v>3.0317847561114499</v>
      </c>
      <c r="B9" s="19"/>
      <c r="C9" s="19"/>
      <c r="D9" s="19">
        <v>1.7686001279224099</v>
      </c>
      <c r="E9" s="19">
        <v>1.8409</v>
      </c>
      <c r="F9" s="19"/>
      <c r="G9" s="19"/>
      <c r="H9" s="19">
        <v>1.1970946107725933</v>
      </c>
      <c r="I9" s="19"/>
      <c r="J9" s="19"/>
      <c r="K9" s="19">
        <v>12.710672525067524</v>
      </c>
      <c r="L9" s="19"/>
      <c r="M9" s="19"/>
      <c r="N9" s="20">
        <v>0.52136317395727361</v>
      </c>
      <c r="O9" s="20"/>
      <c r="P9" s="20"/>
      <c r="Q9" s="21">
        <v>237</v>
      </c>
      <c r="T9" s="22">
        <f>K9/E9</f>
        <v>6.9045969498981608</v>
      </c>
      <c r="W9" s="22">
        <v>2.2380467955239063E-2</v>
      </c>
      <c r="X9" s="22">
        <f>(N9-W9)/N9</f>
        <v>0.95707317073170728</v>
      </c>
    </row>
    <row r="10" spans="1:26" s="21" customFormat="1">
      <c r="A10" s="19">
        <v>3.1125525034893902</v>
      </c>
      <c r="B10" s="19"/>
      <c r="C10" s="19"/>
      <c r="D10" s="19">
        <v>1.9252409621509099</v>
      </c>
      <c r="E10" s="19">
        <v>2.0406</v>
      </c>
      <c r="F10" s="19"/>
      <c r="G10" s="19"/>
      <c r="H10" s="19">
        <v>1.2373739210118968</v>
      </c>
      <c r="I10" s="19"/>
      <c r="J10" s="19"/>
      <c r="K10" s="19">
        <v>14.84036924599876</v>
      </c>
      <c r="L10" s="19"/>
      <c r="M10" s="19"/>
      <c r="N10" s="20">
        <v>0.52902699662542185</v>
      </c>
      <c r="O10" s="20"/>
      <c r="P10" s="20"/>
      <c r="Q10" s="21">
        <v>263.19</v>
      </c>
      <c r="T10" s="22">
        <f>K10/E10</f>
        <v>7.2725518210324216</v>
      </c>
      <c r="W10" s="22">
        <v>0.20922384701912261</v>
      </c>
      <c r="X10" s="22">
        <f>(N10-W10)/N10</f>
        <v>0.60451196563931919</v>
      </c>
    </row>
    <row r="11" spans="1:26" s="21" customFormat="1">
      <c r="A11" s="19">
        <v>3.1086956089525701</v>
      </c>
      <c r="B11" s="19">
        <f>AVERAGE(A9:A11)</f>
        <v>3.0843442895178037</v>
      </c>
      <c r="C11" s="19">
        <f>STDEV(A9:A11)</f>
        <v>4.5558723893314092E-2</v>
      </c>
      <c r="D11" s="19">
        <v>1.7132692824693001</v>
      </c>
      <c r="E11" s="19">
        <v>1.8642000000000001</v>
      </c>
      <c r="F11" s="19">
        <f>AVERAGE(E9:E11)</f>
        <v>1.9152333333333333</v>
      </c>
      <c r="G11" s="19">
        <f>STDEV(E9:E11)</f>
        <v>0.1091939711400466</v>
      </c>
      <c r="H11" s="19">
        <v>1.4077680618063311</v>
      </c>
      <c r="I11" s="19">
        <f>AVERAGE(H9:H11)</f>
        <v>1.2807455311969405</v>
      </c>
      <c r="J11" s="19">
        <f>STDEV(H9:H11)</f>
        <v>0.11183312644359324</v>
      </c>
      <c r="K11" s="19">
        <v>11.461580916874201</v>
      </c>
      <c r="L11" s="19">
        <f>AVERAGE(K9:K11)</f>
        <v>13.004207562646828</v>
      </c>
      <c r="M11" s="19">
        <f>STDEV(K9:K11)</f>
        <v>1.7084129351453883</v>
      </c>
      <c r="N11" s="20">
        <v>0.51576271186440681</v>
      </c>
      <c r="O11" s="19">
        <f>AVERAGE(N9:N11)</f>
        <v>0.52205096081570079</v>
      </c>
      <c r="P11" s="19">
        <f>STDEV(N9:N11)</f>
        <v>6.6588362817607098E-3</v>
      </c>
      <c r="Q11" s="21">
        <v>268.23</v>
      </c>
      <c r="R11" s="19">
        <f>AVERAGE(Q9:Q11)</f>
        <v>256.14000000000004</v>
      </c>
      <c r="S11" s="19">
        <f>STDEV(Q9:Q11)</f>
        <v>16.766189191345784</v>
      </c>
      <c r="T11" s="22">
        <f>K11/E11</f>
        <v>6.1482571166581916</v>
      </c>
      <c r="U11" s="19">
        <f>AVERAGE(T9:T11)</f>
        <v>6.7751352958629241</v>
      </c>
      <c r="V11" s="19">
        <f>STDEV(T9:T11)</f>
        <v>0.57321888094351758</v>
      </c>
      <c r="W11" s="22">
        <v>0.13559322033898305</v>
      </c>
      <c r="X11" s="22">
        <f>(N11-W11)/N11</f>
        <v>0.73710154452842591</v>
      </c>
      <c r="Y11" s="19">
        <f>AVERAGE(X9:X11)</f>
        <v>0.76622889363315083</v>
      </c>
      <c r="Z11" s="19">
        <f>STDEV(X9:X11)</f>
        <v>0.17807625524884194</v>
      </c>
    </row>
    <row r="12" spans="1:26" s="7" customFormat="1">
      <c r="A12" s="8">
        <v>4.04401312830975</v>
      </c>
      <c r="B12" s="8"/>
      <c r="C12" s="8"/>
      <c r="D12" s="8">
        <v>2.4319139707174702</v>
      </c>
      <c r="E12" s="8">
        <v>3.3178999999999998</v>
      </c>
      <c r="F12" s="8"/>
      <c r="G12" s="8"/>
      <c r="H12" s="8">
        <v>2.1759705439810495</v>
      </c>
      <c r="I12" s="8"/>
      <c r="J12" s="8"/>
      <c r="K12" s="8">
        <v>22.004106291616605</v>
      </c>
      <c r="L12" s="8"/>
      <c r="M12" s="8"/>
      <c r="N12" s="9">
        <v>0.59944968553459121</v>
      </c>
      <c r="O12" s="9"/>
      <c r="P12" s="9"/>
      <c r="Q12" s="7">
        <v>370.76</v>
      </c>
      <c r="T12" s="10">
        <f>K12/E12</f>
        <v>6.6319377593105902</v>
      </c>
      <c r="W12" s="10">
        <v>7.3375262054507341E-3</v>
      </c>
      <c r="X12" s="10">
        <f>(N12-W12)/N12</f>
        <v>0.9877595628415301</v>
      </c>
    </row>
    <row r="13" spans="1:26" s="7" customFormat="1">
      <c r="A13" s="8">
        <v>3.8747727285262501</v>
      </c>
      <c r="B13" s="8"/>
      <c r="C13" s="8"/>
      <c r="D13" s="8">
        <v>2.3683252456563202</v>
      </c>
      <c r="E13" s="8">
        <v>3.1324000000000001</v>
      </c>
      <c r="F13" s="8"/>
      <c r="G13" s="8"/>
      <c r="H13" s="8">
        <v>2.0074842936462423</v>
      </c>
      <c r="I13" s="8"/>
      <c r="J13" s="8"/>
      <c r="K13" s="8">
        <v>21.531968708110863</v>
      </c>
      <c r="L13" s="8"/>
      <c r="M13" s="8"/>
      <c r="N13" s="9">
        <v>0.57180851063829785</v>
      </c>
      <c r="O13" s="9"/>
      <c r="P13" s="9"/>
      <c r="Q13" s="7">
        <v>447.47</v>
      </c>
      <c r="T13" s="10">
        <f>K13/E13</f>
        <v>6.8739524671532575</v>
      </c>
      <c r="W13" s="10">
        <v>1.5957446808510637E-2</v>
      </c>
      <c r="X13" s="10">
        <f>(N13-W13)/N13</f>
        <v>0.97209302325581393</v>
      </c>
    </row>
    <row r="14" spans="1:26" s="7" customFormat="1">
      <c r="A14" s="8">
        <v>3.8880399297132202</v>
      </c>
      <c r="B14" s="8">
        <f>AVERAGE(A12:A14)</f>
        <v>3.9356085955164066</v>
      </c>
      <c r="C14" s="8">
        <f>STDEV(A12:A14)</f>
        <v>9.4115151301164879E-2</v>
      </c>
      <c r="D14" s="8">
        <v>2.2575450428964001</v>
      </c>
      <c r="E14" s="8">
        <v>2.8868999999999998</v>
      </c>
      <c r="F14" s="8">
        <f>AVERAGE(E12:E14)</f>
        <v>3.1123999999999996</v>
      </c>
      <c r="G14" s="8">
        <f>STDEV(E12:E14)</f>
        <v>0.21619493518581795</v>
      </c>
      <c r="H14" s="8">
        <v>1.9318931313417613</v>
      </c>
      <c r="I14" s="8">
        <f>AVERAGE(H12:H14)</f>
        <v>2.0384493229896843</v>
      </c>
      <c r="J14" s="8">
        <f>STDEV(H12:H14)</f>
        <v>0.12495027259615127</v>
      </c>
      <c r="K14" s="8">
        <v>18.211452629400522</v>
      </c>
      <c r="L14" s="8">
        <f>AVERAGE(K12:K14)</f>
        <v>20.582509209709329</v>
      </c>
      <c r="M14" s="8">
        <f>STDEV(K12:K14)</f>
        <v>2.0669205245265077</v>
      </c>
      <c r="N14" s="9">
        <v>0.55201177625122666</v>
      </c>
      <c r="O14" s="8">
        <f>AVERAGE(N12:N14)</f>
        <v>0.57442332414137187</v>
      </c>
      <c r="P14" s="8">
        <f>STDEV(N12:N14)</f>
        <v>2.3826807308913109E-2</v>
      </c>
      <c r="Q14" s="7">
        <v>340.27</v>
      </c>
      <c r="R14" s="8">
        <f>AVERAGE(Q12:Q14)</f>
        <v>386.16666666666669</v>
      </c>
      <c r="S14" s="8">
        <f>STDEV(Q12:Q14)</f>
        <v>55.235713386660819</v>
      </c>
      <c r="T14" s="10">
        <f>K14/E14</f>
        <v>6.3083073987323859</v>
      </c>
      <c r="U14" s="8">
        <f>AVERAGE(T12:T14)</f>
        <v>6.6047325417320772</v>
      </c>
      <c r="V14" s="8">
        <f>STDEV(T12:T14)</f>
        <v>0.28380218243493788</v>
      </c>
      <c r="W14" s="10">
        <v>2.1589793915603533E-2</v>
      </c>
      <c r="X14" s="10">
        <f>(N14-W14)/N14</f>
        <v>0.96088888888888879</v>
      </c>
      <c r="Y14" s="8">
        <f>AVERAGE(X12:X14)</f>
        <v>0.97358049166207772</v>
      </c>
      <c r="Z14" s="8">
        <f>STDEV(X12:X14)</f>
        <v>1.3496951558111687E-2</v>
      </c>
    </row>
    <row r="15" spans="1:26" s="21" customFormat="1">
      <c r="A15" s="19">
        <v>4.5554583740669496</v>
      </c>
      <c r="B15" s="19"/>
      <c r="C15" s="19"/>
      <c r="D15" s="19">
        <v>2.7290225041561098</v>
      </c>
      <c r="E15" s="19">
        <v>4.6398000000000001</v>
      </c>
      <c r="F15" s="19"/>
      <c r="G15" s="19"/>
      <c r="H15" s="19">
        <v>3.3056871544989956</v>
      </c>
      <c r="I15" s="19"/>
      <c r="J15" s="19"/>
      <c r="K15" s="19">
        <v>24.422727081276186</v>
      </c>
      <c r="L15" s="19"/>
      <c r="M15" s="19"/>
      <c r="N15" s="20">
        <v>0.66040305010893241</v>
      </c>
      <c r="O15" s="20"/>
      <c r="P15" s="20"/>
      <c r="Q15" s="21">
        <v>387.76</v>
      </c>
      <c r="T15" s="22">
        <f>K15/E15</f>
        <v>5.2637456531049152</v>
      </c>
      <c r="W15" s="22">
        <v>0.15577342047930284</v>
      </c>
      <c r="X15" s="22">
        <f>(N15-W15)/N15</f>
        <v>0.76412371134020607</v>
      </c>
    </row>
    <row r="16" spans="1:26" s="21" customFormat="1">
      <c r="A16" s="19">
        <v>4.5560678210760299</v>
      </c>
      <c r="B16" s="19"/>
      <c r="C16" s="19"/>
      <c r="D16" s="19">
        <v>2.8143430647355498</v>
      </c>
      <c r="E16" s="19">
        <v>4.0026999999999999</v>
      </c>
      <c r="F16" s="19"/>
      <c r="G16" s="19"/>
      <c r="H16" s="19">
        <v>2.7300717606880145</v>
      </c>
      <c r="I16" s="19"/>
      <c r="J16" s="19"/>
      <c r="K16" s="19">
        <v>26.108707716497751</v>
      </c>
      <c r="L16" s="19"/>
      <c r="M16" s="19"/>
      <c r="N16" s="20">
        <v>0.5790353390639924</v>
      </c>
      <c r="O16" s="20"/>
      <c r="P16" s="20"/>
      <c r="Q16" s="21">
        <v>463.16</v>
      </c>
      <c r="T16" s="22">
        <f>K16/E16</f>
        <v>6.5227740566362087</v>
      </c>
      <c r="W16" s="22">
        <v>3.4383954154727794E-2</v>
      </c>
      <c r="X16" s="22">
        <f>(N16-W16)/N16</f>
        <v>0.94061855670103089</v>
      </c>
    </row>
    <row r="17" spans="1:26" s="21" customFormat="1">
      <c r="A17" s="19">
        <v>4.5003061473383603</v>
      </c>
      <c r="B17" s="19">
        <f>AVERAGE(A15:A17)</f>
        <v>4.5372774474937794</v>
      </c>
      <c r="C17" s="19">
        <f>STDEV(A15:A17)</f>
        <v>3.2019535174652655E-2</v>
      </c>
      <c r="D17" s="19">
        <v>2.6730831553751302</v>
      </c>
      <c r="E17" s="19">
        <v>3.9169</v>
      </c>
      <c r="F17" s="19">
        <f>AVERAGE(E15:E17)</f>
        <v>4.186466666666667</v>
      </c>
      <c r="G17" s="19">
        <f>STDEV(E15:E17)</f>
        <v>0.39493511281390697</v>
      </c>
      <c r="H17" s="19">
        <v>2.4853146706262756</v>
      </c>
      <c r="I17" s="19">
        <f>AVERAGE(H15:H17)</f>
        <v>2.8403578619377616</v>
      </c>
      <c r="J17" s="19">
        <f>STDEV(H15:H17)</f>
        <v>0.42115913995843218</v>
      </c>
      <c r="K17" s="19">
        <v>24.0424965983972</v>
      </c>
      <c r="L17" s="19">
        <f>AVERAGE(K15:K17)</f>
        <v>24.857977132057044</v>
      </c>
      <c r="M17" s="19">
        <f>STDEV(K15:K17)</f>
        <v>1.0997222609227921</v>
      </c>
      <c r="N17" s="20">
        <v>0.57663422131147546</v>
      </c>
      <c r="O17" s="19">
        <f>AVERAGE(N15:N17)</f>
        <v>0.60535753682813342</v>
      </c>
      <c r="P17" s="19">
        <f>STDEV(N15:N17)</f>
        <v>4.7685928122196866E-2</v>
      </c>
      <c r="Q17" s="21">
        <v>368.72</v>
      </c>
      <c r="R17" s="19">
        <f>AVERAGE(Q15:Q17)</f>
        <v>406.54666666666668</v>
      </c>
      <c r="S17" s="19">
        <f>STDEV(Q15:Q17)</f>
        <v>49.944294302085538</v>
      </c>
      <c r="T17" s="22">
        <f>K17/E17</f>
        <v>6.1381440931341622</v>
      </c>
      <c r="U17" s="19">
        <f>AVERAGE(T15:T17)</f>
        <v>5.974887934291762</v>
      </c>
      <c r="V17" s="19">
        <f>STDEV(T15:T17)</f>
        <v>0.64519575345364799</v>
      </c>
      <c r="W17" s="22">
        <v>2.2540983606557378E-2</v>
      </c>
      <c r="X17" s="22">
        <f>(N17-W17)/N17</f>
        <v>0.96090938974226836</v>
      </c>
      <c r="Y17" s="19">
        <f>AVERAGE(X15:X17)</f>
        <v>0.88855055259450177</v>
      </c>
      <c r="Z17" s="19">
        <f>STDEV(X15:X17)</f>
        <v>0.10823335250636988</v>
      </c>
    </row>
    <row r="18" spans="1:26" s="7" customFormat="1">
      <c r="A18" s="8">
        <v>5.2415572056630797</v>
      </c>
      <c r="B18" s="8"/>
      <c r="C18" s="8"/>
      <c r="D18" s="8">
        <v>3.0622276381776601</v>
      </c>
      <c r="E18" s="8">
        <v>4.7713000000000001</v>
      </c>
      <c r="F18" s="8"/>
      <c r="G18" s="8"/>
      <c r="H18" s="8">
        <v>3.2428464657490781</v>
      </c>
      <c r="I18" s="8"/>
      <c r="J18" s="8"/>
      <c r="K18" s="8">
        <v>29.303258721848003</v>
      </c>
      <c r="L18" s="8"/>
      <c r="M18" s="8"/>
      <c r="N18" s="9">
        <v>0.61611900532859676</v>
      </c>
      <c r="O18" s="9"/>
      <c r="P18" s="9"/>
      <c r="Q18" s="7">
        <v>505.38</v>
      </c>
      <c r="T18" s="10">
        <f>K18/E18</f>
        <v>6.1415670198579013</v>
      </c>
      <c r="W18" s="10">
        <v>2.4866785079928951E-2</v>
      </c>
      <c r="X18" s="10">
        <f>(N18-W18)/N18</f>
        <v>0.95963963963963972</v>
      </c>
    </row>
    <row r="19" spans="1:26" s="7" customFormat="1">
      <c r="A19" s="8">
        <v>5.0233099673698502</v>
      </c>
      <c r="B19" s="8"/>
      <c r="C19" s="8"/>
      <c r="D19" s="8">
        <v>2.9105008607548202</v>
      </c>
      <c r="E19" s="8">
        <v>4.4368999999999996</v>
      </c>
      <c r="F19" s="8"/>
      <c r="G19" s="8"/>
      <c r="H19" s="8">
        <v>3.2403614772378493</v>
      </c>
      <c r="I19" s="8"/>
      <c r="J19" s="8"/>
      <c r="K19" s="8">
        <v>25.919877782575952</v>
      </c>
      <c r="L19" s="8"/>
      <c r="M19" s="8"/>
      <c r="N19" s="9">
        <v>0.57113656783468103</v>
      </c>
      <c r="O19" s="9"/>
      <c r="P19" s="9"/>
      <c r="Q19" s="7">
        <v>513.76</v>
      </c>
      <c r="T19" s="10">
        <f>K19/E19</f>
        <v>5.8418891078401485</v>
      </c>
      <c r="W19" s="10">
        <v>7.7268643306379156E-2</v>
      </c>
      <c r="X19" s="10">
        <f>(N19-W19)/N19</f>
        <v>0.86471074055138231</v>
      </c>
    </row>
    <row r="20" spans="1:26" s="7" customFormat="1">
      <c r="A20" s="8">
        <v>5.1189042379269596</v>
      </c>
      <c r="B20" s="8">
        <f>AVERAGE(A18:A20)</f>
        <v>5.1279238036532959</v>
      </c>
      <c r="C20" s="8">
        <f>STDEV(A18:A20)</f>
        <v>0.10940282756891709</v>
      </c>
      <c r="D20" s="8">
        <v>3.4156801391261098</v>
      </c>
      <c r="E20" s="8">
        <v>5.2283999999999997</v>
      </c>
      <c r="F20" s="8">
        <f>AVERAGE(E18:E20)</f>
        <v>4.8121999999999998</v>
      </c>
      <c r="G20" s="8">
        <f>STDEV(E18:E20)</f>
        <v>0.39733193931522798</v>
      </c>
      <c r="H20" s="8">
        <v>2.9102761860243094</v>
      </c>
      <c r="I20" s="8">
        <f>AVERAGE(H18:H20)</f>
        <v>3.1311613763370794</v>
      </c>
      <c r="J20" s="8">
        <f>STDEV(H18:H20)</f>
        <v>0.19129622125543033</v>
      </c>
      <c r="K20" s="8">
        <v>36.511040597455064</v>
      </c>
      <c r="L20" s="8">
        <f>AVERAGE(K18:K20)</f>
        <v>30.578059033959676</v>
      </c>
      <c r="M20" s="8">
        <f>STDEV(K18:K20)</f>
        <v>5.4094379855618264</v>
      </c>
      <c r="N20" s="9">
        <v>0.55712090163934425</v>
      </c>
      <c r="O20" s="8">
        <f>AVERAGE(N18:N20)</f>
        <v>0.58145882493420731</v>
      </c>
      <c r="P20" s="8">
        <f>STDEV(N18:N20)</f>
        <v>3.0823786325717493E-2</v>
      </c>
      <c r="Q20" s="7">
        <v>482.5</v>
      </c>
      <c r="R20" s="8">
        <f>AVERAGE(Q18:Q20)</f>
        <v>500.54666666666662</v>
      </c>
      <c r="S20" s="8">
        <f>STDEV(Q18:Q20)</f>
        <v>16.180782840559143</v>
      </c>
      <c r="T20" s="10">
        <f>K20/E20</f>
        <v>6.9832148644814982</v>
      </c>
      <c r="U20" s="8">
        <f>AVERAGE(T18:T20)</f>
        <v>6.322223664059849</v>
      </c>
      <c r="V20" s="8">
        <f>STDEV(T18:T20)</f>
        <v>0.5917209967661865</v>
      </c>
      <c r="W20" s="10">
        <v>0.12991656734207391</v>
      </c>
      <c r="X20" s="10">
        <f>(N20-W20)/N20</f>
        <v>0.76680722809036483</v>
      </c>
      <c r="Y20" s="8">
        <f>AVERAGE(X18:X20)</f>
        <v>0.86371920276046232</v>
      </c>
      <c r="Z20" s="8">
        <f>STDEV(X18:X20)</f>
        <v>9.6420029539356342E-2</v>
      </c>
    </row>
    <row r="21" spans="1:26" s="21" customFormat="1">
      <c r="A21" s="19">
        <v>5.6165307349385696</v>
      </c>
      <c r="B21" s="19"/>
      <c r="C21" s="19"/>
      <c r="D21" s="19">
        <v>3.00838933382123</v>
      </c>
      <c r="E21" s="19">
        <v>4.2576000000000001</v>
      </c>
      <c r="F21" s="19"/>
      <c r="G21" s="19"/>
      <c r="H21" s="19">
        <v>3.1053998065342299</v>
      </c>
      <c r="I21" s="19"/>
      <c r="J21" s="19"/>
      <c r="K21" s="19">
        <v>23.440399079674052</v>
      </c>
      <c r="L21" s="19"/>
      <c r="M21" s="19"/>
      <c r="N21" s="20">
        <v>0.64786585365853655</v>
      </c>
      <c r="O21" s="20"/>
      <c r="P21" s="20"/>
      <c r="Q21" s="21">
        <v>475.6</v>
      </c>
      <c r="T21" s="22">
        <f>K21/E21</f>
        <v>5.5055428127757544</v>
      </c>
      <c r="W21" s="22">
        <v>9.1463414634146339E-2</v>
      </c>
      <c r="X21" s="22">
        <f>(N21-W21)/N21</f>
        <v>0.85882352941176476</v>
      </c>
    </row>
    <row r="22" spans="1:26" s="21" customFormat="1">
      <c r="A22" s="19">
        <v>5.7898339012152</v>
      </c>
      <c r="B22" s="19"/>
      <c r="C22" s="19"/>
      <c r="D22" s="19">
        <v>3.1002814493127802</v>
      </c>
      <c r="E22" s="19">
        <v>4.6128</v>
      </c>
      <c r="F22" s="19"/>
      <c r="G22" s="19"/>
      <c r="H22" s="19">
        <v>3.2464099419246013</v>
      </c>
      <c r="I22" s="19"/>
      <c r="J22" s="19"/>
      <c r="K22" s="19">
        <v>23.246791203896109</v>
      </c>
      <c r="L22" s="19"/>
      <c r="M22" s="19"/>
      <c r="N22" s="20">
        <v>0.6511858006042297</v>
      </c>
      <c r="O22" s="20"/>
      <c r="P22" s="20"/>
      <c r="Q22" s="21">
        <v>346.97</v>
      </c>
      <c r="T22" s="22">
        <f>K22/E22</f>
        <v>5.0396269519372421</v>
      </c>
      <c r="W22" s="22">
        <v>8.2326283987915402E-2</v>
      </c>
      <c r="X22" s="22">
        <f>(N22-W22)/N22</f>
        <v>0.87357481703144391</v>
      </c>
    </row>
    <row r="23" spans="1:26" s="21" customFormat="1">
      <c r="A23" s="19">
        <v>5.8686225791754003</v>
      </c>
      <c r="B23" s="19">
        <f>AVERAGE(A21:A23)</f>
        <v>5.75832907177639</v>
      </c>
      <c r="C23" s="19">
        <f>STDEV(A21:A23)</f>
        <v>0.12896507353217002</v>
      </c>
      <c r="D23" s="19">
        <v>3.4022898639375101</v>
      </c>
      <c r="E23" s="19">
        <v>5.8977000000000004</v>
      </c>
      <c r="F23" s="19">
        <f>AVERAGE(E21:E23)</f>
        <v>4.9226999999999999</v>
      </c>
      <c r="G23" s="19">
        <f>STDEV(E21:E23)</f>
        <v>0.86285022454653448</v>
      </c>
      <c r="H23" s="19">
        <v>4.0816639962652577</v>
      </c>
      <c r="I23" s="19">
        <f>AVERAGE(H21:H23)</f>
        <v>3.4778245815746964</v>
      </c>
      <c r="J23" s="19">
        <f>STDEV(H21:H23)</f>
        <v>0.52767176693573126</v>
      </c>
      <c r="K23" s="19">
        <v>30.018925084985241</v>
      </c>
      <c r="L23" s="19">
        <f>AVERAGE(K21:K23)</f>
        <v>25.568705122851799</v>
      </c>
      <c r="M23" s="19">
        <f>STDEV(K21:K23)</f>
        <v>3.8552190970058975</v>
      </c>
      <c r="N23" s="20">
        <v>0.66386010362694303</v>
      </c>
      <c r="O23" s="19">
        <f>AVERAGE(N21:N23)</f>
        <v>0.65430391929656972</v>
      </c>
      <c r="P23" s="19">
        <f>STDEV(N21:N23)</f>
        <v>8.4407349293534883E-3</v>
      </c>
      <c r="Q23" s="21">
        <v>486.13</v>
      </c>
      <c r="R23" s="19">
        <f>AVERAGE(Q21:Q23)</f>
        <v>436.23333333333335</v>
      </c>
      <c r="S23" s="19">
        <f>STDEV(Q21:Q23)</f>
        <v>77.483399727511639</v>
      </c>
      <c r="T23" s="22">
        <f>K23/E23</f>
        <v>5.089937617204205</v>
      </c>
      <c r="U23" s="19">
        <f>AVERAGE(T21:T23)</f>
        <v>5.2117024606390672</v>
      </c>
      <c r="V23" s="19">
        <f>STDEV(T21:T23)</f>
        <v>0.25571352167564465</v>
      </c>
      <c r="W23" s="22">
        <v>7.426597582037997E-2</v>
      </c>
      <c r="X23" s="22">
        <f>(N23-W23)/N23</f>
        <v>0.88813008130081306</v>
      </c>
      <c r="Y23" s="19">
        <f>AVERAGE(X21:X23)</f>
        <v>0.87350947591467387</v>
      </c>
      <c r="Z23" s="19">
        <f>STDEV(X21:X23)</f>
        <v>1.4653385206242467E-2</v>
      </c>
    </row>
  </sheetData>
  <mergeCells count="8">
    <mergeCell ref="Q1:S1"/>
    <mergeCell ref="T1:V1"/>
    <mergeCell ref="X1:Z1"/>
    <mergeCell ref="A1:D1"/>
    <mergeCell ref="E1:G1"/>
    <mergeCell ref="H1:J1"/>
    <mergeCell ref="K1:M1"/>
    <mergeCell ref="N1: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30% Hydrogen</vt:lpstr>
      <vt:lpstr>15% Hydrogen</vt:lpstr>
      <vt:lpstr>5% Hydrogen</vt:lpstr>
    </vt:vector>
  </TitlesOfParts>
  <Company>California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Ramathasan Thevamaran</dc:creator>
  <cp:lastModifiedBy>Ramathasan Thevamaran</cp:lastModifiedBy>
  <dcterms:created xsi:type="dcterms:W3CDTF">2014-12-01T22:28:04Z</dcterms:created>
  <dcterms:modified xsi:type="dcterms:W3CDTF">2014-12-01T22:50:29Z</dcterms:modified>
</cp:coreProperties>
</file>