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Matrix" sheetId="8" r:id="rId1"/>
    <sheet name="sRGB" sheetId="3" r:id="rId2"/>
    <sheet name="Adobe RGB" sheetId="9" r:id="rId3"/>
    <sheet name="DCI-P3" sheetId="11" r:id="rId4"/>
  </sheets>
  <calcPr calcId="144525"/>
</workbook>
</file>

<file path=xl/sharedStrings.xml><?xml version="1.0" encoding="utf-8"?>
<sst xmlns="http://schemas.openxmlformats.org/spreadsheetml/2006/main" count="187" uniqueCount="37">
  <si>
    <t>INPUT</t>
  </si>
  <si>
    <t>R</t>
  </si>
  <si>
    <t>G</t>
  </si>
  <si>
    <t>B</t>
  </si>
  <si>
    <t>W</t>
  </si>
  <si>
    <t>x</t>
  </si>
  <si>
    <t>X</t>
  </si>
  <si>
    <t>y</t>
  </si>
  <si>
    <t>Y</t>
  </si>
  <si>
    <t>Z</t>
  </si>
  <si>
    <t>sRGB</t>
  </si>
  <si>
    <t>Adobe RGB</t>
  </si>
  <si>
    <t>S</t>
  </si>
  <si>
    <t>M</t>
  </si>
  <si>
    <t>M-1</t>
  </si>
  <si>
    <t>DCI-P3 D65</t>
  </si>
  <si>
    <t>DCI-P3 Th</t>
  </si>
  <si>
    <t>Target (&lt;)</t>
  </si>
  <si>
    <t>Target Value</t>
  </si>
  <si>
    <t>Measured Value</t>
  </si>
  <si>
    <t>Also Need to tune</t>
  </si>
  <si>
    <t>Ideal</t>
  </si>
  <si>
    <t>Simulation</t>
  </si>
  <si>
    <t>Target</t>
  </si>
  <si>
    <t>CM_OFF</t>
  </si>
  <si>
    <t>CM_ON</t>
  </si>
  <si>
    <t>DIFF</t>
  </si>
  <si>
    <r>
      <rPr>
        <b/>
        <sz val="11"/>
        <color theme="1"/>
        <rFont val="宋体"/>
        <charset val="134"/>
        <scheme val="minor"/>
      </rPr>
      <t>J</t>
    </r>
    <r>
      <rPr>
        <sz val="11"/>
        <color theme="1"/>
        <rFont val="宋体"/>
        <charset val="134"/>
        <scheme val="minor"/>
      </rPr>
      <t>NCD</t>
    </r>
  </si>
  <si>
    <t>No.</t>
  </si>
  <si>
    <t>Pattern</t>
  </si>
  <si>
    <t>Area</t>
  </si>
  <si>
    <t>Degree</t>
  </si>
  <si>
    <t>u</t>
  </si>
  <si>
    <t>v</t>
  </si>
  <si>
    <t>Lv</t>
  </si>
  <si>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VG</t>
    </r>
  </si>
  <si>
    <t>&lt;0.02</t>
  </si>
</sst>
</file>

<file path=xl/styles.xml><?xml version="1.0" encoding="utf-8"?>
<styleSheet xmlns="http://schemas.openxmlformats.org/spreadsheetml/2006/main">
  <numFmts count="8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00"/>
    <numFmt numFmtId="177" formatCode="0.00_ "/>
    <numFmt numFmtId="178" formatCode="0.00_);[Red]\(0.00\)"/>
    <numFmt numFmtId="179" formatCode="0.000000"/>
  </numFmts>
  <fonts count="27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"/>
      <color rgb="FF000000"/>
      <name val="Arial"/>
      <charset val="134"/>
    </font>
    <font>
      <sz val="11"/>
      <color rgb="FFFF0000"/>
      <name val="宋体"/>
      <charset val="134"/>
      <scheme val="minor"/>
    </font>
    <font>
      <sz val="11"/>
      <color rgb="FF222222"/>
      <name val="宋体"/>
      <charset val="134"/>
      <scheme val="minor"/>
    </font>
    <font>
      <sz val="11"/>
      <color rgb="FF0000FF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8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8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80FF"/>
        <bgColor indexed="64"/>
      </patternFill>
    </fill>
    <fill>
      <patternFill patternType="solid">
        <fgColor rgb="FF3F3FFF"/>
        <bgColor indexed="64"/>
      </patternFill>
    </fill>
    <fill>
      <patternFill patternType="solid">
        <fgColor rgb="FF9F3FFF"/>
        <bgColor indexed="64"/>
      </patternFill>
    </fill>
    <fill>
      <patternFill patternType="solid">
        <fgColor rgb="FFFF3FFF"/>
        <bgColor indexed="64"/>
      </patternFill>
    </fill>
    <fill>
      <patternFill patternType="solid">
        <fgColor rgb="FFFF3F9F"/>
        <bgColor indexed="64"/>
      </patternFill>
    </fill>
    <fill>
      <patternFill patternType="solid">
        <fgColor rgb="FFFF3F3F"/>
        <bgColor indexed="64"/>
      </patternFill>
    </fill>
    <fill>
      <patternFill patternType="solid">
        <fgColor rgb="FFFF9F3F"/>
        <bgColor indexed="64"/>
      </patternFill>
    </fill>
    <fill>
      <patternFill patternType="solid">
        <fgColor rgb="FFFFFF3F"/>
        <bgColor indexed="64"/>
      </patternFill>
    </fill>
    <fill>
      <patternFill patternType="solid">
        <fgColor rgb="FF9FFF3F"/>
        <bgColor indexed="64"/>
      </patternFill>
    </fill>
    <fill>
      <patternFill patternType="solid">
        <fgColor rgb="FF3FFF3F"/>
        <bgColor indexed="64"/>
      </patternFill>
    </fill>
    <fill>
      <patternFill patternType="solid">
        <fgColor rgb="FF3FFF9F"/>
        <bgColor indexed="64"/>
      </patternFill>
    </fill>
    <fill>
      <patternFill patternType="solid">
        <fgColor rgb="FF3FFFFF"/>
        <bgColor indexed="64"/>
      </patternFill>
    </fill>
    <fill>
      <patternFill patternType="solid">
        <fgColor rgb="FF3F9FFF"/>
        <bgColor indexed="64"/>
      </patternFill>
    </fill>
    <fill>
      <patternFill patternType="solid">
        <fgColor rgb="FF7F7FFF"/>
        <bgColor indexed="64"/>
      </patternFill>
    </fill>
    <fill>
      <patternFill patternType="solid">
        <fgColor rgb="FFBF7FFF"/>
        <bgColor indexed="64"/>
      </patternFill>
    </fill>
    <fill>
      <patternFill patternType="solid">
        <fgColor rgb="FFFF7FFF"/>
        <bgColor indexed="64"/>
      </patternFill>
    </fill>
    <fill>
      <patternFill patternType="solid">
        <fgColor rgb="FFFF7FBF"/>
        <bgColor indexed="64"/>
      </patternFill>
    </fill>
    <fill>
      <patternFill patternType="solid">
        <fgColor rgb="FFFF7F7F"/>
        <bgColor indexed="64"/>
      </patternFill>
    </fill>
    <fill>
      <patternFill patternType="solid">
        <fgColor rgb="FFFFBF7F"/>
        <bgColor indexed="64"/>
      </patternFill>
    </fill>
    <fill>
      <patternFill patternType="solid">
        <fgColor rgb="FFFFFF7F"/>
        <bgColor indexed="64"/>
      </patternFill>
    </fill>
    <fill>
      <patternFill patternType="solid">
        <fgColor rgb="FFBFFF7F"/>
        <bgColor indexed="64"/>
      </patternFill>
    </fill>
    <fill>
      <patternFill patternType="solid">
        <fgColor rgb="FF7FFF7F"/>
        <bgColor indexed="64"/>
      </patternFill>
    </fill>
    <fill>
      <patternFill patternType="solid">
        <fgColor rgb="FF7FFFBF"/>
        <bgColor indexed="64"/>
      </patternFill>
    </fill>
    <fill>
      <patternFill patternType="solid">
        <fgColor rgb="FF7FFFFF"/>
        <bgColor indexed="64"/>
      </patternFill>
    </fill>
    <fill>
      <patternFill patternType="solid">
        <fgColor rgb="FF7FBFFF"/>
        <bgColor indexed="64"/>
      </patternFill>
    </fill>
    <fill>
      <patternFill patternType="solid">
        <fgColor rgb="FFBFBFFF"/>
        <bgColor indexed="64"/>
      </patternFill>
    </fill>
    <fill>
      <patternFill patternType="solid">
        <fgColor rgb="FFDFBFFF"/>
        <bgColor indexed="64"/>
      </patternFill>
    </fill>
    <fill>
      <patternFill patternType="solid">
        <fgColor rgb="FFFFBFFF"/>
        <bgColor indexed="64"/>
      </patternFill>
    </fill>
    <fill>
      <patternFill patternType="solid">
        <fgColor rgb="FFFFBFDF"/>
        <bgColor indexed="64"/>
      </patternFill>
    </fill>
    <fill>
      <patternFill patternType="solid">
        <fgColor rgb="FFFFBFBF"/>
        <bgColor indexed="64"/>
      </patternFill>
    </fill>
    <fill>
      <patternFill patternType="solid">
        <fgColor rgb="FFFFDFBF"/>
        <bgColor indexed="64"/>
      </patternFill>
    </fill>
    <fill>
      <patternFill patternType="solid">
        <fgColor rgb="FFFFFFBF"/>
        <bgColor indexed="64"/>
      </patternFill>
    </fill>
    <fill>
      <patternFill patternType="solid">
        <fgColor rgb="FFDFFFBF"/>
        <bgColor indexed="64"/>
      </patternFill>
    </fill>
    <fill>
      <patternFill patternType="solid">
        <fgColor rgb="FFBFFFBF"/>
        <bgColor indexed="64"/>
      </patternFill>
    </fill>
    <fill>
      <patternFill patternType="solid">
        <fgColor rgb="FFBFFFDF"/>
        <bgColor indexed="64"/>
      </patternFill>
    </fill>
    <fill>
      <patternFill patternType="solid">
        <fgColor rgb="FFBFFFFF"/>
        <bgColor indexed="64"/>
      </patternFill>
    </fill>
    <fill>
      <patternFill patternType="solid">
        <fgColor rgb="FFBFDFFF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5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61" borderId="0" applyNumberFormat="0" applyBorder="0" applyAlignment="0" applyProtection="0">
      <alignment vertical="center"/>
    </xf>
    <xf numFmtId="0" fontId="16" fillId="69" borderId="5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6" borderId="0" applyNumberFormat="0" applyBorder="0" applyAlignment="0" applyProtection="0">
      <alignment vertical="center"/>
    </xf>
    <xf numFmtId="0" fontId="19" fillId="7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5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58" borderId="53" applyNumberFormat="0" applyFont="0" applyAlignment="0" applyProtection="0">
      <alignment vertical="center"/>
    </xf>
    <xf numFmtId="0" fontId="8" fillId="7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52" applyNumberFormat="0" applyFill="0" applyAlignment="0" applyProtection="0">
      <alignment vertical="center"/>
    </xf>
    <xf numFmtId="0" fontId="24" fillId="0" borderId="52" applyNumberFormat="0" applyFill="0" applyAlignment="0" applyProtection="0">
      <alignment vertical="center"/>
    </xf>
    <xf numFmtId="0" fontId="8" fillId="75" borderId="0" applyNumberFormat="0" applyBorder="0" applyAlignment="0" applyProtection="0">
      <alignment vertical="center"/>
    </xf>
    <xf numFmtId="0" fontId="11" fillId="0" borderId="51" applyNumberFormat="0" applyFill="0" applyAlignment="0" applyProtection="0">
      <alignment vertical="center"/>
    </xf>
    <xf numFmtId="0" fontId="8" fillId="74" borderId="0" applyNumberFormat="0" applyBorder="0" applyAlignment="0" applyProtection="0">
      <alignment vertical="center"/>
    </xf>
    <xf numFmtId="0" fontId="9" fillId="56" borderId="50" applyNumberFormat="0" applyAlignment="0" applyProtection="0">
      <alignment vertical="center"/>
    </xf>
    <xf numFmtId="0" fontId="26" fillId="56" borderId="54" applyNumberFormat="0" applyAlignment="0" applyProtection="0">
      <alignment vertical="center"/>
    </xf>
    <xf numFmtId="0" fontId="17" fillId="70" borderId="55" applyNumberFormat="0" applyAlignment="0" applyProtection="0">
      <alignment vertical="center"/>
    </xf>
    <xf numFmtId="0" fontId="10" fillId="83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23" fillId="0" borderId="57" applyNumberFormat="0" applyFill="0" applyAlignment="0" applyProtection="0">
      <alignment vertical="center"/>
    </xf>
    <xf numFmtId="0" fontId="21" fillId="0" borderId="56" applyNumberFormat="0" applyFill="0" applyAlignment="0" applyProtection="0">
      <alignment vertical="center"/>
    </xf>
    <xf numFmtId="0" fontId="14" fillId="65" borderId="0" applyNumberFormat="0" applyBorder="0" applyAlignment="0" applyProtection="0">
      <alignment vertical="center"/>
    </xf>
    <xf numFmtId="0" fontId="25" fillId="80" borderId="0" applyNumberFormat="0" applyBorder="0" applyAlignment="0" applyProtection="0">
      <alignment vertical="center"/>
    </xf>
    <xf numFmtId="0" fontId="10" fillId="73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10" fillId="64" borderId="0" applyNumberFormat="0" applyBorder="0" applyAlignment="0" applyProtection="0">
      <alignment vertical="center"/>
    </xf>
    <xf numFmtId="0" fontId="10" fillId="72" borderId="0" applyNumberFormat="0" applyBorder="0" applyAlignment="0" applyProtection="0">
      <alignment vertical="center"/>
    </xf>
    <xf numFmtId="0" fontId="10" fillId="57" borderId="0" applyNumberFormat="0" applyBorder="0" applyAlignment="0" applyProtection="0">
      <alignment vertical="center"/>
    </xf>
    <xf numFmtId="0" fontId="10" fillId="52" borderId="0" applyNumberFormat="0" applyBorder="0" applyAlignment="0" applyProtection="0">
      <alignment vertical="center"/>
    </xf>
    <xf numFmtId="0" fontId="8" fillId="78" borderId="0" applyNumberFormat="0" applyBorder="0" applyAlignment="0" applyProtection="0">
      <alignment vertical="center"/>
    </xf>
    <xf numFmtId="0" fontId="8" fillId="77" borderId="0" applyNumberFormat="0" applyBorder="0" applyAlignment="0" applyProtection="0">
      <alignment vertical="center"/>
    </xf>
    <xf numFmtId="0" fontId="10" fillId="82" borderId="0" applyNumberFormat="0" applyBorder="0" applyAlignment="0" applyProtection="0">
      <alignment vertical="center"/>
    </xf>
    <xf numFmtId="0" fontId="10" fillId="81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10" fillId="79" borderId="0" applyNumberFormat="0" applyBorder="0" applyAlignment="0" applyProtection="0">
      <alignment vertical="center"/>
    </xf>
    <xf numFmtId="0" fontId="8" fillId="60" borderId="0" applyNumberFormat="0" applyBorder="0" applyAlignment="0" applyProtection="0">
      <alignment vertical="center"/>
    </xf>
    <xf numFmtId="0" fontId="8" fillId="62" borderId="0" applyNumberFormat="0" applyBorder="0" applyAlignment="0" applyProtection="0">
      <alignment vertical="center"/>
    </xf>
    <xf numFmtId="0" fontId="10" fillId="68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</cellStyleXfs>
  <cellXfs count="270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3" borderId="11" xfId="0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0" fillId="14" borderId="16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0" fontId="0" fillId="16" borderId="11" xfId="0" applyFill="1" applyBorder="1" applyAlignment="1">
      <alignment horizontal="center" vertical="center"/>
    </xf>
    <xf numFmtId="0" fontId="0" fillId="17" borderId="11" xfId="0" applyFill="1" applyBorder="1" applyAlignment="1">
      <alignment horizontal="center" vertical="center"/>
    </xf>
    <xf numFmtId="0" fontId="0" fillId="18" borderId="11" xfId="0" applyFill="1" applyBorder="1" applyAlignment="1">
      <alignment horizontal="center" vertical="center"/>
    </xf>
    <xf numFmtId="0" fontId="0" fillId="19" borderId="11" xfId="0" applyFill="1" applyBorder="1" applyAlignment="1">
      <alignment horizontal="center" vertical="center"/>
    </xf>
    <xf numFmtId="0" fontId="0" fillId="20" borderId="11" xfId="0" applyFill="1" applyBorder="1" applyAlignment="1">
      <alignment horizontal="center" vertical="center"/>
    </xf>
    <xf numFmtId="0" fontId="0" fillId="21" borderId="11" xfId="0" applyFill="1" applyBorder="1" applyAlignment="1">
      <alignment horizontal="center" vertical="center"/>
    </xf>
    <xf numFmtId="0" fontId="0" fillId="22" borderId="11" xfId="0" applyFill="1" applyBorder="1" applyAlignment="1">
      <alignment horizontal="center" vertical="center"/>
    </xf>
    <xf numFmtId="0" fontId="0" fillId="23" borderId="11" xfId="0" applyFill="1" applyBorder="1" applyAlignment="1">
      <alignment horizontal="center" vertical="center"/>
    </xf>
    <xf numFmtId="0" fontId="0" fillId="24" borderId="11" xfId="0" applyFill="1" applyBorder="1" applyAlignment="1">
      <alignment horizontal="center" vertical="center"/>
    </xf>
    <xf numFmtId="0" fontId="0" fillId="25" borderId="11" xfId="0" applyFill="1" applyBorder="1" applyAlignment="1">
      <alignment horizontal="center" vertical="center"/>
    </xf>
    <xf numFmtId="0" fontId="0" fillId="26" borderId="16" xfId="0" applyFill="1" applyBorder="1" applyAlignment="1">
      <alignment horizontal="center" vertical="center"/>
    </xf>
    <xf numFmtId="0" fontId="0" fillId="27" borderId="6" xfId="0" applyFill="1" applyBorder="1" applyAlignment="1">
      <alignment horizontal="center" vertical="center"/>
    </xf>
    <xf numFmtId="0" fontId="0" fillId="28" borderId="11" xfId="0" applyFill="1" applyBorder="1" applyAlignment="1">
      <alignment horizontal="center" vertical="center"/>
    </xf>
    <xf numFmtId="0" fontId="0" fillId="29" borderId="11" xfId="0" applyFill="1" applyBorder="1" applyAlignment="1">
      <alignment horizontal="center" vertical="center"/>
    </xf>
    <xf numFmtId="0" fontId="0" fillId="30" borderId="11" xfId="0" applyFill="1" applyBorder="1" applyAlignment="1">
      <alignment horizontal="center" vertical="center"/>
    </xf>
    <xf numFmtId="0" fontId="0" fillId="31" borderId="11" xfId="0" applyFill="1" applyBorder="1" applyAlignment="1">
      <alignment horizontal="center" vertical="center"/>
    </xf>
    <xf numFmtId="0" fontId="0" fillId="32" borderId="11" xfId="0" applyFill="1" applyBorder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34" borderId="11" xfId="0" applyFill="1" applyBorder="1" applyAlignment="1">
      <alignment horizontal="center" vertical="center"/>
    </xf>
    <xf numFmtId="0" fontId="0" fillId="35" borderId="11" xfId="0" applyFill="1" applyBorder="1" applyAlignment="1">
      <alignment horizontal="center" vertical="center"/>
    </xf>
    <xf numFmtId="0" fontId="0" fillId="36" borderId="11" xfId="0" applyFill="1" applyBorder="1" applyAlignment="1">
      <alignment horizontal="center" vertical="center"/>
    </xf>
    <xf numFmtId="0" fontId="0" fillId="37" borderId="11" xfId="0" applyFill="1" applyBorder="1" applyAlignment="1">
      <alignment horizontal="center" vertical="center"/>
    </xf>
    <xf numFmtId="0" fontId="0" fillId="38" borderId="16" xfId="0" applyFill="1" applyBorder="1" applyAlignment="1">
      <alignment horizontal="center" vertical="center"/>
    </xf>
    <xf numFmtId="0" fontId="0" fillId="39" borderId="6" xfId="0" applyFill="1" applyBorder="1" applyAlignment="1">
      <alignment horizontal="center" vertical="center"/>
    </xf>
    <xf numFmtId="0" fontId="0" fillId="40" borderId="11" xfId="0" applyFill="1" applyBorder="1" applyAlignment="1">
      <alignment horizontal="center" vertical="center"/>
    </xf>
    <xf numFmtId="0" fontId="0" fillId="41" borderId="11" xfId="0" applyFill="1" applyBorder="1" applyAlignment="1">
      <alignment horizontal="center" vertical="center"/>
    </xf>
    <xf numFmtId="0" fontId="0" fillId="42" borderId="11" xfId="0" applyFill="1" applyBorder="1" applyAlignment="1">
      <alignment horizontal="center" vertical="center"/>
    </xf>
    <xf numFmtId="0" fontId="0" fillId="43" borderId="11" xfId="0" applyFill="1" applyBorder="1" applyAlignment="1">
      <alignment horizontal="center" vertical="center"/>
    </xf>
    <xf numFmtId="0" fontId="0" fillId="44" borderId="11" xfId="0" applyFill="1" applyBorder="1" applyAlignment="1">
      <alignment horizontal="center" vertical="center"/>
    </xf>
    <xf numFmtId="0" fontId="0" fillId="45" borderId="11" xfId="0" applyFill="1" applyBorder="1" applyAlignment="1">
      <alignment horizontal="center" vertical="center"/>
    </xf>
    <xf numFmtId="0" fontId="0" fillId="46" borderId="11" xfId="0" applyFill="1" applyBorder="1" applyAlignment="1">
      <alignment horizontal="center" vertical="center"/>
    </xf>
    <xf numFmtId="0" fontId="0" fillId="47" borderId="11" xfId="0" applyFill="1" applyBorder="1" applyAlignment="1">
      <alignment horizontal="center" vertical="center"/>
    </xf>
    <xf numFmtId="0" fontId="0" fillId="48" borderId="11" xfId="0" applyFill="1" applyBorder="1" applyAlignment="1">
      <alignment horizontal="center" vertical="center"/>
    </xf>
    <xf numFmtId="0" fontId="0" fillId="49" borderId="11" xfId="0" applyFill="1" applyBorder="1" applyAlignment="1">
      <alignment horizontal="center" vertical="center"/>
    </xf>
    <xf numFmtId="0" fontId="0" fillId="50" borderId="16" xfId="0" applyFill="1" applyBorder="1" applyAlignment="1">
      <alignment horizontal="center" vertical="center"/>
    </xf>
    <xf numFmtId="176" fontId="4" fillId="0" borderId="12" xfId="0" applyNumberFormat="1" applyFont="1" applyBorder="1" applyAlignment="1">
      <alignment horizontal="center" vertical="center"/>
    </xf>
    <xf numFmtId="176" fontId="0" fillId="0" borderId="12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2" fillId="0" borderId="20" xfId="0" applyNumberFormat="1" applyFont="1" applyBorder="1" applyAlignment="1">
      <alignment horizontal="center" vertical="center"/>
    </xf>
    <xf numFmtId="176" fontId="2" fillId="0" borderId="21" xfId="0" applyNumberFormat="1" applyFont="1" applyBorder="1" applyAlignment="1">
      <alignment horizontal="center" vertical="center"/>
    </xf>
    <xf numFmtId="0" fontId="2" fillId="0" borderId="20" xfId="0" applyNumberFormat="1" applyFont="1" applyBorder="1" applyAlignment="1">
      <alignment horizontal="center" vertical="center"/>
    </xf>
    <xf numFmtId="0" fontId="2" fillId="0" borderId="21" xfId="0" applyNumberFormat="1" applyFont="1" applyBorder="1" applyAlignment="1">
      <alignment horizontal="center" vertical="center"/>
    </xf>
    <xf numFmtId="176" fontId="2" fillId="0" borderId="22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23" xfId="0" applyNumberFormat="1" applyFont="1" applyBorder="1" applyAlignment="1">
      <alignment horizontal="center" vertical="center"/>
    </xf>
    <xf numFmtId="0" fontId="2" fillId="0" borderId="24" xfId="0" applyNumberFormat="1" applyFont="1" applyBorder="1" applyAlignment="1">
      <alignment horizontal="center" vertical="center"/>
    </xf>
    <xf numFmtId="0" fontId="2" fillId="0" borderId="25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1" fontId="0" fillId="0" borderId="26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76" fontId="0" fillId="0" borderId="14" xfId="0" applyNumberFormat="1" applyBorder="1" applyAlignment="1">
      <alignment horizontal="center" vertical="center"/>
    </xf>
    <xf numFmtId="176" fontId="0" fillId="0" borderId="11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1" fontId="0" fillId="0" borderId="27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76" fontId="0" fillId="0" borderId="19" xfId="0" applyNumberFormat="1" applyBorder="1" applyAlignment="1">
      <alignment horizontal="center" vertical="center"/>
    </xf>
    <xf numFmtId="176" fontId="0" fillId="0" borderId="17" xfId="0" applyNumberFormat="1" applyBorder="1" applyAlignment="1">
      <alignment horizontal="center" vertical="center"/>
    </xf>
    <xf numFmtId="176" fontId="0" fillId="0" borderId="16" xfId="0" applyNumberFormat="1" applyBorder="1" applyAlignment="1">
      <alignment horizontal="center" vertical="center"/>
    </xf>
    <xf numFmtId="1" fontId="0" fillId="0" borderId="28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0" fontId="0" fillId="0" borderId="29" xfId="0" applyNumberFormat="1" applyBorder="1" applyAlignment="1">
      <alignment horizontal="center" vertical="center"/>
    </xf>
    <xf numFmtId="0" fontId="0" fillId="0" borderId="18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176" fontId="0" fillId="51" borderId="1" xfId="0" applyNumberFormat="1" applyFill="1" applyBorder="1" applyAlignment="1">
      <alignment horizontal="center" vertical="center"/>
    </xf>
    <xf numFmtId="176" fontId="0" fillId="52" borderId="1" xfId="0" applyNumberFormat="1" applyFill="1" applyBorder="1" applyAlignment="1">
      <alignment horizontal="center" vertical="center"/>
    </xf>
    <xf numFmtId="176" fontId="2" fillId="0" borderId="24" xfId="0" applyNumberFormat="1" applyFont="1" applyBorder="1" applyAlignment="1">
      <alignment horizontal="center" vertical="center"/>
    </xf>
    <xf numFmtId="176" fontId="2" fillId="0" borderId="30" xfId="0" applyNumberFormat="1" applyFont="1" applyBorder="1" applyAlignment="1">
      <alignment horizontal="center" vertical="center"/>
    </xf>
    <xf numFmtId="176" fontId="2" fillId="0" borderId="25" xfId="0" applyNumberFormat="1" applyFont="1" applyBorder="1" applyAlignment="1">
      <alignment horizontal="center" vertical="center"/>
    </xf>
    <xf numFmtId="176" fontId="2" fillId="51" borderId="2" xfId="0" applyNumberFormat="1" applyFont="1" applyFill="1" applyBorder="1" applyAlignment="1">
      <alignment horizontal="center" vertical="center"/>
    </xf>
    <xf numFmtId="176" fontId="2" fillId="51" borderId="4" xfId="0" applyNumberFormat="1" applyFont="1" applyFill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176" fontId="2" fillId="52" borderId="2" xfId="0" applyNumberFormat="1" applyFont="1" applyFill="1" applyBorder="1" applyAlignment="1">
      <alignment horizontal="center" vertical="center"/>
    </xf>
    <xf numFmtId="176" fontId="2" fillId="52" borderId="4" xfId="0" applyNumberFormat="1" applyFont="1" applyFill="1" applyBorder="1" applyAlignment="1">
      <alignment horizontal="center" vertical="center"/>
    </xf>
    <xf numFmtId="176" fontId="0" fillId="51" borderId="5" xfId="0" applyNumberFormat="1" applyFill="1" applyBorder="1" applyAlignment="1">
      <alignment horizontal="center" vertical="center"/>
    </xf>
    <xf numFmtId="176" fontId="0" fillId="51" borderId="7" xfId="0" applyNumberFormat="1" applyFill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176" fontId="0" fillId="52" borderId="5" xfId="0" applyNumberFormat="1" applyFill="1" applyBorder="1" applyAlignment="1">
      <alignment horizontal="center" vertical="center"/>
    </xf>
    <xf numFmtId="176" fontId="0" fillId="52" borderId="7" xfId="0" applyNumberFormat="1" applyFill="1" applyBorder="1" applyAlignment="1">
      <alignment horizontal="center" vertical="center"/>
    </xf>
    <xf numFmtId="176" fontId="0" fillId="51" borderId="10" xfId="0" applyNumberFormat="1" applyFill="1" applyBorder="1" applyAlignment="1">
      <alignment horizontal="center" vertical="center"/>
    </xf>
    <xf numFmtId="176" fontId="0" fillId="51" borderId="12" xfId="0" applyNumberFormat="1" applyFill="1" applyBorder="1" applyAlignment="1">
      <alignment horizontal="center" vertical="center"/>
    </xf>
    <xf numFmtId="176" fontId="0" fillId="0" borderId="13" xfId="0" applyNumberFormat="1" applyBorder="1" applyAlignment="1">
      <alignment horizontal="center" vertical="center"/>
    </xf>
    <xf numFmtId="176" fontId="0" fillId="52" borderId="10" xfId="0" applyNumberFormat="1" applyFill="1" applyBorder="1" applyAlignment="1">
      <alignment horizontal="center" vertical="center"/>
    </xf>
    <xf numFmtId="176" fontId="0" fillId="52" borderId="12" xfId="0" applyNumberFormat="1" applyFill="1" applyBorder="1" applyAlignment="1">
      <alignment horizontal="center" vertical="center"/>
    </xf>
    <xf numFmtId="176" fontId="0" fillId="51" borderId="15" xfId="0" applyNumberFormat="1" applyFill="1" applyBorder="1" applyAlignment="1">
      <alignment horizontal="center" vertical="center"/>
    </xf>
    <xf numFmtId="176" fontId="0" fillId="51" borderId="17" xfId="0" applyNumberFormat="1" applyFill="1" applyBorder="1" applyAlignment="1">
      <alignment horizontal="center" vertical="center"/>
    </xf>
    <xf numFmtId="176" fontId="0" fillId="0" borderId="18" xfId="0" applyNumberFormat="1" applyBorder="1" applyAlignment="1">
      <alignment horizontal="center" vertical="center"/>
    </xf>
    <xf numFmtId="176" fontId="0" fillId="52" borderId="15" xfId="0" applyNumberFormat="1" applyFill="1" applyBorder="1" applyAlignment="1">
      <alignment horizontal="center" vertical="center"/>
    </xf>
    <xf numFmtId="176" fontId="0" fillId="52" borderId="17" xfId="0" applyNumberFormat="1" applyFill="1" applyBorder="1" applyAlignment="1">
      <alignment horizontal="center" vertical="center"/>
    </xf>
    <xf numFmtId="176" fontId="2" fillId="0" borderId="31" xfId="0" applyNumberFormat="1" applyFont="1" applyBorder="1" applyAlignment="1">
      <alignment horizontal="center" vertical="center"/>
    </xf>
    <xf numFmtId="176" fontId="2" fillId="0" borderId="32" xfId="0" applyNumberFormat="1" applyFont="1" applyBorder="1" applyAlignment="1">
      <alignment horizontal="center" vertical="center"/>
    </xf>
    <xf numFmtId="176" fontId="0" fillId="0" borderId="33" xfId="0" applyNumberFormat="1" applyFill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0" fillId="0" borderId="34" xfId="0" applyNumberFormat="1" applyFill="1" applyBorder="1" applyAlignment="1">
      <alignment horizontal="center" vertical="center"/>
    </xf>
    <xf numFmtId="176" fontId="0" fillId="0" borderId="35" xfId="0" applyNumberFormat="1" applyFill="1" applyBorder="1" applyAlignment="1">
      <alignment horizontal="center" vertical="center"/>
    </xf>
    <xf numFmtId="176" fontId="0" fillId="0" borderId="36" xfId="0" applyNumberFormat="1" applyBorder="1" applyAlignment="1">
      <alignment horizontal="center" vertical="center"/>
    </xf>
    <xf numFmtId="176" fontId="0" fillId="52" borderId="37" xfId="0" applyNumberFormat="1" applyFill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15" borderId="8" xfId="0" applyFill="1" applyBorder="1" applyAlignment="1">
      <alignment horizontal="center" vertical="center"/>
    </xf>
    <xf numFmtId="0" fontId="0" fillId="16" borderId="13" xfId="0" applyFill="1" applyBorder="1" applyAlignment="1">
      <alignment horizontal="center" vertical="center"/>
    </xf>
    <xf numFmtId="0" fontId="0" fillId="17" borderId="13" xfId="0" applyFill="1" applyBorder="1" applyAlignment="1">
      <alignment horizontal="center" vertical="center"/>
    </xf>
    <xf numFmtId="0" fontId="0" fillId="18" borderId="13" xfId="0" applyFill="1" applyBorder="1" applyAlignment="1">
      <alignment horizontal="center" vertical="center"/>
    </xf>
    <xf numFmtId="0" fontId="0" fillId="19" borderId="13" xfId="0" applyFill="1" applyBorder="1" applyAlignment="1">
      <alignment horizontal="center" vertical="center"/>
    </xf>
    <xf numFmtId="0" fontId="0" fillId="20" borderId="13" xfId="0" applyFill="1" applyBorder="1" applyAlignment="1">
      <alignment horizontal="center" vertical="center"/>
    </xf>
    <xf numFmtId="0" fontId="0" fillId="21" borderId="13" xfId="0" applyFill="1" applyBorder="1" applyAlignment="1">
      <alignment horizontal="center" vertical="center"/>
    </xf>
    <xf numFmtId="0" fontId="0" fillId="22" borderId="13" xfId="0" applyFill="1" applyBorder="1" applyAlignment="1">
      <alignment horizontal="center" vertical="center"/>
    </xf>
    <xf numFmtId="0" fontId="0" fillId="23" borderId="13" xfId="0" applyFill="1" applyBorder="1" applyAlignment="1">
      <alignment horizontal="center" vertical="center"/>
    </xf>
    <xf numFmtId="0" fontId="0" fillId="24" borderId="13" xfId="0" applyFill="1" applyBorder="1" applyAlignment="1">
      <alignment horizontal="center" vertical="center"/>
    </xf>
    <xf numFmtId="0" fontId="0" fillId="25" borderId="13" xfId="0" applyFill="1" applyBorder="1" applyAlignment="1">
      <alignment horizontal="center" vertical="center"/>
    </xf>
    <xf numFmtId="0" fontId="0" fillId="26" borderId="18" xfId="0" applyFill="1" applyBorder="1" applyAlignment="1">
      <alignment horizontal="center" vertical="center"/>
    </xf>
    <xf numFmtId="0" fontId="0" fillId="27" borderId="8" xfId="0" applyFill="1" applyBorder="1" applyAlignment="1">
      <alignment horizontal="center" vertical="center"/>
    </xf>
    <xf numFmtId="0" fontId="0" fillId="28" borderId="13" xfId="0" applyFill="1" applyBorder="1" applyAlignment="1">
      <alignment horizontal="center" vertical="center"/>
    </xf>
    <xf numFmtId="0" fontId="0" fillId="29" borderId="13" xfId="0" applyFill="1" applyBorder="1" applyAlignment="1">
      <alignment horizontal="center" vertical="center"/>
    </xf>
    <xf numFmtId="0" fontId="0" fillId="30" borderId="13" xfId="0" applyFill="1" applyBorder="1" applyAlignment="1">
      <alignment horizontal="center" vertical="center"/>
    </xf>
    <xf numFmtId="0" fontId="0" fillId="31" borderId="13" xfId="0" applyFill="1" applyBorder="1" applyAlignment="1">
      <alignment horizontal="center" vertical="center"/>
    </xf>
    <xf numFmtId="0" fontId="0" fillId="32" borderId="13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34" borderId="13" xfId="0" applyFill="1" applyBorder="1" applyAlignment="1">
      <alignment horizontal="center" vertical="center"/>
    </xf>
    <xf numFmtId="0" fontId="0" fillId="35" borderId="13" xfId="0" applyFill="1" applyBorder="1" applyAlignment="1">
      <alignment horizontal="center" vertical="center"/>
    </xf>
    <xf numFmtId="0" fontId="0" fillId="36" borderId="13" xfId="0" applyFill="1" applyBorder="1" applyAlignment="1">
      <alignment horizontal="center" vertical="center"/>
    </xf>
    <xf numFmtId="0" fontId="0" fillId="37" borderId="13" xfId="0" applyFill="1" applyBorder="1" applyAlignment="1">
      <alignment horizontal="center" vertical="center"/>
    </xf>
    <xf numFmtId="0" fontId="0" fillId="38" borderId="18" xfId="0" applyFill="1" applyBorder="1" applyAlignment="1">
      <alignment horizontal="center" vertical="center"/>
    </xf>
    <xf numFmtId="0" fontId="0" fillId="39" borderId="8" xfId="0" applyFill="1" applyBorder="1" applyAlignment="1">
      <alignment horizontal="center" vertical="center"/>
    </xf>
    <xf numFmtId="0" fontId="0" fillId="40" borderId="13" xfId="0" applyFill="1" applyBorder="1" applyAlignment="1">
      <alignment horizontal="center" vertical="center"/>
    </xf>
    <xf numFmtId="0" fontId="0" fillId="41" borderId="13" xfId="0" applyFill="1" applyBorder="1" applyAlignment="1">
      <alignment horizontal="center" vertical="center"/>
    </xf>
    <xf numFmtId="0" fontId="0" fillId="42" borderId="13" xfId="0" applyFill="1" applyBorder="1" applyAlignment="1">
      <alignment horizontal="center" vertical="center"/>
    </xf>
    <xf numFmtId="0" fontId="0" fillId="43" borderId="13" xfId="0" applyFill="1" applyBorder="1" applyAlignment="1">
      <alignment horizontal="center" vertical="center"/>
    </xf>
    <xf numFmtId="0" fontId="0" fillId="44" borderId="13" xfId="0" applyFill="1" applyBorder="1" applyAlignment="1">
      <alignment horizontal="center" vertical="center"/>
    </xf>
    <xf numFmtId="0" fontId="0" fillId="45" borderId="13" xfId="0" applyFill="1" applyBorder="1" applyAlignment="1">
      <alignment horizontal="center" vertical="center"/>
    </xf>
    <xf numFmtId="0" fontId="0" fillId="46" borderId="13" xfId="0" applyFill="1" applyBorder="1" applyAlignment="1">
      <alignment horizontal="center" vertical="center"/>
    </xf>
    <xf numFmtId="0" fontId="0" fillId="47" borderId="13" xfId="0" applyFill="1" applyBorder="1" applyAlignment="1">
      <alignment horizontal="center" vertical="center"/>
    </xf>
    <xf numFmtId="0" fontId="0" fillId="48" borderId="13" xfId="0" applyFill="1" applyBorder="1" applyAlignment="1">
      <alignment horizontal="center" vertical="center"/>
    </xf>
    <xf numFmtId="0" fontId="0" fillId="49" borderId="13" xfId="0" applyFill="1" applyBorder="1" applyAlignment="1">
      <alignment horizontal="center" vertical="center"/>
    </xf>
    <xf numFmtId="0" fontId="0" fillId="50" borderId="18" xfId="0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23" xfId="0" applyNumberFormat="1" applyBorder="1" applyAlignment="1">
      <alignment horizontal="center" vertical="center"/>
    </xf>
    <xf numFmtId="176" fontId="2" fillId="0" borderId="38" xfId="0" applyNumberFormat="1" applyFont="1" applyBorder="1" applyAlignment="1">
      <alignment horizontal="center" vertical="center"/>
    </xf>
    <xf numFmtId="176" fontId="2" fillId="51" borderId="24" xfId="0" applyNumberFormat="1" applyFont="1" applyFill="1" applyBorder="1" applyAlignment="1">
      <alignment horizontal="center" vertical="center"/>
    </xf>
    <xf numFmtId="176" fontId="2" fillId="51" borderId="30" xfId="0" applyNumberFormat="1" applyFont="1" applyFill="1" applyBorder="1" applyAlignment="1">
      <alignment horizontal="center" vertical="center"/>
    </xf>
    <xf numFmtId="176" fontId="2" fillId="52" borderId="24" xfId="0" applyNumberFormat="1" applyFont="1" applyFill="1" applyBorder="1" applyAlignment="1">
      <alignment horizontal="center" vertical="center"/>
    </xf>
    <xf numFmtId="176" fontId="2" fillId="52" borderId="30" xfId="0" applyNumberFormat="1" applyFont="1" applyFill="1" applyBorder="1" applyAlignment="1">
      <alignment horizontal="center" vertical="center"/>
    </xf>
    <xf numFmtId="176" fontId="0" fillId="0" borderId="37" xfId="0" applyNumberFormat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179" fontId="2" fillId="0" borderId="12" xfId="0" applyNumberFormat="1" applyFont="1" applyBorder="1" applyAlignment="1">
      <alignment horizontal="center" vertical="center"/>
    </xf>
    <xf numFmtId="179" fontId="0" fillId="0" borderId="0" xfId="0" applyNumberFormat="1" applyFont="1" applyAlignment="1">
      <alignment horizontal="center" vertical="center"/>
    </xf>
    <xf numFmtId="179" fontId="5" fillId="0" borderId="12" xfId="0" applyNumberFormat="1" applyFont="1" applyBorder="1" applyAlignment="1">
      <alignment horizontal="center" vertical="center"/>
    </xf>
    <xf numFmtId="179" fontId="0" fillId="0" borderId="12" xfId="0" applyNumberFormat="1" applyFont="1" applyBorder="1" applyAlignment="1">
      <alignment horizontal="center" vertical="center"/>
    </xf>
    <xf numFmtId="179" fontId="6" fillId="0" borderId="12" xfId="0" applyNumberFormat="1" applyFont="1" applyBorder="1" applyAlignment="1">
      <alignment horizontal="center" vertical="center"/>
    </xf>
    <xf numFmtId="0" fontId="2" fillId="0" borderId="12" xfId="0" applyNumberFormat="1" applyFont="1" applyBorder="1" applyAlignment="1">
      <alignment horizontal="center" vertical="center"/>
    </xf>
    <xf numFmtId="179" fontId="0" fillId="0" borderId="39" xfId="0" applyNumberFormat="1" applyFont="1" applyBorder="1" applyAlignment="1">
      <alignment horizontal="center" vertical="center"/>
    </xf>
    <xf numFmtId="179" fontId="2" fillId="0" borderId="24" xfId="0" applyNumberFormat="1" applyFont="1" applyBorder="1" applyAlignment="1">
      <alignment horizontal="center" vertical="center"/>
    </xf>
    <xf numFmtId="179" fontId="2" fillId="0" borderId="30" xfId="0" applyNumberFormat="1" applyFont="1" applyBorder="1" applyAlignment="1">
      <alignment horizontal="center" vertical="center"/>
    </xf>
    <xf numFmtId="179" fontId="2" fillId="0" borderId="25" xfId="0" applyNumberFormat="1" applyFont="1" applyBorder="1" applyAlignment="1">
      <alignment horizontal="center" vertical="center"/>
    </xf>
    <xf numFmtId="179" fontId="2" fillId="0" borderId="40" xfId="0" applyNumberFormat="1" applyFont="1" applyBorder="1" applyAlignment="1">
      <alignment horizontal="center" vertical="center"/>
    </xf>
    <xf numFmtId="179" fontId="0" fillId="0" borderId="41" xfId="0" applyNumberFormat="1" applyFont="1" applyBorder="1" applyAlignment="1">
      <alignment horizontal="center" vertical="center"/>
    </xf>
    <xf numFmtId="179" fontId="0" fillId="0" borderId="37" xfId="0" applyNumberFormat="1" applyFont="1" applyBorder="1" applyAlignment="1">
      <alignment horizontal="center" vertical="center"/>
    </xf>
    <xf numFmtId="179" fontId="0" fillId="0" borderId="36" xfId="0" applyNumberFormat="1" applyFont="1" applyBorder="1" applyAlignment="1">
      <alignment horizontal="center" vertical="center"/>
    </xf>
    <xf numFmtId="179" fontId="2" fillId="0" borderId="42" xfId="0" applyNumberFormat="1" applyFont="1" applyBorder="1" applyAlignment="1">
      <alignment horizontal="center" vertical="center"/>
    </xf>
    <xf numFmtId="179" fontId="0" fillId="0" borderId="14" xfId="0" applyNumberFormat="1" applyFont="1" applyBorder="1" applyAlignment="1">
      <alignment horizontal="center" vertical="center"/>
    </xf>
    <xf numFmtId="179" fontId="0" fillId="0" borderId="13" xfId="0" applyNumberFormat="1" applyFont="1" applyBorder="1" applyAlignment="1">
      <alignment horizontal="center" vertical="center"/>
    </xf>
    <xf numFmtId="179" fontId="2" fillId="0" borderId="43" xfId="0" applyNumberFormat="1" applyFont="1" applyBorder="1" applyAlignment="1">
      <alignment horizontal="center" vertical="center"/>
    </xf>
    <xf numFmtId="179" fontId="0" fillId="0" borderId="19" xfId="0" applyNumberFormat="1" applyFont="1" applyBorder="1" applyAlignment="1">
      <alignment horizontal="center" vertical="center"/>
    </xf>
    <xf numFmtId="179" fontId="0" fillId="0" borderId="17" xfId="0" applyNumberFormat="1" applyFont="1" applyBorder="1" applyAlignment="1">
      <alignment horizontal="center" vertical="center"/>
    </xf>
    <xf numFmtId="179" fontId="0" fillId="0" borderId="18" xfId="0" applyNumberFormat="1" applyFont="1" applyBorder="1" applyAlignment="1">
      <alignment horizontal="center" vertical="center"/>
    </xf>
    <xf numFmtId="179" fontId="0" fillId="0" borderId="20" xfId="0" applyNumberFormat="1" applyFont="1" applyBorder="1" applyAlignment="1">
      <alignment horizontal="center" vertical="center"/>
    </xf>
    <xf numFmtId="179" fontId="2" fillId="0" borderId="44" xfId="0" applyNumberFormat="1" applyFont="1" applyBorder="1" applyAlignment="1">
      <alignment horizontal="center" vertical="center"/>
    </xf>
    <xf numFmtId="179" fontId="2" fillId="0" borderId="45" xfId="0" applyNumberFormat="1" applyFont="1" applyBorder="1" applyAlignment="1">
      <alignment horizontal="center" vertical="center"/>
    </xf>
    <xf numFmtId="179" fontId="2" fillId="0" borderId="38" xfId="0" applyNumberFormat="1" applyFont="1" applyBorder="1" applyAlignment="1">
      <alignment horizontal="center" vertical="center"/>
    </xf>
    <xf numFmtId="179" fontId="2" fillId="0" borderId="46" xfId="0" applyNumberFormat="1" applyFont="1" applyBorder="1" applyAlignment="1">
      <alignment horizontal="center" vertical="center"/>
    </xf>
    <xf numFmtId="179" fontId="0" fillId="0" borderId="47" xfId="0" applyNumberFormat="1" applyFont="1" applyBorder="1" applyAlignment="1">
      <alignment horizontal="center" vertical="center"/>
    </xf>
    <xf numFmtId="179" fontId="0" fillId="53" borderId="29" xfId="0" applyNumberFormat="1" applyFont="1" applyFill="1" applyBorder="1" applyAlignment="1">
      <alignment horizontal="center" vertical="center"/>
    </xf>
    <xf numFmtId="179" fontId="0" fillId="53" borderId="37" xfId="0" applyNumberFormat="1" applyFont="1" applyFill="1" applyBorder="1" applyAlignment="1">
      <alignment horizontal="center" vertical="center"/>
    </xf>
    <xf numFmtId="179" fontId="0" fillId="53" borderId="36" xfId="0" applyNumberFormat="1" applyFont="1" applyFill="1" applyBorder="1" applyAlignment="1">
      <alignment horizontal="center" vertical="center"/>
    </xf>
    <xf numFmtId="179" fontId="0" fillId="0" borderId="29" xfId="0" applyNumberFormat="1" applyFont="1" applyBorder="1" applyAlignment="1">
      <alignment horizontal="center" vertical="center"/>
    </xf>
    <xf numFmtId="179" fontId="2" fillId="0" borderId="48" xfId="0" applyNumberFormat="1" applyFont="1" applyBorder="1" applyAlignment="1">
      <alignment horizontal="center" vertical="center"/>
    </xf>
    <xf numFmtId="179" fontId="0" fillId="0" borderId="42" xfId="0" applyNumberFormat="1" applyFont="1" applyBorder="1" applyAlignment="1">
      <alignment horizontal="center" vertical="center"/>
    </xf>
    <xf numFmtId="179" fontId="0" fillId="53" borderId="10" xfId="0" applyNumberFormat="1" applyFont="1" applyFill="1" applyBorder="1" applyAlignment="1">
      <alignment horizontal="center" vertical="center"/>
    </xf>
    <xf numFmtId="179" fontId="0" fillId="53" borderId="12" xfId="0" applyNumberFormat="1" applyFont="1" applyFill="1" applyBorder="1" applyAlignment="1">
      <alignment horizontal="center" vertical="center"/>
    </xf>
    <xf numFmtId="179" fontId="0" fillId="53" borderId="13" xfId="0" applyNumberFormat="1" applyFont="1" applyFill="1" applyBorder="1" applyAlignment="1">
      <alignment horizontal="center" vertical="center"/>
    </xf>
    <xf numFmtId="179" fontId="0" fillId="0" borderId="10" xfId="0" applyNumberFormat="1" applyFont="1" applyBorder="1" applyAlignment="1">
      <alignment horizontal="center" vertical="center"/>
    </xf>
    <xf numFmtId="179" fontId="2" fillId="0" borderId="49" xfId="0" applyNumberFormat="1" applyFont="1" applyBorder="1" applyAlignment="1">
      <alignment horizontal="center" vertical="center"/>
    </xf>
    <xf numFmtId="179" fontId="0" fillId="0" borderId="43" xfId="0" applyNumberFormat="1" applyFont="1" applyBorder="1" applyAlignment="1">
      <alignment horizontal="center" vertical="center"/>
    </xf>
    <xf numFmtId="179" fontId="0" fillId="53" borderId="15" xfId="0" applyNumberFormat="1" applyFont="1" applyFill="1" applyBorder="1" applyAlignment="1">
      <alignment horizontal="center" vertical="center"/>
    </xf>
    <xf numFmtId="179" fontId="0" fillId="53" borderId="17" xfId="0" applyNumberFormat="1" applyFont="1" applyFill="1" applyBorder="1" applyAlignment="1">
      <alignment horizontal="center" vertical="center"/>
    </xf>
    <xf numFmtId="179" fontId="0" fillId="53" borderId="18" xfId="0" applyNumberFormat="1" applyFont="1" applyFill="1" applyBorder="1" applyAlignment="1">
      <alignment horizontal="center" vertical="center"/>
    </xf>
    <xf numFmtId="179" fontId="0" fillId="0" borderId="15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8" xfId="0" applyNumberFormat="1" applyFont="1" applyBorder="1" applyAlignment="1">
      <alignment horizontal="center" vertical="center"/>
    </xf>
    <xf numFmtId="0" fontId="2" fillId="0" borderId="9" xfId="0" applyNumberFormat="1" applyFont="1" applyBorder="1" applyAlignment="1">
      <alignment horizontal="center" vertical="center"/>
    </xf>
    <xf numFmtId="0" fontId="0" fillId="0" borderId="10" xfId="0" applyNumberFormat="1" applyFont="1" applyBorder="1" applyAlignment="1">
      <alignment horizontal="center" vertical="center"/>
    </xf>
    <xf numFmtId="0" fontId="0" fillId="0" borderId="12" xfId="0" applyNumberFormat="1" applyFont="1" applyBorder="1" applyAlignment="1">
      <alignment horizontal="center" vertical="center"/>
    </xf>
    <xf numFmtId="0" fontId="0" fillId="0" borderId="13" xfId="0" applyNumberFormat="1" applyFont="1" applyBorder="1" applyAlignment="1">
      <alignment horizontal="center" vertical="center"/>
    </xf>
    <xf numFmtId="179" fontId="7" fillId="0" borderId="14" xfId="0" applyNumberFormat="1" applyFont="1" applyBorder="1" applyAlignment="1">
      <alignment horizontal="center" vertical="center"/>
    </xf>
    <xf numFmtId="179" fontId="7" fillId="0" borderId="13" xfId="0" applyNumberFormat="1" applyFont="1" applyBorder="1" applyAlignment="1">
      <alignment horizontal="center" vertical="center"/>
    </xf>
    <xf numFmtId="0" fontId="0" fillId="0" borderId="15" xfId="0" applyNumberFormat="1" applyFont="1" applyBorder="1" applyAlignment="1">
      <alignment horizontal="center" vertical="center"/>
    </xf>
    <xf numFmtId="0" fontId="0" fillId="0" borderId="17" xfId="0" applyNumberFormat="1" applyFont="1" applyBorder="1" applyAlignment="1">
      <alignment horizontal="center" vertical="center"/>
    </xf>
    <xf numFmtId="0" fontId="0" fillId="0" borderId="18" xfId="0" applyNumberFormat="1" applyFont="1" applyBorder="1" applyAlignment="1">
      <alignment horizontal="center" vertical="center"/>
    </xf>
    <xf numFmtId="179" fontId="7" fillId="0" borderId="19" xfId="0" applyNumberFormat="1" applyFont="1" applyBorder="1" applyAlignment="1">
      <alignment horizontal="center" vertical="center"/>
    </xf>
    <xf numFmtId="179" fontId="7" fillId="0" borderId="18" xfId="0" applyNumberFormat="1" applyFont="1" applyBorder="1" applyAlignment="1">
      <alignment horizontal="center" vertical="center"/>
    </xf>
    <xf numFmtId="0" fontId="1" fillId="0" borderId="1" xfId="0" applyFont="1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0000"/>
        </patternFill>
      </fill>
    </dxf>
  </dxfs>
  <tableStyles count="0" defaultTableStyle="TableStyleMedium2" defaultPivotStyle="PivotStyleLight16"/>
  <colors>
    <mruColors>
      <color rgb="00EEBCFF"/>
      <color rgb="00BCBCFF"/>
      <color rgb="007F7FFF"/>
      <color rgb="0000BCFF"/>
      <color rgb="0000FFBC"/>
      <color rgb="00BCFF00"/>
      <color rgb="00FFBC00"/>
      <color rgb="00FF00BC"/>
      <color rgb="00BC00FF"/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ColorStyle" Target="colors1.xml"/><Relationship Id="rId2" Type="http://schemas.microsoft.com/office/2011/relationships/chartStyle" Target="style1.xml"/><Relationship Id="rId1" Type="http://schemas.openxmlformats.org/officeDocument/2006/relationships/image" Target="../media/image1.png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microsoft.com/office/2011/relationships/chartColorStyle" Target="colors4.xml"/><Relationship Id="rId2" Type="http://schemas.microsoft.com/office/2011/relationships/chartStyle" Target="style4.xml"/><Relationship Id="rId1" Type="http://schemas.openxmlformats.org/officeDocument/2006/relationships/image" Target="../media/image1.png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microsoft.com/office/2011/relationships/chartColorStyle" Target="colors7.xml"/><Relationship Id="rId2" Type="http://schemas.microsoft.com/office/2011/relationships/chartStyle" Target="style7.xml"/><Relationship Id="rId1" Type="http://schemas.openxmlformats.org/officeDocument/2006/relationships/image" Target="../media/image1.png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uv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sRGB!$Q$4</c:f>
              <c:strCache>
                <c:ptCount val="1"/>
                <c:pt idx="0">
                  <c:v>Target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elete val="1"/>
          </c:dLbls>
          <c:xVal>
            <c:numRef>
              <c:f>sRGB!$S$6:$S$52</c:f>
              <c:numCache>
                <c:formatCode>0.0000</c:formatCode>
                <c:ptCount val="47"/>
                <c:pt idx="0">
                  <c:v>0.175438605020138</c:v>
                </c:pt>
                <c:pt idx="1">
                  <c:v>0.260424508627423</c:v>
                </c:pt>
                <c:pt idx="2">
                  <c:v>0.305044381867428</c:v>
                </c:pt>
                <c:pt idx="3">
                  <c:v>0.351424099140647</c:v>
                </c:pt>
                <c:pt idx="4">
                  <c:v>0.450704096071204</c:v>
                </c:pt>
                <c:pt idx="5">
                  <c:v>0.251779097072937</c:v>
                </c:pt>
                <c:pt idx="6">
                  <c:v>0.203941780601581</c:v>
                </c:pt>
                <c:pt idx="7">
                  <c:v>0.170065596581879</c:v>
                </c:pt>
                <c:pt idx="8">
                  <c:v>0.125000001092425</c:v>
                </c:pt>
                <c:pt idx="9">
                  <c:v>0.132711163452911</c:v>
                </c:pt>
                <c:pt idx="10">
                  <c:v>0.138338756424771</c:v>
                </c:pt>
                <c:pt idx="11">
                  <c:v>0.146050007751083</c:v>
                </c:pt>
                <c:pt idx="12">
                  <c:v>0.188995082295188</c:v>
                </c:pt>
                <c:pt idx="13">
                  <c:v>0.228097683587431</c:v>
                </c:pt>
                <c:pt idx="14">
                  <c:v>0.257034364740764</c:v>
                </c:pt>
                <c:pt idx="15">
                  <c:v>0.270994274159153</c:v>
                </c:pt>
                <c:pt idx="16">
                  <c:v>0.29071678048728</c:v>
                </c:pt>
                <c:pt idx="17">
                  <c:v>0.230279378708802</c:v>
                </c:pt>
                <c:pt idx="18">
                  <c:v>0.202144537199449</c:v>
                </c:pt>
                <c:pt idx="19">
                  <c:v>0.178907938821301</c:v>
                </c:pt>
                <c:pt idx="20">
                  <c:v>0.150878757361477</c:v>
                </c:pt>
                <c:pt idx="21">
                  <c:v>0.153429594413219</c:v>
                </c:pt>
                <c:pt idx="22">
                  <c:v>0.15550041631713</c:v>
                </c:pt>
                <c:pt idx="23">
                  <c:v>0.166311526462762</c:v>
                </c:pt>
                <c:pt idx="24">
                  <c:v>0.193864192697746</c:v>
                </c:pt>
                <c:pt idx="25">
                  <c:v>0.212659377366185</c:v>
                </c:pt>
                <c:pt idx="26">
                  <c:v>0.228891325479872</c:v>
                </c:pt>
                <c:pt idx="27">
                  <c:v>0.23332765294779</c:v>
                </c:pt>
                <c:pt idx="28">
                  <c:v>0.238567017938517</c:v>
                </c:pt>
                <c:pt idx="29">
                  <c:v>0.215727874627385</c:v>
                </c:pt>
                <c:pt idx="30">
                  <c:v>0.200536867831278</c:v>
                </c:pt>
                <c:pt idx="31">
                  <c:v>0.186378502394344</c:v>
                </c:pt>
                <c:pt idx="32">
                  <c:v>0.170521393024957</c:v>
                </c:pt>
                <c:pt idx="33">
                  <c:v>0.170831979680005</c:v>
                </c:pt>
                <c:pt idx="34">
                  <c:v>0.17110566205593</c:v>
                </c:pt>
                <c:pt idx="35">
                  <c:v>0.180232377228249</c:v>
                </c:pt>
                <c:pt idx="36">
                  <c:v>0.196340442282912</c:v>
                </c:pt>
                <c:pt idx="37">
                  <c:v>0.203695787816683</c:v>
                </c:pt>
                <c:pt idx="38">
                  <c:v>0.210637704382276</c:v>
                </c:pt>
                <c:pt idx="39">
                  <c:v>0.211785733841646</c:v>
                </c:pt>
                <c:pt idx="40">
                  <c:v>0.213011174768164</c:v>
                </c:pt>
                <c:pt idx="41">
                  <c:v>0.205465647299523</c:v>
                </c:pt>
                <c:pt idx="42">
                  <c:v>0.199111768016685</c:v>
                </c:pt>
                <c:pt idx="43">
                  <c:v>0.192591495649912</c:v>
                </c:pt>
                <c:pt idx="44">
                  <c:v>0.185724272655759</c:v>
                </c:pt>
                <c:pt idx="45">
                  <c:v>0.185425649138584</c:v>
                </c:pt>
                <c:pt idx="46">
                  <c:v>0.185143876254809</c:v>
                </c:pt>
              </c:numCache>
            </c:numRef>
          </c:xVal>
          <c:yVal>
            <c:numRef>
              <c:f>sRGB!$T$6:$T$52</c:f>
              <c:numCache>
                <c:formatCode>0.0000</c:formatCode>
                <c:ptCount val="47"/>
                <c:pt idx="0">
                  <c:v>0.157894744518124</c:v>
                </c:pt>
                <c:pt idx="1">
                  <c:v>0.270583137358864</c:v>
                </c:pt>
                <c:pt idx="2">
                  <c:v>0.329747558642286</c:v>
                </c:pt>
                <c:pt idx="3">
                  <c:v>0.391245472744348</c:v>
                </c:pt>
                <c:pt idx="4">
                  <c:v>0.52288734298951</c:v>
                </c:pt>
                <c:pt idx="5">
                  <c:v>0.547080925003091</c:v>
                </c:pt>
                <c:pt idx="6">
                  <c:v>0.552898977259908</c:v>
                </c:pt>
                <c:pt idx="7">
                  <c:v>0.557019053874286</c:v>
                </c:pt>
                <c:pt idx="8">
                  <c:v>0.562500004915912</c:v>
                </c:pt>
                <c:pt idx="9">
                  <c:v>0.500643081609597</c:v>
                </c:pt>
                <c:pt idx="10">
                  <c:v>0.455500005820752</c:v>
                </c:pt>
                <c:pt idx="11">
                  <c:v>0.393642368853905</c:v>
                </c:pt>
                <c:pt idx="12">
                  <c:v>0.345763843152829</c:v>
                </c:pt>
                <c:pt idx="13">
                  <c:v>0.372228310286269</c:v>
                </c:pt>
                <c:pt idx="14">
                  <c:v>0.391812527755841</c:v>
                </c:pt>
                <c:pt idx="15">
                  <c:v>0.431832635130651</c:v>
                </c:pt>
                <c:pt idx="16">
                  <c:v>0.488372888888483</c:v>
                </c:pt>
                <c:pt idx="17">
                  <c:v>0.515407268330259</c:v>
                </c:pt>
                <c:pt idx="18">
                  <c:v>0.527992322593278</c:v>
                </c:pt>
                <c:pt idx="19">
                  <c:v>0.528469561776192</c:v>
                </c:pt>
                <c:pt idx="20">
                  <c:v>0.529045232252565</c:v>
                </c:pt>
                <c:pt idx="21">
                  <c:v>0.490496767740758</c:v>
                </c:pt>
                <c:pt idx="22">
                  <c:v>0.459202332598911</c:v>
                </c:pt>
                <c:pt idx="23">
                  <c:v>0.42258766670079</c:v>
                </c:pt>
                <c:pt idx="24">
                  <c:v>0.413241209427406</c:v>
                </c:pt>
                <c:pt idx="25">
                  <c:v>0.421264960026174</c:v>
                </c:pt>
                <c:pt idx="26">
                  <c:v>0.428194453175291</c:v>
                </c:pt>
                <c:pt idx="27">
                  <c:v>0.450628073237516</c:v>
                </c:pt>
                <c:pt idx="28">
                  <c:v>0.477122493322439</c:v>
                </c:pt>
                <c:pt idx="29">
                  <c:v>0.494292524525017</c:v>
                </c:pt>
                <c:pt idx="30">
                  <c:v>0.505712832946157</c:v>
                </c:pt>
                <c:pt idx="31">
                  <c:v>0.504740831173163</c:v>
                </c:pt>
                <c:pt idx="32">
                  <c:v>0.503652207031468</c:v>
                </c:pt>
                <c:pt idx="33">
                  <c:v>0.481813072610306</c:v>
                </c:pt>
                <c:pt idx="34">
                  <c:v>0.462568890352701</c:v>
                </c:pt>
                <c:pt idx="35">
                  <c:v>0.442787310381586</c:v>
                </c:pt>
                <c:pt idx="36">
                  <c:v>0.447557703906087</c:v>
                </c:pt>
                <c:pt idx="37">
                  <c:v>0.449735984946404</c:v>
                </c:pt>
                <c:pt idx="38">
                  <c:v>0.451791829252952</c:v>
                </c:pt>
                <c:pt idx="39">
                  <c:v>0.461377373128011</c:v>
                </c:pt>
                <c:pt idx="40">
                  <c:v>0.471609268896509</c:v>
                </c:pt>
                <c:pt idx="41">
                  <c:v>0.479401672027118</c:v>
                </c:pt>
                <c:pt idx="42">
                  <c:v>0.485963438453768</c:v>
                </c:pt>
                <c:pt idx="43">
                  <c:v>0.485006517722999</c:v>
                </c:pt>
                <c:pt idx="44">
                  <c:v>0.483998678222397</c:v>
                </c:pt>
                <c:pt idx="45">
                  <c:v>0.474530911316317</c:v>
                </c:pt>
                <c:pt idx="46">
                  <c:v>0.465597388567445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sRGB!$U$4</c:f>
              <c:strCache>
                <c:ptCount val="1"/>
                <c:pt idx="0">
                  <c:v>CM_OFF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sRGB!$X$6:$X$52</c:f>
              <c:numCache>
                <c:formatCode>0.0000</c:formatCode>
                <c:ptCount val="47"/>
                <c:pt idx="0">
                  <c:v>0.176193171099792</c:v>
                </c:pt>
                <c:pt idx="1">
                  <c:v>0.271760797342193</c:v>
                </c:pt>
                <c:pt idx="2">
                  <c:v>0.343759308906762</c:v>
                </c:pt>
                <c:pt idx="3">
                  <c:v>0.415817223198594</c:v>
                </c:pt>
                <c:pt idx="4">
                  <c:v>0.504832878329521</c:v>
                </c:pt>
                <c:pt idx="5">
                  <c:v>0.288699983756565</c:v>
                </c:pt>
                <c:pt idx="6">
                  <c:v>0.198075730786011</c:v>
                </c:pt>
                <c:pt idx="7">
                  <c:v>0.140745265729994</c:v>
                </c:pt>
                <c:pt idx="8">
                  <c:v>0.0903421723333876</c:v>
                </c:pt>
                <c:pt idx="9">
                  <c:v>0.100286199595132</c:v>
                </c:pt>
                <c:pt idx="10">
                  <c:v>0.112163832166186</c:v>
                </c:pt>
                <c:pt idx="11">
                  <c:v>0.13134328358209</c:v>
                </c:pt>
                <c:pt idx="12">
                  <c:v>0.189471618505617</c:v>
                </c:pt>
                <c:pt idx="13">
                  <c:v>0.25134345243707</c:v>
                </c:pt>
                <c:pt idx="14">
                  <c:v>0.310006776598148</c:v>
                </c:pt>
                <c:pt idx="15">
                  <c:v>0.341228808464591</c:v>
                </c:pt>
                <c:pt idx="16">
                  <c:v>0.37153656760412</c:v>
                </c:pt>
                <c:pt idx="17">
                  <c:v>0.26502337441564</c:v>
                </c:pt>
                <c:pt idx="18">
                  <c:v>0.201281013030995</c:v>
                </c:pt>
                <c:pt idx="19">
                  <c:v>0.154139174205836</c:v>
                </c:pt>
                <c:pt idx="20">
                  <c:v>0.114400253191265</c:v>
                </c:pt>
                <c:pt idx="21">
                  <c:v>0.120248371952143</c:v>
                </c:pt>
                <c:pt idx="22">
                  <c:v>0.127102354637194</c:v>
                </c:pt>
                <c:pt idx="23">
                  <c:v>0.150163059590869</c:v>
                </c:pt>
                <c:pt idx="24">
                  <c:v>0.195383576337849</c:v>
                </c:pt>
                <c:pt idx="25">
                  <c:v>0.230088495575221</c:v>
                </c:pt>
                <c:pt idx="26">
                  <c:v>0.263120398955118</c:v>
                </c:pt>
                <c:pt idx="27">
                  <c:v>0.272168696600618</c:v>
                </c:pt>
                <c:pt idx="28">
                  <c:v>0.280476505625414</c:v>
                </c:pt>
                <c:pt idx="29">
                  <c:v>0.23332746788668</c:v>
                </c:pt>
                <c:pt idx="30">
                  <c:v>0.19969621872252</c:v>
                </c:pt>
                <c:pt idx="31">
                  <c:v>0.171746007252527</c:v>
                </c:pt>
                <c:pt idx="32">
                  <c:v>0.144931853727564</c:v>
                </c:pt>
                <c:pt idx="33">
                  <c:v>0.147190918358912</c:v>
                </c:pt>
                <c:pt idx="34">
                  <c:v>0.149591911316847</c:v>
                </c:pt>
                <c:pt idx="35">
                  <c:v>0.168605249613999</c:v>
                </c:pt>
                <c:pt idx="36">
                  <c:v>0.198386927830732</c:v>
                </c:pt>
                <c:pt idx="37">
                  <c:v>0.21502808988764</c:v>
                </c:pt>
                <c:pt idx="38">
                  <c:v>0.229575278679272</c:v>
                </c:pt>
                <c:pt idx="39">
                  <c:v>0.231681362116145</c:v>
                </c:pt>
                <c:pt idx="40">
                  <c:v>0.23378299877364</c:v>
                </c:pt>
                <c:pt idx="41">
                  <c:v>0.215784337643328</c:v>
                </c:pt>
                <c:pt idx="42">
                  <c:v>0.200440528634361</c:v>
                </c:pt>
                <c:pt idx="43">
                  <c:v>0.187031419904996</c:v>
                </c:pt>
                <c:pt idx="44">
                  <c:v>0.172154041472704</c:v>
                </c:pt>
                <c:pt idx="45">
                  <c:v>0.172576201901715</c:v>
                </c:pt>
                <c:pt idx="46">
                  <c:v>0.172982031468206</c:v>
                </c:pt>
              </c:numCache>
            </c:numRef>
          </c:xVal>
          <c:yVal>
            <c:numRef>
              <c:f>sRGB!$Y$6:$Y$52</c:f>
              <c:numCache>
                <c:formatCode>0.0000</c:formatCode>
                <c:ptCount val="47"/>
                <c:pt idx="0">
                  <c:v>0.108658743633277</c:v>
                </c:pt>
                <c:pt idx="1">
                  <c:v>0.228986710963455</c:v>
                </c:pt>
                <c:pt idx="2">
                  <c:v>0.320375335120643</c:v>
                </c:pt>
                <c:pt idx="3">
                  <c:v>0.411643233743409</c:v>
                </c:pt>
                <c:pt idx="4">
                  <c:v>0.524275068250572</c:v>
                </c:pt>
                <c:pt idx="5">
                  <c:v>0.553698088689155</c:v>
                </c:pt>
                <c:pt idx="6">
                  <c:v>0.56594870146272</c:v>
                </c:pt>
                <c:pt idx="7">
                  <c:v>0.573701893708003</c:v>
                </c:pt>
                <c:pt idx="8">
                  <c:v>0.580527086383602</c:v>
                </c:pt>
                <c:pt idx="9">
                  <c:v>0.525839402471089</c:v>
                </c:pt>
                <c:pt idx="10">
                  <c:v>0.461042782322133</c:v>
                </c:pt>
                <c:pt idx="11">
                  <c:v>0.35738413197172</c:v>
                </c:pt>
                <c:pt idx="12">
                  <c:v>0.269121326595692</c:v>
                </c:pt>
                <c:pt idx="13">
                  <c:v>0.313943622136325</c:v>
                </c:pt>
                <c:pt idx="14">
                  <c:v>0.358007680144567</c:v>
                </c:pt>
                <c:pt idx="15">
                  <c:v>0.427077071059276</c:v>
                </c:pt>
                <c:pt idx="16">
                  <c:v>0.499202413565905</c:v>
                </c:pt>
                <c:pt idx="17">
                  <c:v>0.530641733956651</c:v>
                </c:pt>
                <c:pt idx="18">
                  <c:v>0.549399985275712</c:v>
                </c:pt>
                <c:pt idx="19">
                  <c:v>0.552717502210734</c:v>
                </c:pt>
                <c:pt idx="20">
                  <c:v>0.555533284101698</c:v>
                </c:pt>
                <c:pt idx="21">
                  <c:v>0.511131303952749</c:v>
                </c:pt>
                <c:pt idx="22">
                  <c:v>0.459784959154253</c:v>
                </c:pt>
                <c:pt idx="23">
                  <c:v>0.389397420693745</c:v>
                </c:pt>
                <c:pt idx="24">
                  <c:v>0.37632593063446</c:v>
                </c:pt>
                <c:pt idx="25">
                  <c:v>0.389836898289615</c:v>
                </c:pt>
                <c:pt idx="26">
                  <c:v>0.403407741629067</c:v>
                </c:pt>
                <c:pt idx="27">
                  <c:v>0.443046718778404</c:v>
                </c:pt>
                <c:pt idx="28">
                  <c:v>0.482908669755129</c:v>
                </c:pt>
                <c:pt idx="29">
                  <c:v>0.507566426183354</c:v>
                </c:pt>
                <c:pt idx="30">
                  <c:v>0.525101926612839</c:v>
                </c:pt>
                <c:pt idx="31">
                  <c:v>0.525075225677031</c:v>
                </c:pt>
                <c:pt idx="32">
                  <c:v>0.525061443360393</c:v>
                </c:pt>
                <c:pt idx="33">
                  <c:v>0.495219463808448</c:v>
                </c:pt>
                <c:pt idx="34">
                  <c:v>0.463485199171641</c:v>
                </c:pt>
                <c:pt idx="35">
                  <c:v>0.427225939269171</c:v>
                </c:pt>
                <c:pt idx="36">
                  <c:v>0.431601550225202</c:v>
                </c:pt>
                <c:pt idx="37">
                  <c:v>0.435621488764045</c:v>
                </c:pt>
                <c:pt idx="38">
                  <c:v>0.439237335967264</c:v>
                </c:pt>
                <c:pt idx="39">
                  <c:v>0.456825782912739</c:v>
                </c:pt>
                <c:pt idx="40">
                  <c:v>0.474601432905183</c:v>
                </c:pt>
                <c:pt idx="41">
                  <c:v>0.48784764576726</c:v>
                </c:pt>
                <c:pt idx="42">
                  <c:v>0.499116044516578</c:v>
                </c:pt>
                <c:pt idx="43">
                  <c:v>0.498211526354948</c:v>
                </c:pt>
                <c:pt idx="44">
                  <c:v>0.497164621244181</c:v>
                </c:pt>
                <c:pt idx="45">
                  <c:v>0.481471607571314</c:v>
                </c:pt>
                <c:pt idx="46">
                  <c:v>0.465738758029978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sRGB!$Z$4</c:f>
              <c:strCache>
                <c:ptCount val="1"/>
                <c:pt idx="0">
                  <c:v>CM_ON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numRef>
              <c:f>sRGB!$AC$6:$AC$52</c:f>
              <c:numCache>
                <c:formatCode>0.0000</c:formatCode>
                <c:ptCount val="47"/>
                <c:pt idx="0">
                  <c:v>0.179306498261991</c:v>
                </c:pt>
                <c:pt idx="1">
                  <c:v>0.270485714369019</c:v>
                </c:pt>
                <c:pt idx="2">
                  <c:v>0.312730421355731</c:v>
                </c:pt>
                <c:pt idx="3">
                  <c:v>0.353375559313729</c:v>
                </c:pt>
                <c:pt idx="4">
                  <c:v>0.45476141532718</c:v>
                </c:pt>
                <c:pt idx="5">
                  <c:v>0.247734868490487</c:v>
                </c:pt>
                <c:pt idx="6">
                  <c:v>0.207746745872255</c:v>
                </c:pt>
                <c:pt idx="7">
                  <c:v>0.172151992670937</c:v>
                </c:pt>
                <c:pt idx="8">
                  <c:v>0.121860515755633</c:v>
                </c:pt>
                <c:pt idx="9">
                  <c:v>0.130010376025701</c:v>
                </c:pt>
                <c:pt idx="10">
                  <c:v>0.136417765419983</c:v>
                </c:pt>
                <c:pt idx="11">
                  <c:v>0.145436746665454</c:v>
                </c:pt>
                <c:pt idx="12">
                  <c:v>0.190777164619368</c:v>
                </c:pt>
                <c:pt idx="13">
                  <c:v>0.230547262017033</c:v>
                </c:pt>
                <c:pt idx="14">
                  <c:v>0.260186158677513</c:v>
                </c:pt>
                <c:pt idx="15">
                  <c:v>0.273071210083013</c:v>
                </c:pt>
                <c:pt idx="16">
                  <c:v>0.29109108586413</c:v>
                </c:pt>
                <c:pt idx="17">
                  <c:v>0.224619951404297</c:v>
                </c:pt>
                <c:pt idx="18">
                  <c:v>0.202116624010555</c:v>
                </c:pt>
                <c:pt idx="19">
                  <c:v>0.180636928266256</c:v>
                </c:pt>
                <c:pt idx="20">
                  <c:v>0.152016247987709</c:v>
                </c:pt>
                <c:pt idx="21">
                  <c:v>0.155094994975215</c:v>
                </c:pt>
                <c:pt idx="22">
                  <c:v>0.157634105196895</c:v>
                </c:pt>
                <c:pt idx="23">
                  <c:v>0.170383094331149</c:v>
                </c:pt>
                <c:pt idx="24">
                  <c:v>0.194794678995241</c:v>
                </c:pt>
                <c:pt idx="25">
                  <c:v>0.213737018017767</c:v>
                </c:pt>
                <c:pt idx="26">
                  <c:v>0.230915800848209</c:v>
                </c:pt>
                <c:pt idx="27">
                  <c:v>0.234436256397773</c:v>
                </c:pt>
                <c:pt idx="28">
                  <c:v>0.239392057483063</c:v>
                </c:pt>
                <c:pt idx="29">
                  <c:v>0.210731578073522</c:v>
                </c:pt>
                <c:pt idx="30">
                  <c:v>0.201043224540642</c:v>
                </c:pt>
                <c:pt idx="31">
                  <c:v>0.186862843582844</c:v>
                </c:pt>
                <c:pt idx="32">
                  <c:v>0.170850080694169</c:v>
                </c:pt>
                <c:pt idx="33">
                  <c:v>0.172692596483563</c:v>
                </c:pt>
                <c:pt idx="34">
                  <c:v>0.173443451606777</c:v>
                </c:pt>
                <c:pt idx="35">
                  <c:v>0.183349059859312</c:v>
                </c:pt>
                <c:pt idx="36">
                  <c:v>0.195178139876146</c:v>
                </c:pt>
                <c:pt idx="37">
                  <c:v>0.203827907822619</c:v>
                </c:pt>
                <c:pt idx="38">
                  <c:v>0.210855278382797</c:v>
                </c:pt>
                <c:pt idx="39">
                  <c:v>0.211987442060806</c:v>
                </c:pt>
                <c:pt idx="40">
                  <c:v>0.213915728601498</c:v>
                </c:pt>
                <c:pt idx="41">
                  <c:v>0.203111624714912</c:v>
                </c:pt>
                <c:pt idx="42">
                  <c:v>0.198178707647647</c:v>
                </c:pt>
                <c:pt idx="43">
                  <c:v>0.192174900463295</c:v>
                </c:pt>
                <c:pt idx="44">
                  <c:v>0.184764045268251</c:v>
                </c:pt>
                <c:pt idx="45">
                  <c:v>0.185867314983036</c:v>
                </c:pt>
                <c:pt idx="46">
                  <c:v>0.185606178740874</c:v>
                </c:pt>
              </c:numCache>
            </c:numRef>
          </c:xVal>
          <c:yVal>
            <c:numRef>
              <c:f>sRGB!$AD$6:$AD$52</c:f>
              <c:numCache>
                <c:formatCode>0.0000</c:formatCode>
                <c:ptCount val="47"/>
                <c:pt idx="0">
                  <c:v>0.150823318657656</c:v>
                </c:pt>
                <c:pt idx="1">
                  <c:v>0.269089723428689</c:v>
                </c:pt>
                <c:pt idx="2">
                  <c:v>0.323709670646928</c:v>
                </c:pt>
                <c:pt idx="3">
                  <c:v>0.382462277544555</c:v>
                </c:pt>
                <c:pt idx="4">
                  <c:v>0.521043781697953</c:v>
                </c:pt>
                <c:pt idx="5">
                  <c:v>0.548139207954135</c:v>
                </c:pt>
                <c:pt idx="6">
                  <c:v>0.553728726474885</c:v>
                </c:pt>
                <c:pt idx="7">
                  <c:v>0.558306062286214</c:v>
                </c:pt>
                <c:pt idx="8">
                  <c:v>0.564597888670054</c:v>
                </c:pt>
                <c:pt idx="9">
                  <c:v>0.498134238209409</c:v>
                </c:pt>
                <c:pt idx="10">
                  <c:v>0.456566285650295</c:v>
                </c:pt>
                <c:pt idx="11">
                  <c:v>0.397413960630833</c:v>
                </c:pt>
                <c:pt idx="12">
                  <c:v>0.354889642024861</c:v>
                </c:pt>
                <c:pt idx="13">
                  <c:v>0.375848434085199</c:v>
                </c:pt>
                <c:pt idx="14">
                  <c:v>0.390477507684161</c:v>
                </c:pt>
                <c:pt idx="15">
                  <c:v>0.429111342492672</c:v>
                </c:pt>
                <c:pt idx="16">
                  <c:v>0.487526655433834</c:v>
                </c:pt>
                <c:pt idx="17">
                  <c:v>0.511632449365118</c:v>
                </c:pt>
                <c:pt idx="18">
                  <c:v>0.524593905202897</c:v>
                </c:pt>
                <c:pt idx="19">
                  <c:v>0.525369950432247</c:v>
                </c:pt>
                <c:pt idx="20">
                  <c:v>0.526213444222001</c:v>
                </c:pt>
                <c:pt idx="21">
                  <c:v>0.489165533041279</c:v>
                </c:pt>
                <c:pt idx="22">
                  <c:v>0.461707592829317</c:v>
                </c:pt>
                <c:pt idx="23">
                  <c:v>0.428880871197966</c:v>
                </c:pt>
                <c:pt idx="24">
                  <c:v>0.41656618243136</c:v>
                </c:pt>
                <c:pt idx="25">
                  <c:v>0.423576859127216</c:v>
                </c:pt>
                <c:pt idx="26">
                  <c:v>0.427915774767747</c:v>
                </c:pt>
                <c:pt idx="27">
                  <c:v>0.449481985178579</c:v>
                </c:pt>
                <c:pt idx="28">
                  <c:v>0.47682486542214</c:v>
                </c:pt>
                <c:pt idx="29">
                  <c:v>0.491955710538304</c:v>
                </c:pt>
                <c:pt idx="30">
                  <c:v>0.501838245220354</c:v>
                </c:pt>
                <c:pt idx="31">
                  <c:v>0.501757936898909</c:v>
                </c:pt>
                <c:pt idx="32">
                  <c:v>0.501950486326764</c:v>
                </c:pt>
                <c:pt idx="33">
                  <c:v>0.480140603241411</c:v>
                </c:pt>
                <c:pt idx="34">
                  <c:v>0.464401875692966</c:v>
                </c:pt>
                <c:pt idx="35">
                  <c:v>0.447944630906271</c:v>
                </c:pt>
                <c:pt idx="36">
                  <c:v>0.447040891593803</c:v>
                </c:pt>
                <c:pt idx="37">
                  <c:v>0.449190952816034</c:v>
                </c:pt>
                <c:pt idx="38">
                  <c:v>0.449750013751464</c:v>
                </c:pt>
                <c:pt idx="39">
                  <c:v>0.46114718506368</c:v>
                </c:pt>
                <c:pt idx="40">
                  <c:v>0.471877452937769</c:v>
                </c:pt>
                <c:pt idx="41">
                  <c:v>0.479324088213771</c:v>
                </c:pt>
                <c:pt idx="42">
                  <c:v>0.486350648131523</c:v>
                </c:pt>
                <c:pt idx="43">
                  <c:v>0.485622033304054</c:v>
                </c:pt>
                <c:pt idx="44">
                  <c:v>0.485349086083053</c:v>
                </c:pt>
                <c:pt idx="45">
                  <c:v>0.475186927776165</c:v>
                </c:pt>
                <c:pt idx="46">
                  <c:v>0.467014079053565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9465808"/>
        <c:axId val="1784521424"/>
      </c:scatterChart>
      <c:valAx>
        <c:axId val="1639465808"/>
        <c:scaling>
          <c:orientation val="minMax"/>
          <c:max val="0.7"/>
          <c:min val="0"/>
        </c:scaling>
        <c:delete val="0"/>
        <c:axPos val="b"/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84521424"/>
        <c:crosses val="autoZero"/>
        <c:crossBetween val="midCat"/>
      </c:valAx>
      <c:valAx>
        <c:axId val="1784521424"/>
        <c:scaling>
          <c:orientation val="minMax"/>
          <c:max val="0.6"/>
          <c:min val="0"/>
        </c:scaling>
        <c:delete val="0"/>
        <c:axPos val="l"/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39465808"/>
        <c:crosses val="autoZero"/>
        <c:crossBetween val="midCat"/>
      </c:valAx>
      <c:spPr>
        <a:blipFill dpi="0" rotWithShape="1">
          <a:blip xmlns:r="http://schemas.openxmlformats.org/officeDocument/2006/relationships" r:embed="rId1"/>
          <a:srcRect/>
          <a:stretch>
            <a:fillRect t="-1000" b="-1000"/>
          </a:stretch>
        </a:blip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sRGB!$AE$4</c:f>
              <c:strCache>
                <c:ptCount val="1"/>
                <c:pt idx="0">
                  <c:v>DIFF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sRGB!$AE$5:$AE$52</c:f>
              <c:numCache>
                <c:formatCode>0.0000</c:formatCode>
                <c:ptCount val="48"/>
                <c:pt idx="1">
                  <c:v>0.00806012790410049</c:v>
                </c:pt>
                <c:pt idx="2">
                  <c:v>0.0101714377617707</c:v>
                </c:pt>
                <c:pt idx="3">
                  <c:v>0.00977401117557354</c:v>
                </c:pt>
                <c:pt idx="4">
                  <c:v>0.00899737265676995</c:v>
                </c:pt>
                <c:pt idx="5">
                  <c:v>0.00445651857178195</c:v>
                </c:pt>
                <c:pt idx="6">
                  <c:v>0.00418040041522085</c:v>
                </c:pt>
                <c:pt idx="7">
                  <c:v>0.00389438627652561</c:v>
                </c:pt>
                <c:pt idx="8">
                  <c:v>0.00245141577314225</c:v>
                </c:pt>
                <c:pt idx="9">
                  <c:v>0.0037759084239197</c:v>
                </c:pt>
                <c:pt idx="10">
                  <c:v>0.00368626476716476</c:v>
                </c:pt>
                <c:pt idx="11">
                  <c:v>0.0021970796788844</c:v>
                </c:pt>
                <c:pt idx="12">
                  <c:v>0.00382112466309881</c:v>
                </c:pt>
                <c:pt idx="13">
                  <c:v>0.00929817307125117</c:v>
                </c:pt>
                <c:pt idx="14">
                  <c:v>0.00437101027250565</c:v>
                </c:pt>
                <c:pt idx="15">
                  <c:v>0.00342287651128659</c:v>
                </c:pt>
                <c:pt idx="16">
                  <c:v>0.00342331658678299</c:v>
                </c:pt>
                <c:pt idx="17">
                  <c:v>0.000925319174613385</c:v>
                </c:pt>
                <c:pt idx="18">
                  <c:v>0.00680282115262179</c:v>
                </c:pt>
                <c:pt idx="19">
                  <c:v>0.00339853202211802</c:v>
                </c:pt>
                <c:pt idx="20">
                  <c:v>0.00354922456098225</c:v>
                </c:pt>
                <c:pt idx="21">
                  <c:v>0.00305170581393603</c:v>
                </c:pt>
                <c:pt idx="22">
                  <c:v>0.0021320752465607</c:v>
                </c:pt>
                <c:pt idx="23">
                  <c:v>0.00329073807187481</c:v>
                </c:pt>
                <c:pt idx="24">
                  <c:v>0.00749547114931049</c:v>
                </c:pt>
                <c:pt idx="25">
                  <c:v>0.00345271635482062</c:v>
                </c:pt>
                <c:pt idx="26">
                  <c:v>0.0025507228048819</c:v>
                </c:pt>
                <c:pt idx="27">
                  <c:v>0.00204356604293476</c:v>
                </c:pt>
                <c:pt idx="28">
                  <c:v>0.00159452797032604</c:v>
                </c:pt>
                <c:pt idx="29">
                  <c:v>0.000877081875939005</c:v>
                </c:pt>
                <c:pt idx="30">
                  <c:v>0.00551576638941878</c:v>
                </c:pt>
                <c:pt idx="31">
                  <c:v>0.00390753466549668</c:v>
                </c:pt>
                <c:pt idx="32">
                  <c:v>0.00302196039654009</c:v>
                </c:pt>
                <c:pt idx="33">
                  <c:v>0.00173317308446366</c:v>
                </c:pt>
                <c:pt idx="34">
                  <c:v>0.00250180908135948</c:v>
                </c:pt>
                <c:pt idx="35">
                  <c:v>0.00297070618568596</c:v>
                </c:pt>
                <c:pt idx="36">
                  <c:v>0.00602591616412891</c:v>
                </c:pt>
                <c:pt idx="37">
                  <c:v>0.00127202273993117</c:v>
                </c:pt>
                <c:pt idx="38">
                  <c:v>0.000560817010355025</c:v>
                </c:pt>
                <c:pt idx="39">
                  <c:v>0.00205337502366661</c:v>
                </c:pt>
                <c:pt idx="40">
                  <c:v>0.000306060044169704</c:v>
                </c:pt>
                <c:pt idx="41">
                  <c:v>0.000943472478340173</c:v>
                </c:pt>
                <c:pt idx="42">
                  <c:v>0.00235530074023496</c:v>
                </c:pt>
                <c:pt idx="43">
                  <c:v>0.00101021432716842</c:v>
                </c:pt>
                <c:pt idx="44">
                  <c:v>0.00074324355364343</c:v>
                </c:pt>
                <c:pt idx="45">
                  <c:v>0.00165699668854193</c:v>
                </c:pt>
                <c:pt idx="46">
                  <c:v>0.000790838993567966</c:v>
                </c:pt>
                <c:pt idx="47">
                  <c:v>0.00149021324718496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84518160"/>
        <c:axId val="1784523056"/>
      </c:barChart>
      <c:catAx>
        <c:axId val="17845181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84523056"/>
        <c:crosses val="autoZero"/>
        <c:auto val="1"/>
        <c:lblAlgn val="ctr"/>
        <c:lblOffset val="100"/>
        <c:noMultiLvlLbl val="0"/>
      </c:catAx>
      <c:valAx>
        <c:axId val="1784523056"/>
        <c:scaling>
          <c:orientation val="minMax"/>
          <c:max val="0.0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84518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sRGB!$AT$4:$AT$7</c:f>
              <c:numCache>
                <c:formatCode>0.0000</c:formatCode>
                <c:ptCount val="4"/>
                <c:pt idx="0">
                  <c:v>0.1401</c:v>
                </c:pt>
                <c:pt idx="1">
                  <c:v>0.6842</c:v>
                </c:pt>
                <c:pt idx="2">
                  <c:v>0.2499</c:v>
                </c:pt>
                <c:pt idx="3">
                  <c:v>0.1401</c:v>
                </c:pt>
              </c:numCache>
            </c:numRef>
          </c:xVal>
          <c:yVal>
            <c:numRef>
              <c:f>sRGB!$AU$4:$AU$7</c:f>
              <c:numCache>
                <c:formatCode>0.0000</c:formatCode>
                <c:ptCount val="4"/>
                <c:pt idx="0">
                  <c:v>0.0384</c:v>
                </c:pt>
                <c:pt idx="1">
                  <c:v>0.3158</c:v>
                </c:pt>
                <c:pt idx="2">
                  <c:v>0.7137</c:v>
                </c:pt>
                <c:pt idx="3">
                  <c:v>0.0384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"Target"</c:f>
              <c:strCache>
                <c:ptCount val="1"/>
                <c:pt idx="0">
                  <c:v>Target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sRGB!$AX$4:$AX$7</c:f>
              <c:numCache>
                <c:formatCode>0.0000</c:formatCode>
                <c:ptCount val="4"/>
                <c:pt idx="0">
                  <c:v>0.150000008313128</c:v>
                </c:pt>
                <c:pt idx="1">
                  <c:v>0.639999925519409</c:v>
                </c:pt>
                <c:pt idx="2">
                  <c:v>0.300000008389823</c:v>
                </c:pt>
                <c:pt idx="3">
                  <c:v>0.150000008313128</c:v>
                </c:pt>
              </c:numCache>
            </c:numRef>
          </c:xVal>
          <c:yVal>
            <c:numRef>
              <c:f>sRGB!$AY$4:$AY$7</c:f>
              <c:numCache>
                <c:formatCode>0.0000</c:formatCode>
                <c:ptCount val="4"/>
                <c:pt idx="0">
                  <c:v>0.0600000033252513</c:v>
                </c:pt>
                <c:pt idx="1">
                  <c:v>0.330000068273875</c:v>
                </c:pt>
                <c:pt idx="2">
                  <c:v>0.600000016779645</c:v>
                </c:pt>
                <c:pt idx="3">
                  <c:v>0.0600000033252513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4522512"/>
        <c:axId val="1784520336"/>
      </c:scatterChart>
      <c:valAx>
        <c:axId val="1784522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84520336"/>
        <c:crosses val="autoZero"/>
        <c:crossBetween val="midCat"/>
      </c:valAx>
      <c:valAx>
        <c:axId val="178452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84522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uv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'Adobe RGB'!$Q$4</c:f>
              <c:strCache>
                <c:ptCount val="1"/>
                <c:pt idx="0">
                  <c:v>Target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elete val="1"/>
          </c:dLbls>
          <c:xVal>
            <c:numRef>
              <c:f>'Adobe RGB'!$S$6:$S$52</c:f>
              <c:numCache>
                <c:formatCode>0.0000</c:formatCode>
                <c:ptCount val="47"/>
                <c:pt idx="0">
                  <c:v>0.175438596491228</c:v>
                </c:pt>
                <c:pt idx="1">
                  <c:v>0.278513654665233</c:v>
                </c:pt>
                <c:pt idx="2">
                  <c:v>0.325158000881516</c:v>
                </c:pt>
                <c:pt idx="3">
                  <c:v>0.369162675719624</c:v>
                </c:pt>
                <c:pt idx="4">
                  <c:v>0.450704225352113</c:v>
                </c:pt>
                <c:pt idx="5">
                  <c:v>0.266825255722803</c:v>
                </c:pt>
                <c:pt idx="6">
                  <c:v>0.20426811240449</c:v>
                </c:pt>
                <c:pt idx="7">
                  <c:v>0.153517111691406</c:v>
                </c:pt>
                <c:pt idx="8">
                  <c:v>0.0756756756756756</c:v>
                </c:pt>
                <c:pt idx="9">
                  <c:v>0.0936414040291104</c:v>
                </c:pt>
                <c:pt idx="10">
                  <c:v>0.106041153076143</c:v>
                </c:pt>
                <c:pt idx="11">
                  <c:v>0.122137885111985</c:v>
                </c:pt>
                <c:pt idx="12">
                  <c:v>0.188762189001083</c:v>
                </c:pt>
                <c:pt idx="13">
                  <c:v>0.239711021600915</c:v>
                </c:pt>
                <c:pt idx="14">
                  <c:v>0.274067592803094</c:v>
                </c:pt>
                <c:pt idx="15">
                  <c:v>0.28966421001737</c:v>
                </c:pt>
                <c:pt idx="16">
                  <c:v>0.311120094933532</c:v>
                </c:pt>
                <c:pt idx="17">
                  <c:v>0.24040442149566</c:v>
                </c:pt>
                <c:pt idx="18">
                  <c:v>0.202356013250588</c:v>
                </c:pt>
                <c:pt idx="19">
                  <c:v>0.168321788852093</c:v>
                </c:pt>
                <c:pt idx="20">
                  <c:v>0.123477925355171</c:v>
                </c:pt>
                <c:pt idx="21">
                  <c:v>0.129584144844826</c:v>
                </c:pt>
                <c:pt idx="22">
                  <c:v>0.134406124174416</c:v>
                </c:pt>
                <c:pt idx="23">
                  <c:v>0.15298610622045</c:v>
                </c:pt>
                <c:pt idx="24">
                  <c:v>0.193716181579589</c:v>
                </c:pt>
                <c:pt idx="25">
                  <c:v>0.219089379434649</c:v>
                </c:pt>
                <c:pt idx="26">
                  <c:v>0.239902467228702</c:v>
                </c:pt>
                <c:pt idx="27">
                  <c:v>0.245155809622262</c:v>
                </c:pt>
                <c:pt idx="28">
                  <c:v>0.251341337796825</c:v>
                </c:pt>
                <c:pt idx="29">
                  <c:v>0.221726795757191</c:v>
                </c:pt>
                <c:pt idx="30">
                  <c:v>0.20065687791844</c:v>
                </c:pt>
                <c:pt idx="31">
                  <c:v>0.180301453337515</c:v>
                </c:pt>
                <c:pt idx="32">
                  <c:v>0.156338210904541</c:v>
                </c:pt>
                <c:pt idx="33">
                  <c:v>0.157659420267369</c:v>
                </c:pt>
                <c:pt idx="34">
                  <c:v>0.158809673915451</c:v>
                </c:pt>
                <c:pt idx="35">
                  <c:v>0.173234551257932</c:v>
                </c:pt>
                <c:pt idx="36">
                  <c:v>0.196271137672355</c:v>
                </c:pt>
                <c:pt idx="37">
                  <c:v>0.206412165109858</c:v>
                </c:pt>
                <c:pt idx="38">
                  <c:v>0.215775788926885</c:v>
                </c:pt>
                <c:pt idx="39">
                  <c:v>0.217115323020753</c:v>
                </c:pt>
                <c:pt idx="40">
                  <c:v>0.218546880670133</c:v>
                </c:pt>
                <c:pt idx="41">
                  <c:v>0.208147618982307</c:v>
                </c:pt>
                <c:pt idx="42">
                  <c:v>0.199159518178803</c:v>
                </c:pt>
                <c:pt idx="43">
                  <c:v>0.189926898800121</c:v>
                </c:pt>
                <c:pt idx="44">
                  <c:v>0.179990713525347</c:v>
                </c:pt>
                <c:pt idx="45">
                  <c:v>0.179849774896829</c:v>
                </c:pt>
                <c:pt idx="46">
                  <c:v>0.179717301412744</c:v>
                </c:pt>
              </c:numCache>
            </c:numRef>
          </c:xVal>
          <c:yVal>
            <c:numRef>
              <c:f>'Adobe RGB'!$T$6:$T$52</c:f>
              <c:numCache>
                <c:formatCode>0.0000</c:formatCode>
                <c:ptCount val="47"/>
                <c:pt idx="0">
                  <c:v>0.157894736842105</c:v>
                </c:pt>
                <c:pt idx="1">
                  <c:v>0.294568655428529</c:v>
                </c:pt>
                <c:pt idx="2">
                  <c:v>0.356417425540492</c:v>
                </c:pt>
                <c:pt idx="3">
                  <c:v>0.41476608381719</c:v>
                </c:pt>
                <c:pt idx="4">
                  <c:v>0.522887323943662</c:v>
                </c:pt>
                <c:pt idx="5">
                  <c:v>0.548769800713195</c:v>
                </c:pt>
                <c:pt idx="6">
                  <c:v>0.557575232960117</c:v>
                </c:pt>
                <c:pt idx="7">
                  <c:v>0.564718853569016</c:v>
                </c:pt>
                <c:pt idx="8">
                  <c:v>0.575675675675676</c:v>
                </c:pt>
                <c:pt idx="9">
                  <c:v>0.50043991877353</c:v>
                </c:pt>
                <c:pt idx="10">
                  <c:v>0.448513022930656</c:v>
                </c:pt>
                <c:pt idx="11">
                  <c:v>0.381104132261551</c:v>
                </c:pt>
                <c:pt idx="12">
                  <c:v>0.342607518022152</c:v>
                </c:pt>
                <c:pt idx="13">
                  <c:v>0.377672701835246</c:v>
                </c:pt>
                <c:pt idx="14">
                  <c:v>0.401318375797088</c:v>
                </c:pt>
                <c:pt idx="15">
                  <c:v>0.439811977675406</c:v>
                </c:pt>
                <c:pt idx="16">
                  <c:v>0.492766684491815</c:v>
                </c:pt>
                <c:pt idx="17">
                  <c:v>0.517668379609932</c:v>
                </c:pt>
                <c:pt idx="18">
                  <c:v>0.531066680379575</c:v>
                </c:pt>
                <c:pt idx="19">
                  <c:v>0.532187598666119</c:v>
                </c:pt>
                <c:pt idx="20">
                  <c:v>0.533664532767641</c:v>
                </c:pt>
                <c:pt idx="21">
                  <c:v>0.489505502459966</c:v>
                </c:pt>
                <c:pt idx="22">
                  <c:v>0.454633855327226</c:v>
                </c:pt>
                <c:pt idx="23">
                  <c:v>0.416341029265431</c:v>
                </c:pt>
                <c:pt idx="24">
                  <c:v>0.411287624115485</c:v>
                </c:pt>
                <c:pt idx="25">
                  <c:v>0.422306196118827</c:v>
                </c:pt>
                <c:pt idx="26">
                  <c:v>0.43134449345055</c:v>
                </c:pt>
                <c:pt idx="27">
                  <c:v>0.453628684307624</c:v>
                </c:pt>
                <c:pt idx="28">
                  <c:v>0.479867120729124</c:v>
                </c:pt>
                <c:pt idx="29">
                  <c:v>0.496018976726254</c:v>
                </c:pt>
                <c:pt idx="30">
                  <c:v>0.507510570226076</c:v>
                </c:pt>
                <c:pt idx="31">
                  <c:v>0.506258805894999</c:v>
                </c:pt>
                <c:pt idx="32">
                  <c:v>0.504785177476428</c:v>
                </c:pt>
                <c:pt idx="33">
                  <c:v>0.480790117483456</c:v>
                </c:pt>
                <c:pt idx="34">
                  <c:v>0.459899858854208</c:v>
                </c:pt>
                <c:pt idx="35">
                  <c:v>0.439811182834338</c:v>
                </c:pt>
                <c:pt idx="36">
                  <c:v>0.446708479664665</c:v>
                </c:pt>
                <c:pt idx="37">
                  <c:v>0.449744766167476</c:v>
                </c:pt>
                <c:pt idx="38">
                  <c:v>0.452548293205368</c:v>
                </c:pt>
                <c:pt idx="39">
                  <c:v>0.462333269818639</c:v>
                </c:pt>
                <c:pt idx="40">
                  <c:v>0.472790456525465</c:v>
                </c:pt>
                <c:pt idx="41">
                  <c:v>0.480279231592448</c:v>
                </c:pt>
                <c:pt idx="42">
                  <c:v>0.486751793512455</c:v>
                </c:pt>
                <c:pt idx="43">
                  <c:v>0.485425486144405</c:v>
                </c:pt>
                <c:pt idx="44">
                  <c:v>0.483998108365713</c:v>
                </c:pt>
                <c:pt idx="45">
                  <c:v>0.473901583695263</c:v>
                </c:pt>
                <c:pt idx="46">
                  <c:v>0.464411482831453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'Adobe RGB'!$U$4</c:f>
              <c:strCache>
                <c:ptCount val="1"/>
                <c:pt idx="0">
                  <c:v>CM_OFF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'Adobe RGB'!$X$6:$X$52</c:f>
              <c:numCache>
                <c:formatCode>0.0000</c:formatCode>
                <c:ptCount val="47"/>
                <c:pt idx="0">
                  <c:v>0.176193171099792</c:v>
                </c:pt>
                <c:pt idx="1">
                  <c:v>0.271760797342193</c:v>
                </c:pt>
                <c:pt idx="2">
                  <c:v>0.343759308906762</c:v>
                </c:pt>
                <c:pt idx="3">
                  <c:v>0.415817223198594</c:v>
                </c:pt>
                <c:pt idx="4">
                  <c:v>0.504832878329521</c:v>
                </c:pt>
                <c:pt idx="5">
                  <c:v>0.288699983756565</c:v>
                </c:pt>
                <c:pt idx="6">
                  <c:v>0.198075730786011</c:v>
                </c:pt>
                <c:pt idx="7">
                  <c:v>0.140745265729994</c:v>
                </c:pt>
                <c:pt idx="8">
                  <c:v>0.0903421723333876</c:v>
                </c:pt>
                <c:pt idx="9">
                  <c:v>0.100286199595132</c:v>
                </c:pt>
                <c:pt idx="10">
                  <c:v>0.112163832166186</c:v>
                </c:pt>
                <c:pt idx="11">
                  <c:v>0.13134328358209</c:v>
                </c:pt>
                <c:pt idx="12">
                  <c:v>0.189471618505617</c:v>
                </c:pt>
                <c:pt idx="13">
                  <c:v>0.25134345243707</c:v>
                </c:pt>
                <c:pt idx="14">
                  <c:v>0.310006776598148</c:v>
                </c:pt>
                <c:pt idx="15">
                  <c:v>0.341228808464591</c:v>
                </c:pt>
                <c:pt idx="16">
                  <c:v>0.37153656760412</c:v>
                </c:pt>
                <c:pt idx="17">
                  <c:v>0.26502337441564</c:v>
                </c:pt>
                <c:pt idx="18">
                  <c:v>0.201281013030995</c:v>
                </c:pt>
                <c:pt idx="19">
                  <c:v>0.154139174205836</c:v>
                </c:pt>
                <c:pt idx="20">
                  <c:v>0.114400253191265</c:v>
                </c:pt>
                <c:pt idx="21">
                  <c:v>0.120248371952143</c:v>
                </c:pt>
                <c:pt idx="22">
                  <c:v>0.127102354637194</c:v>
                </c:pt>
                <c:pt idx="23">
                  <c:v>0.150163059590869</c:v>
                </c:pt>
                <c:pt idx="24">
                  <c:v>0.195383576337849</c:v>
                </c:pt>
                <c:pt idx="25">
                  <c:v>0.230088495575221</c:v>
                </c:pt>
                <c:pt idx="26">
                  <c:v>0.263120398955118</c:v>
                </c:pt>
                <c:pt idx="27">
                  <c:v>0.272168696600618</c:v>
                </c:pt>
                <c:pt idx="28">
                  <c:v>0.280476505625414</c:v>
                </c:pt>
                <c:pt idx="29">
                  <c:v>0.23332746788668</c:v>
                </c:pt>
                <c:pt idx="30">
                  <c:v>0.19969621872252</c:v>
                </c:pt>
                <c:pt idx="31">
                  <c:v>0.171746007252527</c:v>
                </c:pt>
                <c:pt idx="32">
                  <c:v>0.144931853727564</c:v>
                </c:pt>
                <c:pt idx="33">
                  <c:v>0.147190918358912</c:v>
                </c:pt>
                <c:pt idx="34">
                  <c:v>0.149591911316847</c:v>
                </c:pt>
                <c:pt idx="35">
                  <c:v>0.168605249613999</c:v>
                </c:pt>
                <c:pt idx="36">
                  <c:v>0.198386927830732</c:v>
                </c:pt>
                <c:pt idx="37">
                  <c:v>0.21502808988764</c:v>
                </c:pt>
                <c:pt idx="38">
                  <c:v>0.229575278679272</c:v>
                </c:pt>
                <c:pt idx="39">
                  <c:v>0.231681362116145</c:v>
                </c:pt>
                <c:pt idx="40">
                  <c:v>0.23378299877364</c:v>
                </c:pt>
                <c:pt idx="41">
                  <c:v>0.215784337643328</c:v>
                </c:pt>
                <c:pt idx="42">
                  <c:v>0.200440528634361</c:v>
                </c:pt>
                <c:pt idx="43">
                  <c:v>0.187031419904996</c:v>
                </c:pt>
                <c:pt idx="44">
                  <c:v>0.172154041472704</c:v>
                </c:pt>
                <c:pt idx="45">
                  <c:v>0.172576201901715</c:v>
                </c:pt>
                <c:pt idx="46">
                  <c:v>0.172982031468206</c:v>
                </c:pt>
              </c:numCache>
            </c:numRef>
          </c:xVal>
          <c:yVal>
            <c:numRef>
              <c:f>'Adobe RGB'!$Y$6:$Y$52</c:f>
              <c:numCache>
                <c:formatCode>0.0000</c:formatCode>
                <c:ptCount val="47"/>
                <c:pt idx="0">
                  <c:v>0.108658743633277</c:v>
                </c:pt>
                <c:pt idx="1">
                  <c:v>0.228986710963455</c:v>
                </c:pt>
                <c:pt idx="2">
                  <c:v>0.320375335120643</c:v>
                </c:pt>
                <c:pt idx="3">
                  <c:v>0.411643233743409</c:v>
                </c:pt>
                <c:pt idx="4">
                  <c:v>0.524275068250572</c:v>
                </c:pt>
                <c:pt idx="5">
                  <c:v>0.553698088689155</c:v>
                </c:pt>
                <c:pt idx="6">
                  <c:v>0.56594870146272</c:v>
                </c:pt>
                <c:pt idx="7">
                  <c:v>0.573701893708003</c:v>
                </c:pt>
                <c:pt idx="8">
                  <c:v>0.580527086383602</c:v>
                </c:pt>
                <c:pt idx="9">
                  <c:v>0.525839402471089</c:v>
                </c:pt>
                <c:pt idx="10">
                  <c:v>0.461042782322133</c:v>
                </c:pt>
                <c:pt idx="11">
                  <c:v>0.35738413197172</c:v>
                </c:pt>
                <c:pt idx="12">
                  <c:v>0.269121326595692</c:v>
                </c:pt>
                <c:pt idx="13">
                  <c:v>0.313943622136325</c:v>
                </c:pt>
                <c:pt idx="14">
                  <c:v>0.358007680144567</c:v>
                </c:pt>
                <c:pt idx="15">
                  <c:v>0.427077071059276</c:v>
                </c:pt>
                <c:pt idx="16">
                  <c:v>0.499202413565905</c:v>
                </c:pt>
                <c:pt idx="17">
                  <c:v>0.530641733956651</c:v>
                </c:pt>
                <c:pt idx="18">
                  <c:v>0.549399985275712</c:v>
                </c:pt>
                <c:pt idx="19">
                  <c:v>0.552717502210734</c:v>
                </c:pt>
                <c:pt idx="20">
                  <c:v>0.555533284101698</c:v>
                </c:pt>
                <c:pt idx="21">
                  <c:v>0.511131303952749</c:v>
                </c:pt>
                <c:pt idx="22">
                  <c:v>0.459784959154253</c:v>
                </c:pt>
                <c:pt idx="23">
                  <c:v>0.389397420693745</c:v>
                </c:pt>
                <c:pt idx="24">
                  <c:v>0.37632593063446</c:v>
                </c:pt>
                <c:pt idx="25">
                  <c:v>0.389836898289615</c:v>
                </c:pt>
                <c:pt idx="26">
                  <c:v>0.403407741629067</c:v>
                </c:pt>
                <c:pt idx="27">
                  <c:v>0.443046718778404</c:v>
                </c:pt>
                <c:pt idx="28">
                  <c:v>0.482908669755129</c:v>
                </c:pt>
                <c:pt idx="29">
                  <c:v>0.507566426183354</c:v>
                </c:pt>
                <c:pt idx="30">
                  <c:v>0.525101926612839</c:v>
                </c:pt>
                <c:pt idx="31">
                  <c:v>0.525075225677031</c:v>
                </c:pt>
                <c:pt idx="32">
                  <c:v>0.525061443360393</c:v>
                </c:pt>
                <c:pt idx="33">
                  <c:v>0.495219463808448</c:v>
                </c:pt>
                <c:pt idx="34">
                  <c:v>0.463485199171641</c:v>
                </c:pt>
                <c:pt idx="35">
                  <c:v>0.427225939269171</c:v>
                </c:pt>
                <c:pt idx="36">
                  <c:v>0.431601550225202</c:v>
                </c:pt>
                <c:pt idx="37">
                  <c:v>0.435621488764045</c:v>
                </c:pt>
                <c:pt idx="38">
                  <c:v>0.439237335967264</c:v>
                </c:pt>
                <c:pt idx="39">
                  <c:v>0.456825782912739</c:v>
                </c:pt>
                <c:pt idx="40">
                  <c:v>0.474601432905183</c:v>
                </c:pt>
                <c:pt idx="41">
                  <c:v>0.48784764576726</c:v>
                </c:pt>
                <c:pt idx="42">
                  <c:v>0.499116044516578</c:v>
                </c:pt>
                <c:pt idx="43">
                  <c:v>0.498211526354948</c:v>
                </c:pt>
                <c:pt idx="44">
                  <c:v>0.497164621244181</c:v>
                </c:pt>
                <c:pt idx="45">
                  <c:v>0.481471607571314</c:v>
                </c:pt>
                <c:pt idx="46">
                  <c:v>0.465738758029978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'Adobe RGB'!$Z$4</c:f>
              <c:strCache>
                <c:ptCount val="1"/>
                <c:pt idx="0">
                  <c:v>CM_ON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numRef>
              <c:f>'Adobe RGB'!$AC$6:$AC$52</c:f>
              <c:numCache>
                <c:formatCode>0.0000</c:formatCode>
                <c:ptCount val="47"/>
                <c:pt idx="0">
                  <c:v>0.175302983514748</c:v>
                </c:pt>
                <c:pt idx="1">
                  <c:v>0.280039094701682</c:v>
                </c:pt>
                <c:pt idx="2">
                  <c:v>0.324017553667925</c:v>
                </c:pt>
                <c:pt idx="3">
                  <c:v>0.366602724582037</c:v>
                </c:pt>
                <c:pt idx="4">
                  <c:v>0.450553105624564</c:v>
                </c:pt>
                <c:pt idx="5">
                  <c:v>0.263608075352379</c:v>
                </c:pt>
                <c:pt idx="6">
                  <c:v>0.210197199481188</c:v>
                </c:pt>
                <c:pt idx="7">
                  <c:v>0.155492355410359</c:v>
                </c:pt>
                <c:pt idx="8">
                  <c:v>0.0857511849613778</c:v>
                </c:pt>
                <c:pt idx="9">
                  <c:v>0.100126019558084</c:v>
                </c:pt>
                <c:pt idx="10">
                  <c:v>0.109483231912521</c:v>
                </c:pt>
                <c:pt idx="11">
                  <c:v>0.12165535066723</c:v>
                </c:pt>
                <c:pt idx="12">
                  <c:v>0.188689604530454</c:v>
                </c:pt>
                <c:pt idx="13">
                  <c:v>0.240069347458831</c:v>
                </c:pt>
                <c:pt idx="14">
                  <c:v>0.272065128576175</c:v>
                </c:pt>
                <c:pt idx="15">
                  <c:v>0.285709297327193</c:v>
                </c:pt>
                <c:pt idx="16">
                  <c:v>0.310789435661183</c:v>
                </c:pt>
                <c:pt idx="17">
                  <c:v>0.235513206577876</c:v>
                </c:pt>
                <c:pt idx="18">
                  <c:v>0.20702847148388</c:v>
                </c:pt>
                <c:pt idx="19">
                  <c:v>0.169406809911122</c:v>
                </c:pt>
                <c:pt idx="20">
                  <c:v>0.0915510216727254</c:v>
                </c:pt>
                <c:pt idx="21">
                  <c:v>0.112711189828258</c:v>
                </c:pt>
                <c:pt idx="22">
                  <c:v>0.115801600155517</c:v>
                </c:pt>
                <c:pt idx="23">
                  <c:v>0.149649254391304</c:v>
                </c:pt>
                <c:pt idx="24">
                  <c:v>0.194864270380011</c:v>
                </c:pt>
                <c:pt idx="25">
                  <c:v>0.2191433666857</c:v>
                </c:pt>
                <c:pt idx="26">
                  <c:v>0.239012144166293</c:v>
                </c:pt>
                <c:pt idx="27">
                  <c:v>0.245250311190941</c:v>
                </c:pt>
                <c:pt idx="28">
                  <c:v>0.251411942205589</c:v>
                </c:pt>
                <c:pt idx="29">
                  <c:v>0.220200100274633</c:v>
                </c:pt>
                <c:pt idx="30">
                  <c:v>0.203513964749263</c:v>
                </c:pt>
                <c:pt idx="31">
                  <c:v>0.179034211285584</c:v>
                </c:pt>
                <c:pt idx="32">
                  <c:v>0.118385885642964</c:v>
                </c:pt>
                <c:pt idx="33">
                  <c:v>0.142563685662579</c:v>
                </c:pt>
                <c:pt idx="34">
                  <c:v>0.142398192826891</c:v>
                </c:pt>
                <c:pt idx="35">
                  <c:v>0.172153055209075</c:v>
                </c:pt>
                <c:pt idx="36">
                  <c:v>0.1972325149204</c:v>
                </c:pt>
                <c:pt idx="37">
                  <c:v>0.208848028144005</c:v>
                </c:pt>
                <c:pt idx="38">
                  <c:v>0.219909220240876</c:v>
                </c:pt>
                <c:pt idx="39">
                  <c:v>0.221225463462207</c:v>
                </c:pt>
                <c:pt idx="40">
                  <c:v>0.225083404371677</c:v>
                </c:pt>
                <c:pt idx="41">
                  <c:v>0.209709842128136</c:v>
                </c:pt>
                <c:pt idx="42">
                  <c:v>0.200693563361576</c:v>
                </c:pt>
                <c:pt idx="43">
                  <c:v>0.188780552926255</c:v>
                </c:pt>
                <c:pt idx="44">
                  <c:v>0.15257794862662</c:v>
                </c:pt>
                <c:pt idx="45">
                  <c:v>0.166130341870233</c:v>
                </c:pt>
                <c:pt idx="46">
                  <c:v>0.165757512883398</c:v>
                </c:pt>
              </c:numCache>
            </c:numRef>
          </c:xVal>
          <c:yVal>
            <c:numRef>
              <c:f>'Adobe RGB'!$AD$6:$AD$52</c:f>
              <c:numCache>
                <c:formatCode>0.0000</c:formatCode>
                <c:ptCount val="47"/>
                <c:pt idx="0">
                  <c:v>0.159297893442043</c:v>
                </c:pt>
                <c:pt idx="1">
                  <c:v>0.29654184941113</c:v>
                </c:pt>
                <c:pt idx="2">
                  <c:v>0.354448321042595</c:v>
                </c:pt>
                <c:pt idx="3">
                  <c:v>0.410858745491981</c:v>
                </c:pt>
                <c:pt idx="4">
                  <c:v>0.523029174186234</c:v>
                </c:pt>
                <c:pt idx="5">
                  <c:v>0.549228082352169</c:v>
                </c:pt>
                <c:pt idx="6">
                  <c:v>0.556394601093678</c:v>
                </c:pt>
                <c:pt idx="7">
                  <c:v>0.564266161339044</c:v>
                </c:pt>
                <c:pt idx="8">
                  <c:v>0.574625798545153</c:v>
                </c:pt>
                <c:pt idx="9">
                  <c:v>0.499331142524835</c:v>
                </c:pt>
                <c:pt idx="10">
                  <c:v>0.450244580033331</c:v>
                </c:pt>
                <c:pt idx="11">
                  <c:v>0.387197598845838</c:v>
                </c:pt>
                <c:pt idx="12">
                  <c:v>0.340755583491466</c:v>
                </c:pt>
                <c:pt idx="13">
                  <c:v>0.384867761733284</c:v>
                </c:pt>
                <c:pt idx="14">
                  <c:v>0.400969893509688</c:v>
                </c:pt>
                <c:pt idx="15">
                  <c:v>0.436279826899527</c:v>
                </c:pt>
                <c:pt idx="16">
                  <c:v>0.492918098072512</c:v>
                </c:pt>
                <c:pt idx="17">
                  <c:v>0.519948355682833</c:v>
                </c:pt>
                <c:pt idx="18">
                  <c:v>0.533397764370178</c:v>
                </c:pt>
                <c:pt idx="19">
                  <c:v>0.535675036220485</c:v>
                </c:pt>
                <c:pt idx="20">
                  <c:v>0.544207906808824</c:v>
                </c:pt>
                <c:pt idx="21">
                  <c:v>0.487234677498362</c:v>
                </c:pt>
                <c:pt idx="22">
                  <c:v>0.450263057895809</c:v>
                </c:pt>
                <c:pt idx="23">
                  <c:v>0.419517791933356</c:v>
                </c:pt>
                <c:pt idx="24">
                  <c:v>0.407873123091249</c:v>
                </c:pt>
                <c:pt idx="25">
                  <c:v>0.4249347899656</c:v>
                </c:pt>
                <c:pt idx="26">
                  <c:v>0.429668618511691</c:v>
                </c:pt>
                <c:pt idx="27">
                  <c:v>0.453002875240148</c:v>
                </c:pt>
                <c:pt idx="28">
                  <c:v>0.479362571577344</c:v>
                </c:pt>
                <c:pt idx="29">
                  <c:v>0.497485304802368</c:v>
                </c:pt>
                <c:pt idx="30">
                  <c:v>0.510923705918563</c:v>
                </c:pt>
                <c:pt idx="31">
                  <c:v>0.510900291844005</c:v>
                </c:pt>
                <c:pt idx="32">
                  <c:v>0.513829041185866</c:v>
                </c:pt>
                <c:pt idx="33">
                  <c:v>0.480666222776394</c:v>
                </c:pt>
                <c:pt idx="34">
                  <c:v>0.457276969407807</c:v>
                </c:pt>
                <c:pt idx="35">
                  <c:v>0.440584094526577</c:v>
                </c:pt>
                <c:pt idx="36">
                  <c:v>0.439973973983709</c:v>
                </c:pt>
                <c:pt idx="37">
                  <c:v>0.447828190161693</c:v>
                </c:pt>
                <c:pt idx="38">
                  <c:v>0.448405127643203</c:v>
                </c:pt>
                <c:pt idx="39">
                  <c:v>0.459538693369239</c:v>
                </c:pt>
                <c:pt idx="40">
                  <c:v>0.474201072456973</c:v>
                </c:pt>
                <c:pt idx="41">
                  <c:v>0.484940345648069</c:v>
                </c:pt>
                <c:pt idx="42">
                  <c:v>0.493558495284772</c:v>
                </c:pt>
                <c:pt idx="43">
                  <c:v>0.493366823371726</c:v>
                </c:pt>
                <c:pt idx="44">
                  <c:v>0.492557386304458</c:v>
                </c:pt>
                <c:pt idx="45">
                  <c:v>0.474083322725105</c:v>
                </c:pt>
                <c:pt idx="46">
                  <c:v>0.462237768888645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4516528"/>
        <c:axId val="1784517072"/>
      </c:scatterChart>
      <c:valAx>
        <c:axId val="1784516528"/>
        <c:scaling>
          <c:orientation val="minMax"/>
          <c:max val="0.7"/>
          <c:min val="0"/>
        </c:scaling>
        <c:delete val="0"/>
        <c:axPos val="b"/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84517072"/>
        <c:crosses val="autoZero"/>
        <c:crossBetween val="midCat"/>
      </c:valAx>
      <c:valAx>
        <c:axId val="1784517072"/>
        <c:scaling>
          <c:orientation val="minMax"/>
          <c:max val="0.6"/>
          <c:min val="0"/>
        </c:scaling>
        <c:delete val="0"/>
        <c:axPos val="l"/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84516528"/>
        <c:crosses val="autoZero"/>
        <c:crossBetween val="midCat"/>
      </c:valAx>
      <c:spPr>
        <a:blipFill dpi="0" rotWithShape="1">
          <a:blip xmlns:r="http://schemas.openxmlformats.org/officeDocument/2006/relationships" r:embed="rId1"/>
          <a:srcRect/>
          <a:stretch>
            <a:fillRect t="-1000" b="-1000"/>
          </a:stretch>
        </a:blip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'Adobe RGB'!$AE$4</c:f>
              <c:strCache>
                <c:ptCount val="1"/>
                <c:pt idx="0">
                  <c:v>DIFF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'Adobe RGB'!$AE$5:$AE$52</c:f>
              <c:numCache>
                <c:formatCode>0.0000</c:formatCode>
                <c:ptCount val="48"/>
                <c:pt idx="1">
                  <c:v>0.00140969476247144</c:v>
                </c:pt>
                <c:pt idx="2">
                  <c:v>0.00249408536296883</c:v>
                </c:pt>
                <c:pt idx="3">
                  <c:v>0.00227552024175286</c:v>
                </c:pt>
                <c:pt idx="4">
                  <c:v>0.00467125707004927</c:v>
                </c:pt>
                <c:pt idx="5">
                  <c:v>0.000207264718107579</c:v>
                </c:pt>
                <c:pt idx="6">
                  <c:v>0.00324965715060277</c:v>
                </c:pt>
                <c:pt idx="7">
                  <c:v>0.00604549130899336</c:v>
                </c:pt>
                <c:pt idx="8">
                  <c:v>0.0020264545404083</c:v>
                </c:pt>
                <c:pt idx="9">
                  <c:v>0.0101300606787653</c:v>
                </c:pt>
                <c:pt idx="10">
                  <c:v>0.00657872505340338</c:v>
                </c:pt>
                <c:pt idx="11">
                  <c:v>0.00385307626652552</c:v>
                </c:pt>
                <c:pt idx="12">
                  <c:v>0.00611254239283432</c:v>
                </c:pt>
                <c:pt idx="13">
                  <c:v>0.001853356417779</c:v>
                </c:pt>
                <c:pt idx="14">
                  <c:v>0.00720397698197337</c:v>
                </c:pt>
                <c:pt idx="15">
                  <c:v>0.00203256067184243</c:v>
                </c:pt>
                <c:pt idx="16">
                  <c:v>0.00530258649061512</c:v>
                </c:pt>
                <c:pt idx="17">
                  <c:v>0.000363677916307754</c:v>
                </c:pt>
                <c:pt idx="18">
                  <c:v>0.00539650574584694</c:v>
                </c:pt>
                <c:pt idx="19">
                  <c:v>0.00522166817340005</c:v>
                </c:pt>
                <c:pt idx="20">
                  <c:v>0.00365232684656446</c:v>
                </c:pt>
                <c:pt idx="21">
                  <c:v>0.0336227588832397</c:v>
                </c:pt>
                <c:pt idx="22">
                  <c:v>0.0170250772978389</c:v>
                </c:pt>
                <c:pt idx="23">
                  <c:v>0.0191110487455887</c:v>
                </c:pt>
                <c:pt idx="24">
                  <c:v>0.00460721186597667</c:v>
                </c:pt>
                <c:pt idx="25">
                  <c:v>0.00360234994665457</c:v>
                </c:pt>
                <c:pt idx="26">
                  <c:v>0.00262914819562704</c:v>
                </c:pt>
                <c:pt idx="27">
                  <c:v>0.00189769121991826</c:v>
                </c:pt>
                <c:pt idx="28">
                  <c:v>0.000632904049140294</c:v>
                </c:pt>
                <c:pt idx="29">
                  <c:v>0.000509465238362348</c:v>
                </c:pt>
                <c:pt idx="30">
                  <c:v>0.00211681768777098</c:v>
                </c:pt>
                <c:pt idx="31">
                  <c:v>0.00445111676034197</c:v>
                </c:pt>
                <c:pt idx="32">
                  <c:v>0.00481137134640371</c:v>
                </c:pt>
                <c:pt idx="33">
                  <c:v>0.0390150030572273</c:v>
                </c:pt>
                <c:pt idx="34">
                  <c:v>0.0150962430146272</c:v>
                </c:pt>
                <c:pt idx="35">
                  <c:v>0.0166197551296094</c:v>
                </c:pt>
                <c:pt idx="36">
                  <c:v>0.00132929537262892</c:v>
                </c:pt>
                <c:pt idx="37">
                  <c:v>0.00680277979798662</c:v>
                </c:pt>
                <c:pt idx="38">
                  <c:v>0.00309946645522549</c:v>
                </c:pt>
                <c:pt idx="39">
                  <c:v>0.00585244182397347</c:v>
                </c:pt>
                <c:pt idx="40">
                  <c:v>0.00497020240835453</c:v>
                </c:pt>
                <c:pt idx="41">
                  <c:v>0.00668700077815715</c:v>
                </c:pt>
                <c:pt idx="42">
                  <c:v>0.00491594603274583</c:v>
                </c:pt>
                <c:pt idx="43">
                  <c:v>0.00697742672050721</c:v>
                </c:pt>
                <c:pt idx="44">
                  <c:v>0.00802364915861638</c:v>
                </c:pt>
                <c:pt idx="45">
                  <c:v>0.028717954631651</c:v>
                </c:pt>
                <c:pt idx="46">
                  <c:v>0.0137206367070267</c:v>
                </c:pt>
                <c:pt idx="47">
                  <c:v>0.0141280121775575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89459248"/>
        <c:axId val="1789467952"/>
      </c:barChart>
      <c:catAx>
        <c:axId val="17894592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89467952"/>
        <c:crosses val="autoZero"/>
        <c:auto val="1"/>
        <c:lblAlgn val="ctr"/>
        <c:lblOffset val="100"/>
        <c:noMultiLvlLbl val="0"/>
      </c:catAx>
      <c:valAx>
        <c:axId val="1789467952"/>
        <c:scaling>
          <c:orientation val="minMax"/>
          <c:max val="0.0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89459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line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'Adobe RGB'!$AT$5:$AT$8</c:f>
              <c:numCache>
                <c:formatCode>0.0000</c:formatCode>
                <c:ptCount val="4"/>
                <c:pt idx="0">
                  <c:v>0.1401</c:v>
                </c:pt>
                <c:pt idx="1">
                  <c:v>0.6842</c:v>
                </c:pt>
                <c:pt idx="2">
                  <c:v>0.2499</c:v>
                </c:pt>
                <c:pt idx="3">
                  <c:v>0.1401</c:v>
                </c:pt>
              </c:numCache>
            </c:numRef>
          </c:xVal>
          <c:yVal>
            <c:numRef>
              <c:f>'Adobe RGB'!$AU$5:$AU$8</c:f>
              <c:numCache>
                <c:formatCode>0.0000</c:formatCode>
                <c:ptCount val="4"/>
                <c:pt idx="0">
                  <c:v>0.0384</c:v>
                </c:pt>
                <c:pt idx="1">
                  <c:v>0.3158</c:v>
                </c:pt>
                <c:pt idx="2">
                  <c:v>0.7137</c:v>
                </c:pt>
                <c:pt idx="3">
                  <c:v>0.0384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"target"</c:f>
              <c:strCache>
                <c:ptCount val="1"/>
                <c:pt idx="0">
                  <c:v>target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'Adobe RGB'!$AY$5:$AY$8</c:f>
              <c:numCache>
                <c:formatCode>0.0000</c:formatCode>
                <c:ptCount val="4"/>
                <c:pt idx="0">
                  <c:v>0.15</c:v>
                </c:pt>
                <c:pt idx="1">
                  <c:v>0.64</c:v>
                </c:pt>
                <c:pt idx="2">
                  <c:v>0.21</c:v>
                </c:pt>
                <c:pt idx="3">
                  <c:v>0.15</c:v>
                </c:pt>
              </c:numCache>
            </c:numRef>
          </c:xVal>
          <c:yVal>
            <c:numRef>
              <c:f>'Adobe RGB'!$AZ$5:$AZ$8</c:f>
              <c:numCache>
                <c:formatCode>0.0000</c:formatCode>
                <c:ptCount val="4"/>
                <c:pt idx="0">
                  <c:v>0.06</c:v>
                </c:pt>
                <c:pt idx="1">
                  <c:v>0.33</c:v>
                </c:pt>
                <c:pt idx="2">
                  <c:v>0.71</c:v>
                </c:pt>
                <c:pt idx="3">
                  <c:v>0.06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"Last three"</c:f>
              <c:strCache>
                <c:ptCount val="1"/>
                <c:pt idx="0">
                  <c:v>Last three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'Adobe RGB'!$BC$5:$BC$8</c:f>
              <c:numCache>
                <c:formatCode>0.0000</c:formatCode>
                <c:ptCount val="4"/>
                <c:pt idx="0">
                  <c:v>0.185029164195079</c:v>
                </c:pt>
                <c:pt idx="1">
                  <c:v>0.174791875308555</c:v>
                </c:pt>
                <c:pt idx="2">
                  <c:v>0.165669067229471</c:v>
                </c:pt>
                <c:pt idx="3">
                  <c:v>0.185029164195079</c:v>
                </c:pt>
              </c:numCache>
            </c:numRef>
          </c:xVal>
          <c:yVal>
            <c:numRef>
              <c:f>'Adobe RGB'!$BD$5:$BD$8</c:f>
              <c:numCache>
                <c:formatCode>0.0000</c:formatCode>
                <c:ptCount val="4"/>
                <c:pt idx="0">
                  <c:v>0.439482612113353</c:v>
                </c:pt>
                <c:pt idx="1">
                  <c:v>0.328578649176011</c:v>
                </c:pt>
                <c:pt idx="2">
                  <c:v>0.229748228319274</c:v>
                </c:pt>
                <c:pt idx="3">
                  <c:v>0.439482612113353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9463056"/>
        <c:axId val="1789465776"/>
      </c:scatterChart>
      <c:valAx>
        <c:axId val="1789463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89465776"/>
        <c:crosses val="autoZero"/>
        <c:crossBetween val="midCat"/>
      </c:valAx>
      <c:valAx>
        <c:axId val="178946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89463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uv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'DCI-P3'!$Q$4</c:f>
              <c:strCache>
                <c:ptCount val="1"/>
                <c:pt idx="0">
                  <c:v>Target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elete val="1"/>
          </c:dLbls>
          <c:xVal>
            <c:numRef>
              <c:f>'DCI-P3'!$S$6:$S$52</c:f>
              <c:numCache>
                <c:formatCode>0.0000</c:formatCode>
                <c:ptCount val="47"/>
                <c:pt idx="0">
                  <c:v>0.175438596491227</c:v>
                </c:pt>
                <c:pt idx="1">
                  <c:v>0.272799968276603</c:v>
                </c:pt>
                <c:pt idx="2">
                  <c:v>0.32452328825735</c:v>
                </c:pt>
                <c:pt idx="3">
                  <c:v>0.378736033822498</c:v>
                </c:pt>
                <c:pt idx="4">
                  <c:v>0.496350364963503</c:v>
                </c:pt>
                <c:pt idx="5">
                  <c:v>0.265752764876283</c:v>
                </c:pt>
                <c:pt idx="6">
                  <c:v>0.204714808486941</c:v>
                </c:pt>
                <c:pt idx="7">
                  <c:v>0.160029020443091</c:v>
                </c:pt>
                <c:pt idx="8">
                  <c:v>0.0986046511627907</c:v>
                </c:pt>
                <c:pt idx="9">
                  <c:v>0.111965511692439</c:v>
                </c:pt>
                <c:pt idx="10">
                  <c:v>0.121305345659389</c:v>
                </c:pt>
                <c:pt idx="11">
                  <c:v>0.133576834685083</c:v>
                </c:pt>
                <c:pt idx="12">
                  <c:v>0.188481885167428</c:v>
                </c:pt>
                <c:pt idx="13">
                  <c:v>0.235691168609567</c:v>
                </c:pt>
                <c:pt idx="14">
                  <c:v>0.270347052915725</c:v>
                </c:pt>
                <c:pt idx="15">
                  <c:v>0.287522391633573</c:v>
                </c:pt>
                <c:pt idx="16">
                  <c:v>0.312287603722668</c:v>
                </c:pt>
                <c:pt idx="17">
                  <c:v>0.23855070752812</c:v>
                </c:pt>
                <c:pt idx="18">
                  <c:v>0.202647871047736</c:v>
                </c:pt>
                <c:pt idx="19">
                  <c:v>0.172410119881321</c:v>
                </c:pt>
                <c:pt idx="20">
                  <c:v>0.135231617659862</c:v>
                </c:pt>
                <c:pt idx="21">
                  <c:v>0.139928764628598</c:v>
                </c:pt>
                <c:pt idx="22">
                  <c:v>0.143643231754323</c:v>
                </c:pt>
                <c:pt idx="23">
                  <c:v>0.15861159785289</c:v>
                </c:pt>
                <c:pt idx="24">
                  <c:v>0.1935397037656</c:v>
                </c:pt>
                <c:pt idx="25">
                  <c:v>0.216778391199021</c:v>
                </c:pt>
                <c:pt idx="26">
                  <c:v>0.236704472145755</c:v>
                </c:pt>
                <c:pt idx="27">
                  <c:v>0.242187644308698</c:v>
                </c:pt>
                <c:pt idx="28">
                  <c:v>0.248748755513193</c:v>
                </c:pt>
                <c:pt idx="29">
                  <c:v>0.220237934787566</c:v>
                </c:pt>
                <c:pt idx="30">
                  <c:v>0.200826968410796</c:v>
                </c:pt>
                <c:pt idx="31">
                  <c:v>0.182609754881087</c:v>
                </c:pt>
                <c:pt idx="32">
                  <c:v>0.161999036344248</c:v>
                </c:pt>
                <c:pt idx="33">
                  <c:v>0.162944987790075</c:v>
                </c:pt>
                <c:pt idx="34">
                  <c:v>0.163766532935565</c:v>
                </c:pt>
                <c:pt idx="35">
                  <c:v>0.175884665273289</c:v>
                </c:pt>
                <c:pt idx="36">
                  <c:v>0.196194456367206</c:v>
                </c:pt>
                <c:pt idx="37">
                  <c:v>0.205413639755983</c:v>
                </c:pt>
                <c:pt idx="38">
                  <c:v>0.214083371397945</c:v>
                </c:pt>
                <c:pt idx="39">
                  <c:v>0.215457839049107</c:v>
                </c:pt>
                <c:pt idx="40">
                  <c:v>0.216933682914376</c:v>
                </c:pt>
                <c:pt idx="41">
                  <c:v>0.20736874693057</c:v>
                </c:pt>
                <c:pt idx="42">
                  <c:v>0.199234496099383</c:v>
                </c:pt>
                <c:pt idx="43">
                  <c:v>0.19092344789524</c:v>
                </c:pt>
                <c:pt idx="44">
                  <c:v>0.182134059183528</c:v>
                </c:pt>
                <c:pt idx="45">
                  <c:v>0.18191911788821</c:v>
                </c:pt>
                <c:pt idx="46">
                  <c:v>0.181717547666571</c:v>
                </c:pt>
              </c:numCache>
            </c:numRef>
          </c:xVal>
          <c:yVal>
            <c:numRef>
              <c:f>'DCI-P3'!$T$6:$T$52</c:f>
              <c:numCache>
                <c:formatCode>0.0000</c:formatCode>
                <c:ptCount val="47"/>
                <c:pt idx="0">
                  <c:v>0.157894736842105</c:v>
                </c:pt>
                <c:pt idx="1">
                  <c:v>0.269436835164456</c:v>
                </c:pt>
                <c:pt idx="2">
                  <c:v>0.328693679404171</c:v>
                </c:pt>
                <c:pt idx="3">
                  <c:v>0.39080253515738</c:v>
                </c:pt>
                <c:pt idx="4">
                  <c:v>0.525547445255475</c:v>
                </c:pt>
                <c:pt idx="5">
                  <c:v>0.555768650757021</c:v>
                </c:pt>
                <c:pt idx="6">
                  <c:v>0.563768042870118</c:v>
                </c:pt>
                <c:pt idx="7">
                  <c:v>0.569624384752952</c:v>
                </c:pt>
                <c:pt idx="8">
                  <c:v>0.577674418604651</c:v>
                </c:pt>
                <c:pt idx="9">
                  <c:v>0.504677805490035</c:v>
                </c:pt>
                <c:pt idx="10">
                  <c:v>0.453649936055479</c:v>
                </c:pt>
                <c:pt idx="11">
                  <c:v>0.38660506759352</c:v>
                </c:pt>
                <c:pt idx="12">
                  <c:v>0.338721501495348</c:v>
                </c:pt>
                <c:pt idx="13">
                  <c:v>0.367369835157693</c:v>
                </c:pt>
                <c:pt idx="14">
                  <c:v>0.388400303416829</c:v>
                </c:pt>
                <c:pt idx="15">
                  <c:v>0.430114301635944</c:v>
                </c:pt>
                <c:pt idx="16">
                  <c:v>0.490261937147024</c:v>
                </c:pt>
                <c:pt idx="17">
                  <c:v>0.520425902003054</c:v>
                </c:pt>
                <c:pt idx="18">
                  <c:v>0.535112876282101</c:v>
                </c:pt>
                <c:pt idx="19">
                  <c:v>0.536097672561242</c:v>
                </c:pt>
                <c:pt idx="20">
                  <c:v>0.537308518250467</c:v>
                </c:pt>
                <c:pt idx="21">
                  <c:v>0.492983817787056</c:v>
                </c:pt>
                <c:pt idx="22">
                  <c:v>0.457932190953835</c:v>
                </c:pt>
                <c:pt idx="23">
                  <c:v>0.418136409705959</c:v>
                </c:pt>
                <c:pt idx="24">
                  <c:v>0.408841008623874</c:v>
                </c:pt>
                <c:pt idx="25">
                  <c:v>0.417797444938307</c:v>
                </c:pt>
                <c:pt idx="26">
                  <c:v>0.425477167620879</c:v>
                </c:pt>
                <c:pt idx="27">
                  <c:v>0.449425254872778</c:v>
                </c:pt>
                <c:pt idx="28">
                  <c:v>0.478081306319892</c:v>
                </c:pt>
                <c:pt idx="29">
                  <c:v>0.496993013723543</c:v>
                </c:pt>
                <c:pt idx="30">
                  <c:v>0.509868634529843</c:v>
                </c:pt>
                <c:pt idx="31">
                  <c:v>0.508902131551695</c:v>
                </c:pt>
                <c:pt idx="32">
                  <c:v>0.507808642648183</c:v>
                </c:pt>
                <c:pt idx="33">
                  <c:v>0.483179743972003</c:v>
                </c:pt>
                <c:pt idx="34">
                  <c:v>0.46178990178145</c:v>
                </c:pt>
                <c:pt idx="35">
                  <c:v>0.440238898763248</c:v>
                </c:pt>
                <c:pt idx="36">
                  <c:v>0.445645401735197</c:v>
                </c:pt>
                <c:pt idx="37">
                  <c:v>0.448099564959223</c:v>
                </c:pt>
                <c:pt idx="38">
                  <c:v>0.450407463138556</c:v>
                </c:pt>
                <c:pt idx="39">
                  <c:v>0.46081117957417</c:v>
                </c:pt>
                <c:pt idx="40">
                  <c:v>0.471982239922167</c:v>
                </c:pt>
                <c:pt idx="41">
                  <c:v>0.48052569631763</c:v>
                </c:pt>
                <c:pt idx="42">
                  <c:v>0.487791256422125</c:v>
                </c:pt>
                <c:pt idx="43">
                  <c:v>0.486735124662491</c:v>
                </c:pt>
                <c:pt idx="44">
                  <c:v>0.485618207477294</c:v>
                </c:pt>
                <c:pt idx="45">
                  <c:v>0.475097454764369</c:v>
                </c:pt>
                <c:pt idx="46">
                  <c:v>0.465231177309296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'DCI-P3'!$U$4</c:f>
              <c:strCache>
                <c:ptCount val="1"/>
                <c:pt idx="0">
                  <c:v>CM_OFF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'DCI-P3'!$X$6:$X$52</c:f>
              <c:numCache>
                <c:formatCode>0.0000</c:formatCode>
                <c:ptCount val="47"/>
                <c:pt idx="0">
                  <c:v>0.176193171099792</c:v>
                </c:pt>
                <c:pt idx="1">
                  <c:v>0.271760797342193</c:v>
                </c:pt>
                <c:pt idx="2">
                  <c:v>0.343759308906762</c:v>
                </c:pt>
                <c:pt idx="3">
                  <c:v>0.415817223198594</c:v>
                </c:pt>
                <c:pt idx="4">
                  <c:v>0.504832878329521</c:v>
                </c:pt>
                <c:pt idx="5">
                  <c:v>0.288699983756565</c:v>
                </c:pt>
                <c:pt idx="6">
                  <c:v>0.198075730786011</c:v>
                </c:pt>
                <c:pt idx="7">
                  <c:v>0.140745265729994</c:v>
                </c:pt>
                <c:pt idx="8">
                  <c:v>0.0903421723333876</c:v>
                </c:pt>
                <c:pt idx="9">
                  <c:v>0.100286199595132</c:v>
                </c:pt>
                <c:pt idx="10">
                  <c:v>0.112163832166186</c:v>
                </c:pt>
                <c:pt idx="11">
                  <c:v>0.13134328358209</c:v>
                </c:pt>
                <c:pt idx="12">
                  <c:v>0.189471618505617</c:v>
                </c:pt>
                <c:pt idx="13">
                  <c:v>0.25134345243707</c:v>
                </c:pt>
                <c:pt idx="14">
                  <c:v>0.310006776598148</c:v>
                </c:pt>
                <c:pt idx="15">
                  <c:v>0.341228808464591</c:v>
                </c:pt>
                <c:pt idx="16">
                  <c:v>0.37153656760412</c:v>
                </c:pt>
                <c:pt idx="17">
                  <c:v>0.26502337441564</c:v>
                </c:pt>
                <c:pt idx="18">
                  <c:v>0.201281013030995</c:v>
                </c:pt>
                <c:pt idx="19">
                  <c:v>0.154139174205836</c:v>
                </c:pt>
                <c:pt idx="20">
                  <c:v>0.114400253191265</c:v>
                </c:pt>
                <c:pt idx="21">
                  <c:v>0.120248371952143</c:v>
                </c:pt>
                <c:pt idx="22">
                  <c:v>0.127102354637194</c:v>
                </c:pt>
                <c:pt idx="23">
                  <c:v>0.150163059590869</c:v>
                </c:pt>
                <c:pt idx="24">
                  <c:v>0.195383576337849</c:v>
                </c:pt>
                <c:pt idx="25">
                  <c:v>0.230088495575221</c:v>
                </c:pt>
                <c:pt idx="26">
                  <c:v>0.263120398955118</c:v>
                </c:pt>
                <c:pt idx="27">
                  <c:v>0.272168696600618</c:v>
                </c:pt>
                <c:pt idx="28">
                  <c:v>0.280476505625414</c:v>
                </c:pt>
                <c:pt idx="29">
                  <c:v>0.23332746788668</c:v>
                </c:pt>
                <c:pt idx="30">
                  <c:v>0.19969621872252</c:v>
                </c:pt>
                <c:pt idx="31">
                  <c:v>0.171746007252527</c:v>
                </c:pt>
                <c:pt idx="32">
                  <c:v>0.144931853727564</c:v>
                </c:pt>
                <c:pt idx="33">
                  <c:v>0.147190918358912</c:v>
                </c:pt>
                <c:pt idx="34">
                  <c:v>0.149591911316847</c:v>
                </c:pt>
                <c:pt idx="35">
                  <c:v>0.168605249613999</c:v>
                </c:pt>
                <c:pt idx="36">
                  <c:v>0.198386927830732</c:v>
                </c:pt>
                <c:pt idx="37">
                  <c:v>0.21502808988764</c:v>
                </c:pt>
                <c:pt idx="38">
                  <c:v>0.229575278679272</c:v>
                </c:pt>
                <c:pt idx="39">
                  <c:v>0.231681362116145</c:v>
                </c:pt>
                <c:pt idx="40">
                  <c:v>0.23378299877364</c:v>
                </c:pt>
                <c:pt idx="41">
                  <c:v>0.215784337643328</c:v>
                </c:pt>
                <c:pt idx="42">
                  <c:v>0.200440528634361</c:v>
                </c:pt>
                <c:pt idx="43">
                  <c:v>0.187031419904996</c:v>
                </c:pt>
                <c:pt idx="44">
                  <c:v>0.172154041472704</c:v>
                </c:pt>
                <c:pt idx="45">
                  <c:v>0.172576201901715</c:v>
                </c:pt>
                <c:pt idx="46">
                  <c:v>0.172982031468206</c:v>
                </c:pt>
              </c:numCache>
            </c:numRef>
          </c:xVal>
          <c:yVal>
            <c:numRef>
              <c:f>'DCI-P3'!$Y$6:$Y$52</c:f>
              <c:numCache>
                <c:formatCode>0.0000</c:formatCode>
                <c:ptCount val="47"/>
                <c:pt idx="0">
                  <c:v>0.108658743633277</c:v>
                </c:pt>
                <c:pt idx="1">
                  <c:v>0.228986710963455</c:v>
                </c:pt>
                <c:pt idx="2">
                  <c:v>0.320375335120643</c:v>
                </c:pt>
                <c:pt idx="3">
                  <c:v>0.411643233743409</c:v>
                </c:pt>
                <c:pt idx="4">
                  <c:v>0.524275068250572</c:v>
                </c:pt>
                <c:pt idx="5">
                  <c:v>0.553698088689155</c:v>
                </c:pt>
                <c:pt idx="6">
                  <c:v>0.56594870146272</c:v>
                </c:pt>
                <c:pt idx="7">
                  <c:v>0.573701893708003</c:v>
                </c:pt>
                <c:pt idx="8">
                  <c:v>0.580527086383602</c:v>
                </c:pt>
                <c:pt idx="9">
                  <c:v>0.525839402471089</c:v>
                </c:pt>
                <c:pt idx="10">
                  <c:v>0.461042782322133</c:v>
                </c:pt>
                <c:pt idx="11">
                  <c:v>0.35738413197172</c:v>
                </c:pt>
                <c:pt idx="12">
                  <c:v>0.269121326595692</c:v>
                </c:pt>
                <c:pt idx="13">
                  <c:v>0.313943622136325</c:v>
                </c:pt>
                <c:pt idx="14">
                  <c:v>0.358007680144567</c:v>
                </c:pt>
                <c:pt idx="15">
                  <c:v>0.427077071059276</c:v>
                </c:pt>
                <c:pt idx="16">
                  <c:v>0.499202413565905</c:v>
                </c:pt>
                <c:pt idx="17">
                  <c:v>0.530641733956651</c:v>
                </c:pt>
                <c:pt idx="18">
                  <c:v>0.549399985275712</c:v>
                </c:pt>
                <c:pt idx="19">
                  <c:v>0.552717502210734</c:v>
                </c:pt>
                <c:pt idx="20">
                  <c:v>0.555533284101698</c:v>
                </c:pt>
                <c:pt idx="21">
                  <c:v>0.511131303952749</c:v>
                </c:pt>
                <c:pt idx="22">
                  <c:v>0.459784959154253</c:v>
                </c:pt>
                <c:pt idx="23">
                  <c:v>0.389397420693745</c:v>
                </c:pt>
                <c:pt idx="24">
                  <c:v>0.37632593063446</c:v>
                </c:pt>
                <c:pt idx="25">
                  <c:v>0.389836898289615</c:v>
                </c:pt>
                <c:pt idx="26">
                  <c:v>0.403407741629067</c:v>
                </c:pt>
                <c:pt idx="27">
                  <c:v>0.443046718778404</c:v>
                </c:pt>
                <c:pt idx="28">
                  <c:v>0.482908669755129</c:v>
                </c:pt>
                <c:pt idx="29">
                  <c:v>0.507566426183354</c:v>
                </c:pt>
                <c:pt idx="30">
                  <c:v>0.525101926612839</c:v>
                </c:pt>
                <c:pt idx="31">
                  <c:v>0.525075225677031</c:v>
                </c:pt>
                <c:pt idx="32">
                  <c:v>0.525061443360393</c:v>
                </c:pt>
                <c:pt idx="33">
                  <c:v>0.495219463808448</c:v>
                </c:pt>
                <c:pt idx="34">
                  <c:v>0.463485199171641</c:v>
                </c:pt>
                <c:pt idx="35">
                  <c:v>0.427225939269171</c:v>
                </c:pt>
                <c:pt idx="36">
                  <c:v>0.431601550225202</c:v>
                </c:pt>
                <c:pt idx="37">
                  <c:v>0.435621488764045</c:v>
                </c:pt>
                <c:pt idx="38">
                  <c:v>0.439237335967264</c:v>
                </c:pt>
                <c:pt idx="39">
                  <c:v>0.456825782912739</c:v>
                </c:pt>
                <c:pt idx="40">
                  <c:v>0.474601432905183</c:v>
                </c:pt>
                <c:pt idx="41">
                  <c:v>0.48784764576726</c:v>
                </c:pt>
                <c:pt idx="42">
                  <c:v>0.499116044516578</c:v>
                </c:pt>
                <c:pt idx="43">
                  <c:v>0.498211526354948</c:v>
                </c:pt>
                <c:pt idx="44">
                  <c:v>0.497164621244181</c:v>
                </c:pt>
                <c:pt idx="45">
                  <c:v>0.481471607571314</c:v>
                </c:pt>
                <c:pt idx="46">
                  <c:v>0.465738758029978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'DCI-P3'!$Z$4</c:f>
              <c:strCache>
                <c:ptCount val="1"/>
                <c:pt idx="0">
                  <c:v>CM_ON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numRef>
              <c:f>'DCI-P3'!$AC$6:$AC$52</c:f>
              <c:numCache>
                <c:formatCode>0.0000</c:formatCode>
                <c:ptCount val="47"/>
                <c:pt idx="0">
                  <c:v>0.17509924087598</c:v>
                </c:pt>
                <c:pt idx="1">
                  <c:v>0.273342293824272</c:v>
                </c:pt>
                <c:pt idx="2">
                  <c:v>0.32448494411622</c:v>
                </c:pt>
                <c:pt idx="3">
                  <c:v>0.379536451840268</c:v>
                </c:pt>
                <c:pt idx="4">
                  <c:v>0.492718976240256</c:v>
                </c:pt>
                <c:pt idx="5">
                  <c:v>0.265078448667517</c:v>
                </c:pt>
                <c:pt idx="6">
                  <c:v>0.204837962714554</c:v>
                </c:pt>
                <c:pt idx="7">
                  <c:v>0.160493378293126</c:v>
                </c:pt>
                <c:pt idx="8">
                  <c:v>0.0983242358031401</c:v>
                </c:pt>
                <c:pt idx="9">
                  <c:v>0.111708399202324</c:v>
                </c:pt>
                <c:pt idx="10">
                  <c:v>0.121392570400193</c:v>
                </c:pt>
                <c:pt idx="11">
                  <c:v>0.133769322872358</c:v>
                </c:pt>
                <c:pt idx="12">
                  <c:v>0.189285519820088</c:v>
                </c:pt>
                <c:pt idx="13">
                  <c:v>0.236237109622273</c:v>
                </c:pt>
                <c:pt idx="14">
                  <c:v>0.267592544604896</c:v>
                </c:pt>
                <c:pt idx="15">
                  <c:v>0.283613743322159</c:v>
                </c:pt>
                <c:pt idx="16">
                  <c:v>0.317099410035737</c:v>
                </c:pt>
                <c:pt idx="17">
                  <c:v>0.230645733599428</c:v>
                </c:pt>
                <c:pt idx="18">
                  <c:v>0.202347355395973</c:v>
                </c:pt>
                <c:pt idx="19">
                  <c:v>0.176992714291031</c:v>
                </c:pt>
                <c:pt idx="20">
                  <c:v>0.138455075793419</c:v>
                </c:pt>
                <c:pt idx="21">
                  <c:v>0.143895598481613</c:v>
                </c:pt>
                <c:pt idx="22">
                  <c:v>0.148233633003868</c:v>
                </c:pt>
                <c:pt idx="23">
                  <c:v>0.162982587267394</c:v>
                </c:pt>
                <c:pt idx="24">
                  <c:v>0.194319714229478</c:v>
                </c:pt>
                <c:pt idx="25">
                  <c:v>0.216323605130364</c:v>
                </c:pt>
                <c:pt idx="26">
                  <c:v>0.236117499196202</c:v>
                </c:pt>
                <c:pt idx="27">
                  <c:v>0.24035493442366</c:v>
                </c:pt>
                <c:pt idx="28">
                  <c:v>0.252088148274463</c:v>
                </c:pt>
                <c:pt idx="29">
                  <c:v>0.215170058478215</c:v>
                </c:pt>
                <c:pt idx="30">
                  <c:v>0.201254646663901</c:v>
                </c:pt>
                <c:pt idx="31">
                  <c:v>0.185957695961728</c:v>
                </c:pt>
                <c:pt idx="32">
                  <c:v>0.165286897494905</c:v>
                </c:pt>
                <c:pt idx="33">
                  <c:v>0.16647297991293</c:v>
                </c:pt>
                <c:pt idx="34">
                  <c:v>0.167860025643128</c:v>
                </c:pt>
                <c:pt idx="35">
                  <c:v>0.179591136053876</c:v>
                </c:pt>
                <c:pt idx="36">
                  <c:v>0.196203206796153</c:v>
                </c:pt>
                <c:pt idx="37">
                  <c:v>0.209369533113758</c:v>
                </c:pt>
                <c:pt idx="38">
                  <c:v>0.223061599060716</c:v>
                </c:pt>
                <c:pt idx="39">
                  <c:v>0.225310521296615</c:v>
                </c:pt>
                <c:pt idx="40">
                  <c:v>0.230825494213052</c:v>
                </c:pt>
                <c:pt idx="41">
                  <c:v>0.207941114801758</c:v>
                </c:pt>
                <c:pt idx="42">
                  <c:v>0.19935710384847</c:v>
                </c:pt>
                <c:pt idx="43">
                  <c:v>0.190472047006815</c:v>
                </c:pt>
                <c:pt idx="44">
                  <c:v>0.176724237572807</c:v>
                </c:pt>
                <c:pt idx="45">
                  <c:v>0.177325182878912</c:v>
                </c:pt>
                <c:pt idx="46">
                  <c:v>0.177834543054483</c:v>
                </c:pt>
              </c:numCache>
            </c:numRef>
          </c:xVal>
          <c:yVal>
            <c:numRef>
              <c:f>'DCI-P3'!$AD$6:$AD$52</c:f>
              <c:numCache>
                <c:formatCode>0.0000</c:formatCode>
                <c:ptCount val="47"/>
                <c:pt idx="0">
                  <c:v>0.156801238567463</c:v>
                </c:pt>
                <c:pt idx="1">
                  <c:v>0.26811616083797</c:v>
                </c:pt>
                <c:pt idx="2">
                  <c:v>0.328379626799753</c:v>
                </c:pt>
                <c:pt idx="3">
                  <c:v>0.390495689783241</c:v>
                </c:pt>
                <c:pt idx="4">
                  <c:v>0.525976122715014</c:v>
                </c:pt>
                <c:pt idx="5">
                  <c:v>0.556011200332753</c:v>
                </c:pt>
                <c:pt idx="6">
                  <c:v>0.563767584125136</c:v>
                </c:pt>
                <c:pt idx="7">
                  <c:v>0.569526023933908</c:v>
                </c:pt>
                <c:pt idx="8">
                  <c:v>0.577619546894903</c:v>
                </c:pt>
                <c:pt idx="9">
                  <c:v>0.504057444159594</c:v>
                </c:pt>
                <c:pt idx="10">
                  <c:v>0.452963989904058</c:v>
                </c:pt>
                <c:pt idx="11">
                  <c:v>0.385389808656074</c:v>
                </c:pt>
                <c:pt idx="12">
                  <c:v>0.362282485119986</c:v>
                </c:pt>
                <c:pt idx="13">
                  <c:v>0.382269127517087</c:v>
                </c:pt>
                <c:pt idx="14">
                  <c:v>0.390127753760426</c:v>
                </c:pt>
                <c:pt idx="15">
                  <c:v>0.424719532362544</c:v>
                </c:pt>
                <c:pt idx="16">
                  <c:v>0.48655884424958</c:v>
                </c:pt>
                <c:pt idx="17">
                  <c:v>0.517963551395694</c:v>
                </c:pt>
                <c:pt idx="18">
                  <c:v>0.532932584569705</c:v>
                </c:pt>
                <c:pt idx="19">
                  <c:v>0.532968257455256</c:v>
                </c:pt>
                <c:pt idx="20">
                  <c:v>0.533581381666672</c:v>
                </c:pt>
                <c:pt idx="21">
                  <c:v>0.487736523087833</c:v>
                </c:pt>
                <c:pt idx="22">
                  <c:v>0.456784530727859</c:v>
                </c:pt>
                <c:pt idx="23">
                  <c:v>0.430843426057618</c:v>
                </c:pt>
                <c:pt idx="24">
                  <c:v>0.420248772508421</c:v>
                </c:pt>
                <c:pt idx="25">
                  <c:v>0.426585832869647</c:v>
                </c:pt>
                <c:pt idx="26">
                  <c:v>0.427233678668383</c:v>
                </c:pt>
                <c:pt idx="27">
                  <c:v>0.445477817257174</c:v>
                </c:pt>
                <c:pt idx="28">
                  <c:v>0.475070362488707</c:v>
                </c:pt>
                <c:pt idx="29">
                  <c:v>0.494427890452353</c:v>
                </c:pt>
                <c:pt idx="30">
                  <c:v>0.506595265846055</c:v>
                </c:pt>
                <c:pt idx="31">
                  <c:v>0.505558375602832</c:v>
                </c:pt>
                <c:pt idx="32">
                  <c:v>0.504130063475036</c:v>
                </c:pt>
                <c:pt idx="33">
                  <c:v>0.478569569455037</c:v>
                </c:pt>
                <c:pt idx="34">
                  <c:v>0.461038661814108</c:v>
                </c:pt>
                <c:pt idx="35">
                  <c:v>0.448356542579813</c:v>
                </c:pt>
                <c:pt idx="36">
                  <c:v>0.439412797105898</c:v>
                </c:pt>
                <c:pt idx="37">
                  <c:v>0.44178271704316</c:v>
                </c:pt>
                <c:pt idx="38">
                  <c:v>0.441642034534533</c:v>
                </c:pt>
                <c:pt idx="39">
                  <c:v>0.452569486501531</c:v>
                </c:pt>
                <c:pt idx="40">
                  <c:v>0.472623666327927</c:v>
                </c:pt>
                <c:pt idx="41">
                  <c:v>0.485444084034357</c:v>
                </c:pt>
                <c:pt idx="42">
                  <c:v>0.495197363517095</c:v>
                </c:pt>
                <c:pt idx="43">
                  <c:v>0.49355465160892</c:v>
                </c:pt>
                <c:pt idx="44">
                  <c:v>0.492113554876048</c:v>
                </c:pt>
                <c:pt idx="45">
                  <c:v>0.474802577546196</c:v>
                </c:pt>
                <c:pt idx="46">
                  <c:v>0.464103963995888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9464144"/>
        <c:axId val="1789462512"/>
      </c:scatterChart>
      <c:valAx>
        <c:axId val="1789464144"/>
        <c:scaling>
          <c:orientation val="minMax"/>
          <c:max val="0.7"/>
          <c:min val="0"/>
        </c:scaling>
        <c:delete val="0"/>
        <c:axPos val="b"/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89462512"/>
        <c:crosses val="autoZero"/>
        <c:crossBetween val="midCat"/>
      </c:valAx>
      <c:valAx>
        <c:axId val="1789462512"/>
        <c:scaling>
          <c:orientation val="minMax"/>
          <c:max val="0.6"/>
          <c:min val="0"/>
        </c:scaling>
        <c:delete val="0"/>
        <c:axPos val="l"/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89464144"/>
        <c:crosses val="autoZero"/>
        <c:crossBetween val="midCat"/>
      </c:valAx>
      <c:spPr>
        <a:blipFill dpi="0" rotWithShape="1">
          <a:blip xmlns:r="http://schemas.openxmlformats.org/officeDocument/2006/relationships" r:embed="rId1"/>
          <a:srcRect/>
          <a:stretch>
            <a:fillRect t="-1000" b="-1000"/>
          </a:stretch>
        </a:blip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'DCI-P3'!$AE$4</c:f>
              <c:strCache>
                <c:ptCount val="1"/>
                <c:pt idx="0">
                  <c:v>DIFF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val>
            <c:numRef>
              <c:f>'DCI-P3'!$AE$5:$AE$52</c:f>
              <c:numCache>
                <c:formatCode>0.0000</c:formatCode>
                <c:ptCount val="48"/>
                <c:pt idx="1">
                  <c:v>0.00114494572371121</c:v>
                </c:pt>
                <c:pt idx="2">
                  <c:v>0.00142768962883957</c:v>
                </c:pt>
                <c:pt idx="3">
                  <c:v>0.000316384752320426</c:v>
                </c:pt>
                <c:pt idx="4">
                  <c:v>0.000857218225892205</c:v>
                </c:pt>
                <c:pt idx="5">
                  <c:v>0.00365660339982897</c:v>
                </c:pt>
                <c:pt idx="6">
                  <c:v>0.000716611921538954</c:v>
                </c:pt>
                <c:pt idx="7">
                  <c:v>0.000123155082013734</c:v>
                </c:pt>
                <c:pt idx="8">
                  <c:v>0.000474660998621319</c:v>
                </c:pt>
                <c:pt idx="9">
                  <c:v>0.000285733579508377</c:v>
                </c:pt>
                <c:pt idx="10">
                  <c:v>0.000671531840555366</c:v>
                </c:pt>
                <c:pt idx="11">
                  <c:v>0.000691469650858134</c:v>
                </c:pt>
                <c:pt idx="12">
                  <c:v>0.00123040886996291</c:v>
                </c:pt>
                <c:pt idx="13">
                  <c:v>0.0235746851095707</c:v>
                </c:pt>
                <c:pt idx="14">
                  <c:v>0.0149092912105188</c:v>
                </c:pt>
                <c:pt idx="15">
                  <c:v>0.00325136905380175</c:v>
                </c:pt>
                <c:pt idx="16">
                  <c:v>0.00666191167275122</c:v>
                </c:pt>
                <c:pt idx="17">
                  <c:v>0.00607176885277983</c:v>
                </c:pt>
                <c:pt idx="18">
                  <c:v>0.008279600432802</c:v>
                </c:pt>
                <c:pt idx="19">
                  <c:v>0.00220090472490218</c:v>
                </c:pt>
                <c:pt idx="20">
                  <c:v>0.00554918105935316</c:v>
                </c:pt>
                <c:pt idx="21">
                  <c:v>0.00492770021947986</c:v>
                </c:pt>
                <c:pt idx="22">
                  <c:v>0.00657798392198655</c:v>
                </c:pt>
                <c:pt idx="23">
                  <c:v>0.0047316918354973</c:v>
                </c:pt>
                <c:pt idx="24">
                  <c:v>0.0134377755980306</c:v>
                </c:pt>
                <c:pt idx="25">
                  <c:v>0.0114343995543854</c:v>
                </c:pt>
                <c:pt idx="26">
                  <c:v>0.00880014731694658</c:v>
                </c:pt>
                <c:pt idx="27">
                  <c:v>0.00185199036269377</c:v>
                </c:pt>
                <c:pt idx="28">
                  <c:v>0.00435213617110095</c:v>
                </c:pt>
                <c:pt idx="29">
                  <c:v>0.0044963681753811</c:v>
                </c:pt>
                <c:pt idx="30">
                  <c:v>0.00568007285897661</c:v>
                </c:pt>
                <c:pt idx="31">
                  <c:v>0.00330118936569574</c:v>
                </c:pt>
                <c:pt idx="32">
                  <c:v>0.00473174527262369</c:v>
                </c:pt>
                <c:pt idx="33">
                  <c:v>0.00493375877796149</c:v>
                </c:pt>
                <c:pt idx="34">
                  <c:v>0.00580520779092456</c:v>
                </c:pt>
                <c:pt idx="35">
                  <c:v>0.00416185584029598</c:v>
                </c:pt>
                <c:pt idx="36">
                  <c:v>0.00892379217485318</c:v>
                </c:pt>
                <c:pt idx="37">
                  <c:v>0.00623261077199321</c:v>
                </c:pt>
                <c:pt idx="38">
                  <c:v>0.0074532985887299</c:v>
                </c:pt>
                <c:pt idx="39">
                  <c:v>0.0125475619375537</c:v>
                </c:pt>
                <c:pt idx="40">
                  <c:v>0.0128452657494484</c:v>
                </c:pt>
                <c:pt idx="41">
                  <c:v>0.0139066117006272</c:v>
                </c:pt>
                <c:pt idx="42">
                  <c:v>0.00495157981981786</c:v>
                </c:pt>
                <c:pt idx="43">
                  <c:v>0.00740712190815708</c:v>
                </c:pt>
                <c:pt idx="44">
                  <c:v>0.00683445027307549</c:v>
                </c:pt>
                <c:pt idx="45">
                  <c:v>0.00845314779773293</c:v>
                </c:pt>
                <c:pt idx="46">
                  <c:v>0.00460338912579117</c:v>
                </c:pt>
                <c:pt idx="47">
                  <c:v>0.00404330739264569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89466864"/>
        <c:axId val="1789463600"/>
      </c:barChart>
      <c:catAx>
        <c:axId val="17894668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89463600"/>
        <c:crosses val="autoZero"/>
        <c:auto val="1"/>
        <c:lblAlgn val="ctr"/>
        <c:lblOffset val="100"/>
        <c:noMultiLvlLbl val="0"/>
      </c:catAx>
      <c:valAx>
        <c:axId val="1789463600"/>
        <c:scaling>
          <c:orientation val="minMax"/>
          <c:max val="0.0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89466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line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'DCI-P3'!$AT$4:$AT$7</c:f>
              <c:numCache>
                <c:formatCode>0.0000</c:formatCode>
                <c:ptCount val="4"/>
                <c:pt idx="0">
                  <c:v>0.1401</c:v>
                </c:pt>
                <c:pt idx="1">
                  <c:v>0.6842</c:v>
                </c:pt>
                <c:pt idx="2">
                  <c:v>0.2499</c:v>
                </c:pt>
                <c:pt idx="3">
                  <c:v>0.1401</c:v>
                </c:pt>
              </c:numCache>
            </c:numRef>
          </c:xVal>
          <c:yVal>
            <c:numRef>
              <c:f>'DCI-P3'!$AU$4:$AU$7</c:f>
              <c:numCache>
                <c:formatCode>0.0000</c:formatCode>
                <c:ptCount val="4"/>
                <c:pt idx="0">
                  <c:v>0.0384</c:v>
                </c:pt>
                <c:pt idx="1">
                  <c:v>0.3158</c:v>
                </c:pt>
                <c:pt idx="2">
                  <c:v>0.7137</c:v>
                </c:pt>
                <c:pt idx="3">
                  <c:v>0.0384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"Target"</c:f>
              <c:strCache>
                <c:ptCount val="1"/>
                <c:pt idx="0">
                  <c:v>Target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'DCI-P3'!$AW$4:$AW$7</c:f>
              <c:numCache>
                <c:formatCode>0.0000</c:formatCode>
                <c:ptCount val="4"/>
                <c:pt idx="0">
                  <c:v>0.15</c:v>
                </c:pt>
                <c:pt idx="1">
                  <c:v>0.68</c:v>
                </c:pt>
                <c:pt idx="2">
                  <c:v>0.265</c:v>
                </c:pt>
                <c:pt idx="3">
                  <c:v>0.15</c:v>
                </c:pt>
              </c:numCache>
            </c:numRef>
          </c:xVal>
          <c:yVal>
            <c:numRef>
              <c:f>'DCI-P3'!$AX$4:$AX$7</c:f>
              <c:numCache>
                <c:formatCode>0.0000</c:formatCode>
                <c:ptCount val="4"/>
                <c:pt idx="0">
                  <c:v>0.06</c:v>
                </c:pt>
                <c:pt idx="1">
                  <c:v>0.32</c:v>
                </c:pt>
                <c:pt idx="2">
                  <c:v>0.69</c:v>
                </c:pt>
                <c:pt idx="3">
                  <c:v>0.06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9469040"/>
        <c:axId val="1789470672"/>
      </c:scatterChart>
      <c:valAx>
        <c:axId val="1789469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89470672"/>
        <c:crosses val="autoZero"/>
        <c:crossBetween val="midCat"/>
      </c:valAx>
      <c:valAx>
        <c:axId val="1789470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89469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32</xdr:col>
      <xdr:colOff>96850</xdr:colOff>
      <xdr:row>3</xdr:row>
      <xdr:rowOff>33216</xdr:rowOff>
    </xdr:from>
    <xdr:to>
      <xdr:col>43</xdr:col>
      <xdr:colOff>95250</xdr:colOff>
      <xdr:row>26</xdr:row>
      <xdr:rowOff>52027</xdr:rowOff>
    </xdr:to>
    <xdr:graphicFrame>
      <xdr:nvGraphicFramePr>
        <xdr:cNvPr id="5" name="Chart 4"/>
        <xdr:cNvGraphicFramePr/>
      </xdr:nvGraphicFramePr>
      <xdr:xfrm>
        <a:off x="16309340" y="591185"/>
        <a:ext cx="6858000" cy="42627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158483</xdr:colOff>
      <xdr:row>30</xdr:row>
      <xdr:rowOff>74758</xdr:rowOff>
    </xdr:from>
    <xdr:to>
      <xdr:col>44</xdr:col>
      <xdr:colOff>269742</xdr:colOff>
      <xdr:row>50</xdr:row>
      <xdr:rowOff>146475</xdr:rowOff>
    </xdr:to>
    <xdr:graphicFrame>
      <xdr:nvGraphicFramePr>
        <xdr:cNvPr id="8" name="Chart 7"/>
        <xdr:cNvGraphicFramePr/>
      </xdr:nvGraphicFramePr>
      <xdr:xfrm>
        <a:off x="16994505" y="5617845"/>
        <a:ext cx="6970395" cy="3738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33</xdr:col>
      <xdr:colOff>397946</xdr:colOff>
      <xdr:row>45</xdr:row>
      <xdr:rowOff>14403</xdr:rowOff>
    </xdr:from>
    <xdr:to>
      <xdr:col>43</xdr:col>
      <xdr:colOff>566034</xdr:colOff>
      <xdr:row>45</xdr:row>
      <xdr:rowOff>14403</xdr:rowOff>
    </xdr:to>
    <xdr:cxnSp>
      <xdr:nvCxnSpPr>
        <xdr:cNvPr id="14" name="Straight Connector 13"/>
        <xdr:cNvCxnSpPr/>
      </xdr:nvCxnSpPr>
      <xdr:spPr>
        <a:xfrm>
          <a:off x="17233900" y="8310245"/>
          <a:ext cx="6403975" cy="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258536</xdr:colOff>
      <xdr:row>44</xdr:row>
      <xdr:rowOff>68035</xdr:rowOff>
    </xdr:from>
    <xdr:to>
      <xdr:col>33</xdr:col>
      <xdr:colOff>414084</xdr:colOff>
      <xdr:row>46</xdr:row>
      <xdr:rowOff>3201</xdr:rowOff>
    </xdr:to>
    <xdr:sp>
      <xdr:nvSpPr>
        <xdr:cNvPr id="15" name="TextBox 14"/>
        <xdr:cNvSpPr txBox="1"/>
      </xdr:nvSpPr>
      <xdr:spPr>
        <a:xfrm>
          <a:off x="16471265" y="8181340"/>
          <a:ext cx="779145" cy="30099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rgbClr val="FF0000"/>
              </a:solidFill>
            </a:rPr>
            <a:t>Target -&gt; 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43</xdr:col>
      <xdr:colOff>568778</xdr:colOff>
      <xdr:row>8</xdr:row>
      <xdr:rowOff>87084</xdr:rowOff>
    </xdr:from>
    <xdr:to>
      <xdr:col>53</xdr:col>
      <xdr:colOff>16329</xdr:colOff>
      <xdr:row>26</xdr:row>
      <xdr:rowOff>114300</xdr:rowOff>
    </xdr:to>
    <xdr:graphicFrame>
      <xdr:nvGraphicFramePr>
        <xdr:cNvPr id="2" name="Chart 1"/>
        <xdr:cNvGraphicFramePr/>
      </xdr:nvGraphicFramePr>
      <xdr:xfrm>
        <a:off x="23640415" y="1588135"/>
        <a:ext cx="5683250" cy="33286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32</xdr:col>
      <xdr:colOff>1600</xdr:colOff>
      <xdr:row>2</xdr:row>
      <xdr:rowOff>178813</xdr:rowOff>
    </xdr:from>
    <xdr:to>
      <xdr:col>43</xdr:col>
      <xdr:colOff>0</xdr:colOff>
      <xdr:row>26</xdr:row>
      <xdr:rowOff>11206</xdr:rowOff>
    </xdr:to>
    <xdr:graphicFrame>
      <xdr:nvGraphicFramePr>
        <xdr:cNvPr id="2" name="Chart 1"/>
        <xdr:cNvGraphicFramePr/>
      </xdr:nvGraphicFramePr>
      <xdr:xfrm>
        <a:off x="19955510" y="544195"/>
        <a:ext cx="6858000" cy="42691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593912</xdr:colOff>
      <xdr:row>27</xdr:row>
      <xdr:rowOff>6723</xdr:rowOff>
    </xdr:from>
    <xdr:to>
      <xdr:col>43</xdr:col>
      <xdr:colOff>11206</xdr:colOff>
      <xdr:row>47</xdr:row>
      <xdr:rowOff>78440</xdr:rowOff>
    </xdr:to>
    <xdr:graphicFrame>
      <xdr:nvGraphicFramePr>
        <xdr:cNvPr id="3" name="Chart 2"/>
        <xdr:cNvGraphicFramePr/>
      </xdr:nvGraphicFramePr>
      <xdr:xfrm>
        <a:off x="19924395" y="4991735"/>
        <a:ext cx="6899910" cy="37484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32</xdr:col>
      <xdr:colOff>139411</xdr:colOff>
      <xdr:row>41</xdr:row>
      <xdr:rowOff>123261</xdr:rowOff>
    </xdr:from>
    <xdr:to>
      <xdr:col>42</xdr:col>
      <xdr:colOff>307499</xdr:colOff>
      <xdr:row>41</xdr:row>
      <xdr:rowOff>123261</xdr:rowOff>
    </xdr:to>
    <xdr:cxnSp>
      <xdr:nvCxnSpPr>
        <xdr:cNvPr id="6" name="Straight Connector 5"/>
        <xdr:cNvCxnSpPr/>
      </xdr:nvCxnSpPr>
      <xdr:spPr>
        <a:xfrm>
          <a:off x="20093305" y="7687945"/>
          <a:ext cx="6403975" cy="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41</xdr:row>
      <xdr:rowOff>0</xdr:rowOff>
    </xdr:from>
    <xdr:to>
      <xdr:col>32</xdr:col>
      <xdr:colOff>155549</xdr:colOff>
      <xdr:row>42</xdr:row>
      <xdr:rowOff>112058</xdr:rowOff>
    </xdr:to>
    <xdr:sp>
      <xdr:nvSpPr>
        <xdr:cNvPr id="7" name="TextBox 6"/>
        <xdr:cNvSpPr txBox="1"/>
      </xdr:nvSpPr>
      <xdr:spPr>
        <a:xfrm>
          <a:off x="19330670" y="7564755"/>
          <a:ext cx="778510" cy="2946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rgbClr val="FF0000"/>
              </a:solidFill>
            </a:rPr>
            <a:t>Target -&gt; 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45</xdr:col>
      <xdr:colOff>190500</xdr:colOff>
      <xdr:row>13</xdr:row>
      <xdr:rowOff>6350</xdr:rowOff>
    </xdr:from>
    <xdr:to>
      <xdr:col>62</xdr:col>
      <xdr:colOff>190500</xdr:colOff>
      <xdr:row>45</xdr:row>
      <xdr:rowOff>114300</xdr:rowOff>
    </xdr:to>
    <xdr:graphicFrame>
      <xdr:nvGraphicFramePr>
        <xdr:cNvPr id="14" name="Chart 13"/>
        <xdr:cNvGraphicFramePr/>
      </xdr:nvGraphicFramePr>
      <xdr:xfrm>
        <a:off x="28251150" y="2421890"/>
        <a:ext cx="10600690" cy="598868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32</xdr:col>
      <xdr:colOff>1600</xdr:colOff>
      <xdr:row>2</xdr:row>
      <xdr:rowOff>178813</xdr:rowOff>
    </xdr:from>
    <xdr:to>
      <xdr:col>43</xdr:col>
      <xdr:colOff>0</xdr:colOff>
      <xdr:row>26</xdr:row>
      <xdr:rowOff>11206</xdr:rowOff>
    </xdr:to>
    <xdr:graphicFrame>
      <xdr:nvGraphicFramePr>
        <xdr:cNvPr id="2" name="Chart 1"/>
        <xdr:cNvGraphicFramePr/>
      </xdr:nvGraphicFramePr>
      <xdr:xfrm>
        <a:off x="18750280" y="544195"/>
        <a:ext cx="6858000" cy="42691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593912</xdr:colOff>
      <xdr:row>27</xdr:row>
      <xdr:rowOff>6723</xdr:rowOff>
    </xdr:from>
    <xdr:to>
      <xdr:col>43</xdr:col>
      <xdr:colOff>11206</xdr:colOff>
      <xdr:row>47</xdr:row>
      <xdr:rowOff>78440</xdr:rowOff>
    </xdr:to>
    <xdr:graphicFrame>
      <xdr:nvGraphicFramePr>
        <xdr:cNvPr id="3" name="Chart 2"/>
        <xdr:cNvGraphicFramePr/>
      </xdr:nvGraphicFramePr>
      <xdr:xfrm>
        <a:off x="18719165" y="4991735"/>
        <a:ext cx="6899910" cy="37484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32</xdr:col>
      <xdr:colOff>139411</xdr:colOff>
      <xdr:row>41</xdr:row>
      <xdr:rowOff>123261</xdr:rowOff>
    </xdr:from>
    <xdr:to>
      <xdr:col>42</xdr:col>
      <xdr:colOff>307499</xdr:colOff>
      <xdr:row>41</xdr:row>
      <xdr:rowOff>123261</xdr:rowOff>
    </xdr:to>
    <xdr:cxnSp>
      <xdr:nvCxnSpPr>
        <xdr:cNvPr id="4" name="Straight Connector 3"/>
        <xdr:cNvCxnSpPr/>
      </xdr:nvCxnSpPr>
      <xdr:spPr>
        <a:xfrm>
          <a:off x="18888075" y="7687945"/>
          <a:ext cx="6403975" cy="0"/>
        </a:xfrm>
        <a:prstGeom prst="line">
          <a:avLst/>
        </a:prstGeom>
        <a:ln w="127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41</xdr:row>
      <xdr:rowOff>0</xdr:rowOff>
    </xdr:from>
    <xdr:to>
      <xdr:col>32</xdr:col>
      <xdr:colOff>155549</xdr:colOff>
      <xdr:row>42</xdr:row>
      <xdr:rowOff>112058</xdr:rowOff>
    </xdr:to>
    <xdr:sp>
      <xdr:nvSpPr>
        <xdr:cNvPr id="5" name="TextBox 4"/>
        <xdr:cNvSpPr txBox="1"/>
      </xdr:nvSpPr>
      <xdr:spPr>
        <a:xfrm>
          <a:off x="18125440" y="7564755"/>
          <a:ext cx="778510" cy="2946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rgbClr val="FF0000"/>
              </a:solidFill>
            </a:rPr>
            <a:t>Target -&gt; 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46</xdr:col>
      <xdr:colOff>533400</xdr:colOff>
      <xdr:row>9</xdr:row>
      <xdr:rowOff>38098</xdr:rowOff>
    </xdr:from>
    <xdr:to>
      <xdr:col>56</xdr:col>
      <xdr:colOff>141515</xdr:colOff>
      <xdr:row>28</xdr:row>
      <xdr:rowOff>65313</xdr:rowOff>
    </xdr:to>
    <xdr:graphicFrame>
      <xdr:nvGraphicFramePr>
        <xdr:cNvPr id="6" name="Chart 5"/>
        <xdr:cNvGraphicFramePr/>
      </xdr:nvGraphicFramePr>
      <xdr:xfrm>
        <a:off x="28012390" y="1721485"/>
        <a:ext cx="5843270" cy="35115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31</xdr:col>
      <xdr:colOff>0</xdr:colOff>
      <xdr:row>41</xdr:row>
      <xdr:rowOff>0</xdr:rowOff>
    </xdr:from>
    <xdr:to>
      <xdr:col>32</xdr:col>
      <xdr:colOff>155549</xdr:colOff>
      <xdr:row>42</xdr:row>
      <xdr:rowOff>112058</xdr:rowOff>
    </xdr:to>
    <xdr:sp>
      <xdr:nvSpPr>
        <xdr:cNvPr id="8" name="TextBox 7"/>
        <xdr:cNvSpPr txBox="1"/>
      </xdr:nvSpPr>
      <xdr:spPr>
        <a:xfrm>
          <a:off x="18125440" y="7564755"/>
          <a:ext cx="778510" cy="2946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>
              <a:solidFill>
                <a:srgbClr val="FF0000"/>
              </a:solidFill>
            </a:rPr>
            <a:t>Target -&gt; 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P22"/>
  <sheetViews>
    <sheetView workbookViewId="0">
      <selection activeCell="C15" sqref="C15"/>
    </sheetView>
  </sheetViews>
  <sheetFormatPr defaultColWidth="10.6296296296296" defaultRowHeight="14.4"/>
  <cols>
    <col min="1" max="3" width="10.6296296296296" style="212"/>
    <col min="4" max="8" width="10.6296296296296" style="212" customWidth="1"/>
    <col min="9" max="16384" width="10.6296296296296" style="212"/>
  </cols>
  <sheetData>
    <row r="2" ht="15.15"/>
    <row r="3" ht="15.15" spans="3:16">
      <c r="C3" s="213" t="s">
        <v>0</v>
      </c>
      <c r="D3" s="213" t="s">
        <v>1</v>
      </c>
      <c r="E3" s="213" t="s">
        <v>2</v>
      </c>
      <c r="F3" s="213" t="s">
        <v>3</v>
      </c>
      <c r="G3" s="213" t="s">
        <v>4</v>
      </c>
      <c r="H3" s="214"/>
      <c r="I3" s="219"/>
      <c r="J3" s="220" t="s">
        <v>1</v>
      </c>
      <c r="K3" s="221" t="s">
        <v>2</v>
      </c>
      <c r="L3" s="222" t="s">
        <v>3</v>
      </c>
      <c r="M3" s="214"/>
      <c r="N3" s="214"/>
      <c r="O3" s="214"/>
      <c r="P3" s="214"/>
    </row>
    <row r="4" spans="3:16">
      <c r="C4" s="213" t="s">
        <v>5</v>
      </c>
      <c r="D4" s="215">
        <v>0.68</v>
      </c>
      <c r="E4" s="215">
        <v>0.265</v>
      </c>
      <c r="F4" s="215">
        <v>0.15</v>
      </c>
      <c r="G4" s="215">
        <v>0.3127</v>
      </c>
      <c r="H4" s="214"/>
      <c r="I4" s="223" t="s">
        <v>6</v>
      </c>
      <c r="J4" s="224">
        <f>D4/D5</f>
        <v>2.125</v>
      </c>
      <c r="K4" s="225">
        <f>E4/E5</f>
        <v>0.384057971014493</v>
      </c>
      <c r="L4" s="226">
        <f>F4/F5</f>
        <v>2.5</v>
      </c>
      <c r="M4" s="214"/>
      <c r="N4" s="214"/>
      <c r="O4" s="214"/>
      <c r="P4" s="214"/>
    </row>
    <row r="5" spans="3:16">
      <c r="C5" s="213" t="s">
        <v>7</v>
      </c>
      <c r="D5" s="215">
        <v>0.32</v>
      </c>
      <c r="E5" s="215">
        <v>0.69</v>
      </c>
      <c r="F5" s="215">
        <v>0.06</v>
      </c>
      <c r="G5" s="215">
        <v>0.329</v>
      </c>
      <c r="H5" s="214"/>
      <c r="I5" s="227" t="s">
        <v>8</v>
      </c>
      <c r="J5" s="228">
        <v>1</v>
      </c>
      <c r="K5" s="216">
        <v>1</v>
      </c>
      <c r="L5" s="229">
        <v>1</v>
      </c>
      <c r="M5" s="214"/>
      <c r="N5" s="214"/>
      <c r="O5" s="214"/>
      <c r="P5" s="214"/>
    </row>
    <row r="6" ht="15.15" spans="3:16">
      <c r="C6" s="214"/>
      <c r="D6" s="214"/>
      <c r="E6" s="214"/>
      <c r="F6" s="214"/>
      <c r="G6" s="214"/>
      <c r="H6" s="214"/>
      <c r="I6" s="230" t="s">
        <v>9</v>
      </c>
      <c r="J6" s="231">
        <f>(1-D4-D5)/D5</f>
        <v>-1.73472347597681e-16</v>
      </c>
      <c r="K6" s="232">
        <f>(1-E4-E5)/E5</f>
        <v>0.0652173913043479</v>
      </c>
      <c r="L6" s="233">
        <f>(1-F4-F5)/F5</f>
        <v>13.1666666666667</v>
      </c>
      <c r="M6" s="214"/>
      <c r="N6" s="214"/>
      <c r="O6" s="214"/>
      <c r="P6" s="214"/>
    </row>
    <row r="7" ht="15.15" spans="3:16">
      <c r="C7" s="213" t="s">
        <v>10</v>
      </c>
      <c r="D7" s="213" t="s">
        <v>1</v>
      </c>
      <c r="E7" s="213" t="s">
        <v>2</v>
      </c>
      <c r="F7" s="213" t="s">
        <v>3</v>
      </c>
      <c r="G7" s="213" t="s">
        <v>4</v>
      </c>
      <c r="H7" s="214"/>
      <c r="I7" s="214"/>
      <c r="J7" s="214"/>
      <c r="K7" s="214"/>
      <c r="L7" s="214"/>
      <c r="M7" s="214"/>
      <c r="N7" s="214"/>
      <c r="O7" s="214"/>
      <c r="P7" s="214"/>
    </row>
    <row r="8" ht="15.15" spans="3:16">
      <c r="C8" s="213" t="s">
        <v>5</v>
      </c>
      <c r="D8" s="216">
        <v>0.64</v>
      </c>
      <c r="E8" s="216">
        <v>0.3</v>
      </c>
      <c r="F8" s="216">
        <v>0.15</v>
      </c>
      <c r="G8" s="217">
        <v>0.3127</v>
      </c>
      <c r="H8" s="214"/>
      <c r="I8" s="219"/>
      <c r="J8" s="220" t="s">
        <v>1</v>
      </c>
      <c r="K8" s="221" t="s">
        <v>2</v>
      </c>
      <c r="L8" s="221" t="s">
        <v>3</v>
      </c>
      <c r="M8" s="222" t="s">
        <v>4</v>
      </c>
      <c r="N8" s="214"/>
      <c r="O8" s="214"/>
      <c r="P8" s="214"/>
    </row>
    <row r="9" spans="3:16">
      <c r="C9" s="213" t="s">
        <v>7</v>
      </c>
      <c r="D9" s="216">
        <v>0.33</v>
      </c>
      <c r="E9" s="216">
        <v>0.6</v>
      </c>
      <c r="F9" s="216">
        <v>0.06</v>
      </c>
      <c r="G9" s="216">
        <v>0.329</v>
      </c>
      <c r="H9" s="214"/>
      <c r="I9" s="223" t="s">
        <v>6</v>
      </c>
      <c r="J9" s="224">
        <f t="array" ref="J9:L11">MINVERSE($J$4:$L$6)</f>
        <v>0.570947368421053</v>
      </c>
      <c r="K9" s="225">
        <v>-0.213263157894737</v>
      </c>
      <c r="L9" s="225">
        <v>-0.0922105263157895</v>
      </c>
      <c r="M9" s="226">
        <f>G4/G5</f>
        <v>0.950455927051672</v>
      </c>
      <c r="N9" s="214"/>
      <c r="O9" s="214"/>
      <c r="P9" s="214"/>
    </row>
    <row r="10" spans="3:16">
      <c r="C10" s="214"/>
      <c r="D10" s="214"/>
      <c r="E10" s="214"/>
      <c r="F10" s="214"/>
      <c r="G10" s="214"/>
      <c r="H10" s="214"/>
      <c r="I10" s="227" t="s">
        <v>8</v>
      </c>
      <c r="J10" s="228">
        <v>-0.573789473684211</v>
      </c>
      <c r="K10" s="216">
        <v>1.21930263157895</v>
      </c>
      <c r="L10" s="216">
        <v>0.0163421052631579</v>
      </c>
      <c r="M10" s="229">
        <v>1</v>
      </c>
      <c r="N10" s="214"/>
      <c r="O10" s="214"/>
      <c r="P10" s="214"/>
    </row>
    <row r="11" ht="15.15" spans="3:16">
      <c r="C11" s="213" t="s">
        <v>11</v>
      </c>
      <c r="D11" s="213" t="s">
        <v>1</v>
      </c>
      <c r="E11" s="213" t="s">
        <v>2</v>
      </c>
      <c r="F11" s="213" t="s">
        <v>3</v>
      </c>
      <c r="G11" s="213" t="s">
        <v>4</v>
      </c>
      <c r="H11" s="214"/>
      <c r="I11" s="230" t="s">
        <v>9</v>
      </c>
      <c r="J11" s="231">
        <v>0.0028421052631579</v>
      </c>
      <c r="K11" s="232">
        <v>-0.00603947368421053</v>
      </c>
      <c r="L11" s="232">
        <v>0.0758684210526316</v>
      </c>
      <c r="M11" s="233">
        <f>(1-G4-G5)/G5</f>
        <v>1.08905775075988</v>
      </c>
      <c r="N11" s="214"/>
      <c r="O11" s="214"/>
      <c r="P11" s="214"/>
    </row>
    <row r="12" ht="15.15" spans="3:16">
      <c r="C12" s="213" t="s">
        <v>5</v>
      </c>
      <c r="D12" s="216">
        <v>0.64</v>
      </c>
      <c r="E12" s="216">
        <v>0.21</v>
      </c>
      <c r="F12" s="216">
        <v>0.15</v>
      </c>
      <c r="G12" s="216">
        <v>0.3127</v>
      </c>
      <c r="H12" s="214"/>
      <c r="I12" s="214"/>
      <c r="J12" s="214"/>
      <c r="K12" s="214"/>
      <c r="L12" s="214"/>
      <c r="M12" s="214"/>
      <c r="N12" s="214"/>
      <c r="O12" s="214"/>
      <c r="P12" s="214"/>
    </row>
    <row r="13" ht="15.15" spans="3:16">
      <c r="C13" s="213" t="s">
        <v>7</v>
      </c>
      <c r="D13" s="216">
        <v>0.33</v>
      </c>
      <c r="E13" s="216">
        <v>0.71</v>
      </c>
      <c r="F13" s="216">
        <v>0.06</v>
      </c>
      <c r="G13" s="216">
        <v>0.329</v>
      </c>
      <c r="H13" s="214"/>
      <c r="I13" s="234"/>
      <c r="J13" s="235" t="s">
        <v>12</v>
      </c>
      <c r="K13" s="236" t="s">
        <v>13</v>
      </c>
      <c r="L13" s="221"/>
      <c r="M13" s="237"/>
      <c r="N13" s="220" t="s">
        <v>14</v>
      </c>
      <c r="O13" s="221"/>
      <c r="P13" s="222"/>
    </row>
    <row r="14" spans="8:16">
      <c r="H14" s="214"/>
      <c r="I14" s="238" t="s">
        <v>1</v>
      </c>
      <c r="J14" s="239">
        <f>J9*$M$9+K9*$M$10+L9*$M$11</f>
        <v>0.228974564069749</v>
      </c>
      <c r="K14" s="240">
        <f>$J$14*J4</f>
        <v>0.486570948648216</v>
      </c>
      <c r="L14" s="241">
        <f>$J$15*K4</f>
        <v>0.265667693169093</v>
      </c>
      <c r="M14" s="242">
        <f>$J$16*L4</f>
        <v>0.198217285234362</v>
      </c>
      <c r="N14" s="243">
        <f t="array" ref="N14:P16">MINVERSE($K$14:$M$16)</f>
        <v>2.49349691194143</v>
      </c>
      <c r="O14" s="225">
        <v>-0.931383617919124</v>
      </c>
      <c r="P14" s="226">
        <v>-0.402710784450717</v>
      </c>
    </row>
    <row r="15" spans="3:16">
      <c r="C15" s="213" t="s">
        <v>15</v>
      </c>
      <c r="D15" s="213" t="s">
        <v>1</v>
      </c>
      <c r="E15" s="213" t="s">
        <v>2</v>
      </c>
      <c r="F15" s="213" t="s">
        <v>3</v>
      </c>
      <c r="G15" s="213" t="s">
        <v>4</v>
      </c>
      <c r="H15" s="214"/>
      <c r="I15" s="244" t="s">
        <v>2</v>
      </c>
      <c r="J15" s="245">
        <f>J10*$M$9+K10*$M$10+L10*$M$11</f>
        <v>0.691738521836506</v>
      </c>
      <c r="K15" s="246">
        <f>$J$14*J5</f>
        <v>0.228974564069749</v>
      </c>
      <c r="L15" s="247">
        <f>$J$15*K5</f>
        <v>0.691738521836506</v>
      </c>
      <c r="M15" s="248">
        <f>$J$16*L5</f>
        <v>0.079286914093745</v>
      </c>
      <c r="N15" s="249">
        <v>-0.829488969561575</v>
      </c>
      <c r="O15" s="216">
        <v>1.76266406031835</v>
      </c>
      <c r="P15" s="229">
        <v>0.0236246858419436</v>
      </c>
    </row>
    <row r="16" ht="15.15" spans="3:16">
      <c r="C16" s="213" t="s">
        <v>5</v>
      </c>
      <c r="D16" s="216">
        <v>0.68</v>
      </c>
      <c r="E16" s="216">
        <v>0.265</v>
      </c>
      <c r="F16" s="216">
        <v>0.15</v>
      </c>
      <c r="G16" s="217">
        <v>0.3127</v>
      </c>
      <c r="H16" s="214"/>
      <c r="I16" s="250" t="s">
        <v>3</v>
      </c>
      <c r="J16" s="251">
        <f>J11*$M$9+K11*$M$10+L11*$M$11</f>
        <v>0.079286914093745</v>
      </c>
      <c r="K16" s="252">
        <f>$J$14*J6</f>
        <v>-3.97207551693349e-17</v>
      </c>
      <c r="L16" s="253">
        <f>$J$15*K6</f>
        <v>0.0451133818589026</v>
      </c>
      <c r="M16" s="254">
        <f>$J$16*L6</f>
        <v>1.04394436890098</v>
      </c>
      <c r="N16" s="255">
        <v>0.0358458302437845</v>
      </c>
      <c r="O16" s="232">
        <v>-0.0761723892680418</v>
      </c>
      <c r="P16" s="233">
        <v>0.956884524007687</v>
      </c>
    </row>
    <row r="17" ht="15.15" spans="3:8">
      <c r="C17" s="213" t="s">
        <v>7</v>
      </c>
      <c r="D17" s="216">
        <v>0.32</v>
      </c>
      <c r="E17" s="216">
        <v>0.69</v>
      </c>
      <c r="F17" s="216">
        <v>0.06</v>
      </c>
      <c r="G17" s="216">
        <v>0.329</v>
      </c>
      <c r="H17" s="214"/>
    </row>
    <row r="18" spans="3:16">
      <c r="C18" s="214"/>
      <c r="D18" s="214"/>
      <c r="E18" s="214"/>
      <c r="F18" s="214"/>
      <c r="G18" s="214"/>
      <c r="H18" s="214"/>
      <c r="I18" s="256" t="s">
        <v>1</v>
      </c>
      <c r="J18" s="257" t="s">
        <v>2</v>
      </c>
      <c r="K18" s="258" t="s">
        <v>3</v>
      </c>
      <c r="L18" s="256" t="s">
        <v>6</v>
      </c>
      <c r="M18" s="257" t="s">
        <v>8</v>
      </c>
      <c r="N18" s="258" t="s">
        <v>9</v>
      </c>
      <c r="O18" s="259" t="s">
        <v>5</v>
      </c>
      <c r="P18" s="258" t="s">
        <v>7</v>
      </c>
    </row>
    <row r="19" spans="3:16">
      <c r="C19" s="218" t="s">
        <v>16</v>
      </c>
      <c r="D19" s="213" t="s">
        <v>1</v>
      </c>
      <c r="E19" s="213" t="s">
        <v>2</v>
      </c>
      <c r="F19" s="213" t="s">
        <v>3</v>
      </c>
      <c r="G19" s="213" t="s">
        <v>4</v>
      </c>
      <c r="I19" s="260">
        <v>255</v>
      </c>
      <c r="J19" s="261">
        <v>0</v>
      </c>
      <c r="K19" s="262">
        <v>0</v>
      </c>
      <c r="L19" s="249">
        <f>$K$14*I19+$L$14*J19+$M$14*K19</f>
        <v>124.075591905295</v>
      </c>
      <c r="M19" s="216">
        <f>$K$15*I19+$L$15*J19+$M$15*K19</f>
        <v>58.3885138377859</v>
      </c>
      <c r="N19" s="229">
        <f>$K$16*I19+$L$16*J19+$M$16*K19</f>
        <v>-1.01287925681804e-14</v>
      </c>
      <c r="O19" s="263">
        <f>L19/(L19+M19+N19)</f>
        <v>0.68</v>
      </c>
      <c r="P19" s="264">
        <f>M19/(L19+M19+N19)</f>
        <v>0.32</v>
      </c>
    </row>
    <row r="20" spans="3:16">
      <c r="C20" s="213" t="s">
        <v>5</v>
      </c>
      <c r="D20" s="216">
        <v>0.68</v>
      </c>
      <c r="E20" s="216">
        <v>0.265</v>
      </c>
      <c r="F20" s="216">
        <v>0.15</v>
      </c>
      <c r="G20" s="217">
        <v>0.314</v>
      </c>
      <c r="I20" s="260">
        <v>0</v>
      </c>
      <c r="J20" s="261">
        <v>255</v>
      </c>
      <c r="K20" s="262">
        <v>0</v>
      </c>
      <c r="L20" s="249">
        <f>$K$14*I20+$L$14*J20+$M$14*K20</f>
        <v>67.7452617581187</v>
      </c>
      <c r="M20" s="216">
        <f>$K$15*I20+$L$15*J20+$M$15*K20</f>
        <v>176.393323068309</v>
      </c>
      <c r="N20" s="229">
        <f>$K$16*I20+$L$16*J20+$M$16*K20</f>
        <v>11.5039123740202</v>
      </c>
      <c r="O20" s="263">
        <f>L20/(L20+M20+N20)</f>
        <v>0.265</v>
      </c>
      <c r="P20" s="264">
        <f>M20/(L20+M20+N20)</f>
        <v>0.69</v>
      </c>
    </row>
    <row r="21" spans="3:16">
      <c r="C21" s="213" t="s">
        <v>7</v>
      </c>
      <c r="D21" s="216">
        <v>0.32</v>
      </c>
      <c r="E21" s="216">
        <v>0.69</v>
      </c>
      <c r="F21" s="216">
        <v>0.06</v>
      </c>
      <c r="G21" s="216">
        <v>0.351</v>
      </c>
      <c r="I21" s="260">
        <v>0</v>
      </c>
      <c r="J21" s="261">
        <v>0</v>
      </c>
      <c r="K21" s="262">
        <v>255</v>
      </c>
      <c r="L21" s="249">
        <f>$K$14*I21+$L$14*J21+$M$14*K21</f>
        <v>50.5454077347624</v>
      </c>
      <c r="M21" s="216">
        <f>$K$15*I21+$L$15*J21+$M$15*K21</f>
        <v>20.218163093905</v>
      </c>
      <c r="N21" s="229">
        <f>$K$16*I21+$L$16*J21+$M$16*K21</f>
        <v>266.205814069749</v>
      </c>
      <c r="O21" s="263">
        <f>L21/(L21+M21+N21)</f>
        <v>0.15</v>
      </c>
      <c r="P21" s="264">
        <f>M21/(L21+M21+N21)</f>
        <v>0.06</v>
      </c>
    </row>
    <row r="22" ht="15.15" spans="9:16">
      <c r="I22" s="265">
        <v>255</v>
      </c>
      <c r="J22" s="266">
        <v>255</v>
      </c>
      <c r="K22" s="267">
        <v>255</v>
      </c>
      <c r="L22" s="255">
        <f>$K$14*I22+$L$14*J22+$M$14*K22</f>
        <v>242.366261398176</v>
      </c>
      <c r="M22" s="232">
        <f>$K$15*I22+$L$15*J22+$M$15*K22</f>
        <v>255</v>
      </c>
      <c r="N22" s="233">
        <f>$K$16*I22+$L$16*J22+$M$16*K22</f>
        <v>277.709726443769</v>
      </c>
      <c r="O22" s="268">
        <f>L22/(L22+M22+N22)</f>
        <v>0.3127</v>
      </c>
      <c r="P22" s="269">
        <f>M22/(L22+M22+N22)</f>
        <v>0.329</v>
      </c>
    </row>
  </sheetData>
  <mergeCells count="2">
    <mergeCell ref="K13:M13"/>
    <mergeCell ref="N13:P1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Y54"/>
  <sheetViews>
    <sheetView tabSelected="1" zoomScale="55" zoomScaleNormal="55" workbookViewId="0">
      <selection activeCell="AF34" sqref="AF34"/>
    </sheetView>
  </sheetViews>
  <sheetFormatPr defaultColWidth="9.09259259259259" defaultRowHeight="14.4"/>
  <cols>
    <col min="1" max="6" width="9.09259259259259" style="1"/>
    <col min="7" max="9" width="9.09259259259259" style="1" hidden="1" customWidth="1"/>
    <col min="10" max="12" width="9.09259259259259" style="2" hidden="1" customWidth="1"/>
    <col min="13" max="14" width="9.09259259259259" style="2" customWidth="1"/>
    <col min="15" max="16" width="9.09259259259259" style="197" customWidth="1"/>
    <col min="17" max="31" width="9.09259259259259" style="2"/>
    <col min="32" max="32" width="9.09259259259259" style="198"/>
    <col min="33" max="16384" width="9.09259259259259" style="1"/>
  </cols>
  <sheetData>
    <row r="2" spans="10:31">
      <c r="J2" s="75">
        <v>0.4124564</v>
      </c>
      <c r="K2" s="76">
        <v>0.3575761</v>
      </c>
      <c r="L2" s="76">
        <v>0.1804375</v>
      </c>
      <c r="M2" s="77"/>
      <c r="N2" s="77"/>
      <c r="O2" s="202"/>
      <c r="P2" s="202"/>
      <c r="AE2" s="2" t="s">
        <v>17</v>
      </c>
    </row>
    <row r="3" ht="15.15" spans="10:31">
      <c r="J3" s="75">
        <v>0.2126729</v>
      </c>
      <c r="K3" s="76">
        <v>0.7151522</v>
      </c>
      <c r="L3" s="76">
        <v>0.072175</v>
      </c>
      <c r="M3" s="77"/>
      <c r="N3" s="77"/>
      <c r="Q3" s="111"/>
      <c r="R3" s="83" t="s">
        <v>18</v>
      </c>
      <c r="S3" s="83"/>
      <c r="U3" s="112"/>
      <c r="V3" s="83" t="s">
        <v>19</v>
      </c>
      <c r="W3" s="83"/>
      <c r="X3" s="83"/>
      <c r="AE3" s="2">
        <v>0.012</v>
      </c>
    </row>
    <row r="4" ht="15.15" spans="2:51">
      <c r="B4" s="3"/>
      <c r="C4" s="270" t="s">
        <v>20</v>
      </c>
      <c r="D4" s="4"/>
      <c r="E4" s="4"/>
      <c r="F4" s="4"/>
      <c r="G4" s="4"/>
      <c r="H4" s="4"/>
      <c r="I4" s="4"/>
      <c r="J4" s="203">
        <v>0.0193339</v>
      </c>
      <c r="K4" s="204">
        <v>0.119192</v>
      </c>
      <c r="L4" s="205">
        <v>0.9503041</v>
      </c>
      <c r="M4" s="78" t="s">
        <v>21</v>
      </c>
      <c r="N4" s="79"/>
      <c r="O4" s="80" t="s">
        <v>22</v>
      </c>
      <c r="P4" s="81"/>
      <c r="Q4" s="113" t="s">
        <v>23</v>
      </c>
      <c r="R4" s="114"/>
      <c r="S4" s="114"/>
      <c r="T4" s="115"/>
      <c r="U4" s="113" t="s">
        <v>24</v>
      </c>
      <c r="V4" s="114"/>
      <c r="W4" s="114"/>
      <c r="X4" s="114"/>
      <c r="Y4" s="115"/>
      <c r="Z4" s="113" t="s">
        <v>25</v>
      </c>
      <c r="AA4" s="114"/>
      <c r="AB4" s="114"/>
      <c r="AC4" s="114"/>
      <c r="AD4" s="115"/>
      <c r="AE4" s="137" t="s">
        <v>26</v>
      </c>
      <c r="AF4" s="137" t="s">
        <v>27</v>
      </c>
      <c r="AT4" s="125">
        <v>0.1401</v>
      </c>
      <c r="AU4" s="126">
        <v>0.0384</v>
      </c>
      <c r="AX4" s="122">
        <v>0.150000008313128</v>
      </c>
      <c r="AY4" s="123">
        <v>0.0600000033252513</v>
      </c>
    </row>
    <row r="5" ht="15.15" spans="2:51">
      <c r="B5" s="199" t="s">
        <v>28</v>
      </c>
      <c r="C5" s="200" t="s">
        <v>29</v>
      </c>
      <c r="D5" s="5" t="s">
        <v>1</v>
      </c>
      <c r="E5" s="7" t="s">
        <v>2</v>
      </c>
      <c r="F5" s="6" t="s">
        <v>3</v>
      </c>
      <c r="G5" s="199" t="s">
        <v>1</v>
      </c>
      <c r="H5" s="201" t="s">
        <v>2</v>
      </c>
      <c r="I5" s="201" t="s">
        <v>3</v>
      </c>
      <c r="J5" s="114" t="s">
        <v>6</v>
      </c>
      <c r="K5" s="114" t="s">
        <v>8</v>
      </c>
      <c r="L5" s="206" t="s">
        <v>9</v>
      </c>
      <c r="M5" s="85" t="s">
        <v>30</v>
      </c>
      <c r="N5" s="86" t="s">
        <v>31</v>
      </c>
      <c r="O5" s="85" t="s">
        <v>30</v>
      </c>
      <c r="P5" s="86" t="s">
        <v>31</v>
      </c>
      <c r="Q5" s="207" t="s">
        <v>5</v>
      </c>
      <c r="R5" s="208" t="s">
        <v>7</v>
      </c>
      <c r="S5" s="114" t="s">
        <v>32</v>
      </c>
      <c r="T5" s="115" t="s">
        <v>33</v>
      </c>
      <c r="U5" s="209" t="s">
        <v>5</v>
      </c>
      <c r="V5" s="210" t="s">
        <v>7</v>
      </c>
      <c r="W5" s="210" t="s">
        <v>34</v>
      </c>
      <c r="X5" s="114" t="s">
        <v>32</v>
      </c>
      <c r="Y5" s="115" t="s">
        <v>33</v>
      </c>
      <c r="Z5" s="209" t="s">
        <v>5</v>
      </c>
      <c r="AA5" s="210" t="s">
        <v>7</v>
      </c>
      <c r="AB5" s="210" t="s">
        <v>34</v>
      </c>
      <c r="AC5" s="114" t="s">
        <v>32</v>
      </c>
      <c r="AD5" s="115" t="s">
        <v>33</v>
      </c>
      <c r="AE5" s="138"/>
      <c r="AF5" s="138"/>
      <c r="AT5" s="130">
        <v>0.6842</v>
      </c>
      <c r="AU5" s="131">
        <v>0.3158</v>
      </c>
      <c r="AX5" s="127">
        <v>0.639999925519409</v>
      </c>
      <c r="AY5" s="128">
        <v>0.330000068273875</v>
      </c>
    </row>
    <row r="6" ht="15.15" spans="2:51">
      <c r="B6" s="8">
        <v>1</v>
      </c>
      <c r="C6" s="9"/>
      <c r="D6" s="10">
        <v>0</v>
      </c>
      <c r="E6" s="11">
        <v>0</v>
      </c>
      <c r="F6" s="12">
        <v>255</v>
      </c>
      <c r="G6" s="147">
        <v>0</v>
      </c>
      <c r="H6" s="14">
        <v>0</v>
      </c>
      <c r="I6" s="14">
        <v>255</v>
      </c>
      <c r="J6" s="89">
        <f t="shared" ref="J6:J53" si="0">$J$2*G6+$K$2*H6+$L$2*I6</f>
        <v>46.0115625</v>
      </c>
      <c r="K6" s="89">
        <f t="shared" ref="K6:K53" si="1">$J$3*G6+$K$3*H6+$L$3*I6</f>
        <v>18.404625</v>
      </c>
      <c r="L6" s="90">
        <f t="shared" ref="L6:L53" si="2">$J$4*G6+$K$4*H6+$L$4*I6</f>
        <v>242.3275455</v>
      </c>
      <c r="M6" s="91">
        <v>1</v>
      </c>
      <c r="N6" s="92">
        <v>0</v>
      </c>
      <c r="O6" s="93">
        <f t="shared" ref="O6:O53" si="3">INT(P6/32)+1</f>
        <v>12</v>
      </c>
      <c r="P6" s="94">
        <v>383</v>
      </c>
      <c r="Q6" s="122">
        <f t="shared" ref="Q6:Q53" si="4">J6/(J6+K6+L6)</f>
        <v>0.150000008313128</v>
      </c>
      <c r="R6" s="123">
        <f t="shared" ref="R6:R53" si="5">K6/(J6+K6+L6)</f>
        <v>0.0600000033252513</v>
      </c>
      <c r="S6" s="89">
        <f>4*Q6/(-2*Q6+12*R6+3)</f>
        <v>0.175438605020138</v>
      </c>
      <c r="T6" s="124">
        <f>9*R6/(-2*Q6+12*R6+3)</f>
        <v>0.157894744518124</v>
      </c>
      <c r="U6" s="125">
        <v>0.1401</v>
      </c>
      <c r="V6" s="126">
        <v>0.0384</v>
      </c>
      <c r="W6" s="126">
        <v>26.2654</v>
      </c>
      <c r="X6" s="89">
        <f>4*U6/(-2*U6+12*V6+3)</f>
        <v>0.176193171099792</v>
      </c>
      <c r="Y6" s="124">
        <f>9*V6/(-2*U6+12*V6+3)</f>
        <v>0.108658743633277</v>
      </c>
      <c r="Z6" s="131">
        <v>0.151346623897552</v>
      </c>
      <c r="AA6" s="131">
        <v>0.0565799660980701</v>
      </c>
      <c r="AB6" s="131">
        <v>28.6478633880615</v>
      </c>
      <c r="AC6" s="89">
        <f>4*Z6/(-2*Z6+12*AA6+3)</f>
        <v>0.179306498261991</v>
      </c>
      <c r="AD6" s="124">
        <f>9*AA6/(-2*Z6+12*AA6+3)</f>
        <v>0.150823318657656</v>
      </c>
      <c r="AE6" s="139">
        <f>SQRT((S6-AC6)^2+(T6-AD6)^2)</f>
        <v>0.00806012790410049</v>
      </c>
      <c r="AF6" s="198">
        <f>AE6/0.004</f>
        <v>2.01503197602512</v>
      </c>
      <c r="AT6" s="130">
        <v>0.2499</v>
      </c>
      <c r="AU6" s="131">
        <v>0.7137</v>
      </c>
      <c r="AX6" s="127">
        <v>0.300000008389823</v>
      </c>
      <c r="AY6" s="128">
        <v>0.600000016779645</v>
      </c>
    </row>
    <row r="7" spans="2:51">
      <c r="B7" s="15">
        <v>2</v>
      </c>
      <c r="C7" s="16"/>
      <c r="D7" s="17">
        <v>128</v>
      </c>
      <c r="E7" s="18">
        <v>0</v>
      </c>
      <c r="F7" s="19">
        <v>255</v>
      </c>
      <c r="G7" s="149">
        <v>128</v>
      </c>
      <c r="H7" s="21">
        <v>0</v>
      </c>
      <c r="I7" s="21">
        <v>255</v>
      </c>
      <c r="J7" s="76">
        <f t="shared" si="0"/>
        <v>98.8059817</v>
      </c>
      <c r="K7" s="76">
        <f t="shared" si="1"/>
        <v>45.6267562</v>
      </c>
      <c r="L7" s="97">
        <f t="shared" si="2"/>
        <v>244.8022847</v>
      </c>
      <c r="M7" s="98">
        <v>2</v>
      </c>
      <c r="N7" s="99">
        <v>32</v>
      </c>
      <c r="O7" s="100">
        <f t="shared" si="3"/>
        <v>2</v>
      </c>
      <c r="P7" s="101">
        <v>32</v>
      </c>
      <c r="Q7" s="127">
        <f t="shared" si="4"/>
        <v>0.253846586157635</v>
      </c>
      <c r="R7" s="128">
        <f t="shared" si="5"/>
        <v>0.117221610468718</v>
      </c>
      <c r="S7" s="76">
        <f t="shared" ref="S7:S53" si="6">4*Q7/(-2*Q7+12*R7+3)</f>
        <v>0.260424508627423</v>
      </c>
      <c r="T7" s="129">
        <f t="shared" ref="T7:T53" si="7">9*R7/(-2*Q7+12*R7+3)</f>
        <v>0.270583137358864</v>
      </c>
      <c r="U7" s="130">
        <v>0.2454</v>
      </c>
      <c r="V7" s="131">
        <v>0.0919</v>
      </c>
      <c r="W7" s="131">
        <v>72.6487</v>
      </c>
      <c r="X7" s="76">
        <f t="shared" ref="X7:X53" si="8">4*U7/(-2*U7+12*V7+3)</f>
        <v>0.271760797342193</v>
      </c>
      <c r="Y7" s="129">
        <f t="shared" ref="Y7:Y53" si="9">9*V7/(-2*U7+12*V7+3)</f>
        <v>0.228986710963455</v>
      </c>
      <c r="Z7" s="131">
        <v>0.261269330978394</v>
      </c>
      <c r="AA7" s="131">
        <v>0.115520402789116</v>
      </c>
      <c r="AB7" s="131">
        <v>75.8767318725586</v>
      </c>
      <c r="AC7" s="76">
        <f t="shared" ref="AC7:AC53" si="10">4*Z7/(-2*Z7+12*AA7+3)</f>
        <v>0.270485714369019</v>
      </c>
      <c r="AD7" s="129">
        <f t="shared" ref="AD7:AD53" si="11">9*AA7/(-2*Z7+12*AA7+3)</f>
        <v>0.269089723428689</v>
      </c>
      <c r="AE7" s="141">
        <f t="shared" ref="AE7:AE53" si="12">SQRT((S7-AC7)^2+(T7-AD7)^2)</f>
        <v>0.0101714377617707</v>
      </c>
      <c r="AF7" s="198">
        <f t="shared" ref="AF7:AF53" si="13">AE7/0.004</f>
        <v>2.54285944044268</v>
      </c>
      <c r="AT7" s="125">
        <v>0.1401</v>
      </c>
      <c r="AU7" s="126">
        <v>0.0384</v>
      </c>
      <c r="AX7" s="122">
        <v>0.150000008313128</v>
      </c>
      <c r="AY7" s="123">
        <v>0.0600000033252513</v>
      </c>
    </row>
    <row r="8" spans="2:32">
      <c r="B8" s="15">
        <v>3</v>
      </c>
      <c r="C8" s="22"/>
      <c r="D8" s="17">
        <v>255</v>
      </c>
      <c r="E8" s="18">
        <v>0</v>
      </c>
      <c r="F8" s="19">
        <v>255</v>
      </c>
      <c r="G8" s="149">
        <v>255</v>
      </c>
      <c r="H8" s="21">
        <v>0</v>
      </c>
      <c r="I8" s="21">
        <v>255</v>
      </c>
      <c r="J8" s="76">
        <f t="shared" si="0"/>
        <v>151.1879445</v>
      </c>
      <c r="K8" s="76">
        <f t="shared" si="1"/>
        <v>72.6362145</v>
      </c>
      <c r="L8" s="97">
        <f t="shared" si="2"/>
        <v>247.25769</v>
      </c>
      <c r="M8" s="98">
        <v>3</v>
      </c>
      <c r="N8" s="99">
        <v>64</v>
      </c>
      <c r="O8" s="100">
        <f t="shared" si="3"/>
        <v>2</v>
      </c>
      <c r="P8" s="101">
        <v>60</v>
      </c>
      <c r="Q8" s="127">
        <f t="shared" si="4"/>
        <v>0.320937741118529</v>
      </c>
      <c r="R8" s="128">
        <f t="shared" si="5"/>
        <v>0.154190221198694</v>
      </c>
      <c r="S8" s="76">
        <f t="shared" si="6"/>
        <v>0.305044381867428</v>
      </c>
      <c r="T8" s="129">
        <f t="shared" si="7"/>
        <v>0.329747558642286</v>
      </c>
      <c r="U8" s="130">
        <v>0.3462</v>
      </c>
      <c r="V8" s="131">
        <v>0.1434</v>
      </c>
      <c r="W8" s="131">
        <v>134.7849</v>
      </c>
      <c r="X8" s="76">
        <f t="shared" si="8"/>
        <v>0.343759308906762</v>
      </c>
      <c r="Y8" s="129">
        <f t="shared" si="9"/>
        <v>0.320375335120643</v>
      </c>
      <c r="Z8" s="131">
        <v>0.323624789714813</v>
      </c>
      <c r="AA8" s="131">
        <v>0.148882895708084</v>
      </c>
      <c r="AB8" s="131">
        <v>121.475982666016</v>
      </c>
      <c r="AC8" s="76">
        <f t="shared" si="10"/>
        <v>0.312730421355731</v>
      </c>
      <c r="AD8" s="129">
        <f t="shared" si="11"/>
        <v>0.323709670646928</v>
      </c>
      <c r="AE8" s="141">
        <f t="shared" si="12"/>
        <v>0.00977401117557354</v>
      </c>
      <c r="AF8" s="198">
        <f t="shared" si="13"/>
        <v>2.44350279389338</v>
      </c>
    </row>
    <row r="9" spans="2:32">
      <c r="B9" s="15">
        <v>4</v>
      </c>
      <c r="C9" s="23"/>
      <c r="D9" s="17">
        <v>255</v>
      </c>
      <c r="E9" s="18">
        <v>0</v>
      </c>
      <c r="F9" s="19">
        <v>128</v>
      </c>
      <c r="G9" s="149">
        <v>255</v>
      </c>
      <c r="H9" s="21">
        <v>0</v>
      </c>
      <c r="I9" s="21">
        <v>128</v>
      </c>
      <c r="J9" s="76">
        <f t="shared" si="0"/>
        <v>128.272382</v>
      </c>
      <c r="K9" s="76">
        <f t="shared" si="1"/>
        <v>63.4699895</v>
      </c>
      <c r="L9" s="97">
        <f t="shared" si="2"/>
        <v>126.5690693</v>
      </c>
      <c r="M9" s="98">
        <v>4</v>
      </c>
      <c r="N9" s="99">
        <v>96</v>
      </c>
      <c r="O9" s="100">
        <f t="shared" si="3"/>
        <v>3</v>
      </c>
      <c r="P9" s="101">
        <v>86</v>
      </c>
      <c r="Q9" s="127">
        <f t="shared" si="4"/>
        <v>0.402977604818783</v>
      </c>
      <c r="R9" s="128">
        <f t="shared" si="5"/>
        <v>0.199395878892959</v>
      </c>
      <c r="S9" s="76">
        <f t="shared" si="6"/>
        <v>0.351424099140647</v>
      </c>
      <c r="T9" s="129">
        <f t="shared" si="7"/>
        <v>0.391245472744348</v>
      </c>
      <c r="U9" s="130">
        <v>0.4732</v>
      </c>
      <c r="V9" s="131">
        <v>0.2082</v>
      </c>
      <c r="W9" s="131">
        <v>136.9624</v>
      </c>
      <c r="X9" s="76">
        <f t="shared" si="8"/>
        <v>0.415817223198594</v>
      </c>
      <c r="Y9" s="129">
        <f t="shared" si="9"/>
        <v>0.411643233743409</v>
      </c>
      <c r="Z9" s="131">
        <v>0.397504925727844</v>
      </c>
      <c r="AA9" s="131">
        <v>0.19121065735817</v>
      </c>
      <c r="AB9" s="131">
        <v>117.170677185059</v>
      </c>
      <c r="AC9" s="76">
        <f t="shared" si="10"/>
        <v>0.353375559313729</v>
      </c>
      <c r="AD9" s="129">
        <f t="shared" si="11"/>
        <v>0.382462277544555</v>
      </c>
      <c r="AE9" s="141">
        <f t="shared" si="12"/>
        <v>0.00899737265676995</v>
      </c>
      <c r="AF9" s="198">
        <f t="shared" si="13"/>
        <v>2.24934316419249</v>
      </c>
    </row>
    <row r="10" spans="2:32">
      <c r="B10" s="15">
        <v>5</v>
      </c>
      <c r="C10" s="24"/>
      <c r="D10" s="17">
        <v>255</v>
      </c>
      <c r="E10" s="18">
        <v>0</v>
      </c>
      <c r="F10" s="19">
        <v>0</v>
      </c>
      <c r="G10" s="149">
        <v>255</v>
      </c>
      <c r="H10" s="21">
        <v>0</v>
      </c>
      <c r="I10" s="21">
        <f>H10</f>
        <v>0</v>
      </c>
      <c r="J10" s="76">
        <f t="shared" si="0"/>
        <v>105.176382</v>
      </c>
      <c r="K10" s="76">
        <f t="shared" si="1"/>
        <v>54.2315895</v>
      </c>
      <c r="L10" s="97">
        <f t="shared" si="2"/>
        <v>4.9301445</v>
      </c>
      <c r="M10" s="98">
        <v>5</v>
      </c>
      <c r="N10" s="99">
        <v>128</v>
      </c>
      <c r="O10" s="100">
        <f t="shared" si="3"/>
        <v>4</v>
      </c>
      <c r="P10" s="101">
        <v>116</v>
      </c>
      <c r="Q10" s="127">
        <f t="shared" si="4"/>
        <v>0.639999925519409</v>
      </c>
      <c r="R10" s="128">
        <f t="shared" si="5"/>
        <v>0.330000068273875</v>
      </c>
      <c r="S10" s="76">
        <f t="shared" si="6"/>
        <v>0.450704096071204</v>
      </c>
      <c r="T10" s="129">
        <f t="shared" si="7"/>
        <v>0.52288734298951</v>
      </c>
      <c r="U10" s="130">
        <v>0.6842</v>
      </c>
      <c r="V10" s="131">
        <v>0.3158</v>
      </c>
      <c r="W10" s="131">
        <v>140.7157</v>
      </c>
      <c r="X10" s="76">
        <f t="shared" si="8"/>
        <v>0.504832878329521</v>
      </c>
      <c r="Y10" s="129">
        <f t="shared" si="9"/>
        <v>0.524275068250572</v>
      </c>
      <c r="Z10" s="131">
        <v>0.640321850776672</v>
      </c>
      <c r="AA10" s="131">
        <v>0.326066672801971</v>
      </c>
      <c r="AB10" s="131">
        <v>109.133689880371</v>
      </c>
      <c r="AC10" s="76">
        <f t="shared" si="10"/>
        <v>0.45476141532718</v>
      </c>
      <c r="AD10" s="129">
        <f t="shared" si="11"/>
        <v>0.521043781697953</v>
      </c>
      <c r="AE10" s="141">
        <f t="shared" si="12"/>
        <v>0.00445651857178195</v>
      </c>
      <c r="AF10" s="198">
        <f t="shared" si="13"/>
        <v>1.11412964294549</v>
      </c>
    </row>
    <row r="11" spans="2:32">
      <c r="B11" s="15">
        <v>6</v>
      </c>
      <c r="C11" s="25"/>
      <c r="D11" s="17">
        <v>255</v>
      </c>
      <c r="E11" s="18">
        <v>128</v>
      </c>
      <c r="F11" s="19">
        <v>0</v>
      </c>
      <c r="G11" s="149">
        <v>255</v>
      </c>
      <c r="H11" s="21">
        <v>128</v>
      </c>
      <c r="I11" s="21">
        <v>0</v>
      </c>
      <c r="J11" s="76">
        <f t="shared" si="0"/>
        <v>150.9461228</v>
      </c>
      <c r="K11" s="76">
        <f t="shared" si="1"/>
        <v>145.7710711</v>
      </c>
      <c r="L11" s="97">
        <f t="shared" si="2"/>
        <v>20.1867205</v>
      </c>
      <c r="M11" s="98">
        <v>6</v>
      </c>
      <c r="N11" s="99">
        <v>160</v>
      </c>
      <c r="O11" s="100">
        <f t="shared" si="3"/>
        <v>5</v>
      </c>
      <c r="P11" s="101">
        <v>153</v>
      </c>
      <c r="Q11" s="127">
        <f t="shared" si="4"/>
        <v>0.476315109852111</v>
      </c>
      <c r="R11" s="128">
        <f t="shared" si="5"/>
        <v>0.459985075842282</v>
      </c>
      <c r="S11" s="76">
        <f t="shared" si="6"/>
        <v>0.251779097072937</v>
      </c>
      <c r="T11" s="129">
        <f t="shared" si="7"/>
        <v>0.547080925003091</v>
      </c>
      <c r="U11" s="130">
        <v>0.5332</v>
      </c>
      <c r="V11" s="131">
        <v>0.4545</v>
      </c>
      <c r="W11" s="131">
        <v>294.1982</v>
      </c>
      <c r="X11" s="76">
        <f t="shared" si="8"/>
        <v>0.288699983756565</v>
      </c>
      <c r="Y11" s="129">
        <f t="shared" si="9"/>
        <v>0.553698088689155</v>
      </c>
      <c r="Z11" s="131">
        <v>0.472758233547211</v>
      </c>
      <c r="AA11" s="131">
        <v>0.464900821447372</v>
      </c>
      <c r="AB11" s="131">
        <v>244.237457275391</v>
      </c>
      <c r="AC11" s="76">
        <f t="shared" si="10"/>
        <v>0.247734868490487</v>
      </c>
      <c r="AD11" s="129">
        <f t="shared" si="11"/>
        <v>0.548139207954135</v>
      </c>
      <c r="AE11" s="141">
        <f t="shared" si="12"/>
        <v>0.00418040041522085</v>
      </c>
      <c r="AF11" s="198">
        <f t="shared" si="13"/>
        <v>1.04510010380521</v>
      </c>
    </row>
    <row r="12" spans="2:32">
      <c r="B12" s="15">
        <v>7</v>
      </c>
      <c r="C12" s="26"/>
      <c r="D12" s="17">
        <v>255</v>
      </c>
      <c r="E12" s="18">
        <v>255</v>
      </c>
      <c r="F12" s="19">
        <v>0</v>
      </c>
      <c r="G12" s="149">
        <v>255</v>
      </c>
      <c r="H12" s="21">
        <v>255</v>
      </c>
      <c r="I12" s="21">
        <v>0</v>
      </c>
      <c r="J12" s="76">
        <f t="shared" si="0"/>
        <v>196.3582875</v>
      </c>
      <c r="K12" s="76">
        <f t="shared" si="1"/>
        <v>236.5954005</v>
      </c>
      <c r="L12" s="97">
        <f t="shared" si="2"/>
        <v>35.3241045</v>
      </c>
      <c r="M12" s="98">
        <v>7</v>
      </c>
      <c r="N12" s="99">
        <v>192</v>
      </c>
      <c r="O12" s="100">
        <f t="shared" si="3"/>
        <v>7</v>
      </c>
      <c r="P12" s="101">
        <v>192</v>
      </c>
      <c r="Q12" s="127">
        <f t="shared" si="4"/>
        <v>0.419320092998004</v>
      </c>
      <c r="R12" s="128">
        <f t="shared" si="5"/>
        <v>0.50524582692014</v>
      </c>
      <c r="S12" s="76">
        <f t="shared" si="6"/>
        <v>0.203941780601581</v>
      </c>
      <c r="T12" s="129">
        <f t="shared" si="7"/>
        <v>0.552898977259908</v>
      </c>
      <c r="U12" s="130">
        <v>0.4313</v>
      </c>
      <c r="V12" s="131">
        <v>0.5477</v>
      </c>
      <c r="W12" s="131">
        <v>508.4859</v>
      </c>
      <c r="X12" s="76">
        <f t="shared" si="8"/>
        <v>0.198075730786011</v>
      </c>
      <c r="Y12" s="129">
        <f t="shared" si="9"/>
        <v>0.56594870146272</v>
      </c>
      <c r="Z12" s="131">
        <v>0.426213145256042</v>
      </c>
      <c r="AA12" s="131">
        <v>0.504902064800262</v>
      </c>
      <c r="AB12" s="131">
        <v>365.581390380859</v>
      </c>
      <c r="AC12" s="76">
        <f t="shared" si="10"/>
        <v>0.207746745872255</v>
      </c>
      <c r="AD12" s="129">
        <f t="shared" si="11"/>
        <v>0.553728726474885</v>
      </c>
      <c r="AE12" s="141">
        <f t="shared" si="12"/>
        <v>0.00389438627652561</v>
      </c>
      <c r="AF12" s="198">
        <f t="shared" si="13"/>
        <v>0.973596569131402</v>
      </c>
    </row>
    <row r="13" spans="2:32">
      <c r="B13" s="27">
        <v>8</v>
      </c>
      <c r="C13" s="28"/>
      <c r="D13" s="17">
        <v>128</v>
      </c>
      <c r="E13" s="18">
        <v>255</v>
      </c>
      <c r="F13" s="19">
        <v>0</v>
      </c>
      <c r="G13" s="149">
        <v>128</v>
      </c>
      <c r="H13" s="21">
        <v>255</v>
      </c>
      <c r="I13" s="21">
        <v>0</v>
      </c>
      <c r="J13" s="76">
        <f t="shared" si="0"/>
        <v>143.9763247</v>
      </c>
      <c r="K13" s="76">
        <f t="shared" si="1"/>
        <v>209.5859422</v>
      </c>
      <c r="L13" s="97">
        <f t="shared" si="2"/>
        <v>32.8686992</v>
      </c>
      <c r="M13" s="98">
        <v>8</v>
      </c>
      <c r="N13" s="99">
        <v>224</v>
      </c>
      <c r="O13" s="100">
        <f t="shared" si="3"/>
        <v>8</v>
      </c>
      <c r="P13" s="101">
        <v>224</v>
      </c>
      <c r="Q13" s="127">
        <f t="shared" si="4"/>
        <v>0.372579677433878</v>
      </c>
      <c r="R13" s="128">
        <f t="shared" si="5"/>
        <v>0.542363217718333</v>
      </c>
      <c r="S13" s="76">
        <f t="shared" si="6"/>
        <v>0.170065596581879</v>
      </c>
      <c r="T13" s="129">
        <f t="shared" si="7"/>
        <v>0.557019053874286</v>
      </c>
      <c r="U13" s="130">
        <v>0.3456</v>
      </c>
      <c r="V13" s="131">
        <v>0.6261</v>
      </c>
      <c r="W13" s="131">
        <v>484.0365</v>
      </c>
      <c r="X13" s="76">
        <f t="shared" si="8"/>
        <v>0.140745265729994</v>
      </c>
      <c r="Y13" s="129">
        <f t="shared" si="9"/>
        <v>0.573701893708003</v>
      </c>
      <c r="Z13" s="131">
        <v>0.37789323925972</v>
      </c>
      <c r="AA13" s="131">
        <v>0.544686853885651</v>
      </c>
      <c r="AB13" s="131">
        <v>347.432586669922</v>
      </c>
      <c r="AC13" s="76">
        <f t="shared" si="10"/>
        <v>0.172151992670937</v>
      </c>
      <c r="AD13" s="129">
        <f t="shared" si="11"/>
        <v>0.558306062286214</v>
      </c>
      <c r="AE13" s="141">
        <f t="shared" si="12"/>
        <v>0.00245141577314225</v>
      </c>
      <c r="AF13" s="198">
        <f t="shared" si="13"/>
        <v>0.612853943285563</v>
      </c>
    </row>
    <row r="14" spans="2:32">
      <c r="B14" s="15">
        <v>9</v>
      </c>
      <c r="C14" s="29"/>
      <c r="D14" s="17">
        <v>0</v>
      </c>
      <c r="E14" s="18">
        <v>255</v>
      </c>
      <c r="F14" s="19">
        <v>0</v>
      </c>
      <c r="G14" s="149">
        <v>0</v>
      </c>
      <c r="H14" s="21">
        <v>255</v>
      </c>
      <c r="I14" s="21">
        <v>0</v>
      </c>
      <c r="J14" s="76">
        <f t="shared" si="0"/>
        <v>91.1819055</v>
      </c>
      <c r="K14" s="76">
        <f t="shared" si="1"/>
        <v>182.363811</v>
      </c>
      <c r="L14" s="97">
        <f t="shared" si="2"/>
        <v>30.39396</v>
      </c>
      <c r="M14" s="98">
        <v>9</v>
      </c>
      <c r="N14" s="99">
        <v>256</v>
      </c>
      <c r="O14" s="100">
        <f t="shared" si="3"/>
        <v>8</v>
      </c>
      <c r="P14" s="101">
        <v>251</v>
      </c>
      <c r="Q14" s="127">
        <f t="shared" si="4"/>
        <v>0.300000008389823</v>
      </c>
      <c r="R14" s="128">
        <f t="shared" si="5"/>
        <v>0.600000016779645</v>
      </c>
      <c r="S14" s="76">
        <f t="shared" si="6"/>
        <v>0.125000001092425</v>
      </c>
      <c r="T14" s="129">
        <f t="shared" si="7"/>
        <v>0.562500004915912</v>
      </c>
      <c r="U14" s="130">
        <v>0.2499</v>
      </c>
      <c r="V14" s="131">
        <v>0.7137</v>
      </c>
      <c r="W14" s="131">
        <v>452.2431</v>
      </c>
      <c r="X14" s="76">
        <f t="shared" si="8"/>
        <v>0.0903421723333876</v>
      </c>
      <c r="Y14" s="129">
        <f t="shared" si="9"/>
        <v>0.580527086383602</v>
      </c>
      <c r="Z14" s="131">
        <v>0.296610116958618</v>
      </c>
      <c r="AA14" s="131">
        <v>0.610772788524628</v>
      </c>
      <c r="AB14" s="131">
        <v>323.16943359375</v>
      </c>
      <c r="AC14" s="76">
        <f t="shared" si="10"/>
        <v>0.121860515755633</v>
      </c>
      <c r="AD14" s="129">
        <f t="shared" si="11"/>
        <v>0.564597888670054</v>
      </c>
      <c r="AE14" s="141">
        <f t="shared" si="12"/>
        <v>0.0037759084239197</v>
      </c>
      <c r="AF14" s="198">
        <f t="shared" si="13"/>
        <v>0.943977105979925</v>
      </c>
    </row>
    <row r="15" spans="2:32">
      <c r="B15" s="27">
        <v>10</v>
      </c>
      <c r="C15" s="30"/>
      <c r="D15" s="17">
        <v>0</v>
      </c>
      <c r="E15" s="18">
        <v>255</v>
      </c>
      <c r="F15" s="19">
        <v>128</v>
      </c>
      <c r="G15" s="149">
        <v>0</v>
      </c>
      <c r="H15" s="21">
        <v>255</v>
      </c>
      <c r="I15" s="21">
        <v>128</v>
      </c>
      <c r="J15" s="76">
        <f t="shared" si="0"/>
        <v>114.2779055</v>
      </c>
      <c r="K15" s="76">
        <f t="shared" si="1"/>
        <v>191.602211</v>
      </c>
      <c r="L15" s="97">
        <f t="shared" si="2"/>
        <v>152.0328848</v>
      </c>
      <c r="M15" s="98">
        <v>10</v>
      </c>
      <c r="N15" s="99">
        <v>288</v>
      </c>
      <c r="O15" s="100">
        <f t="shared" si="3"/>
        <v>9</v>
      </c>
      <c r="P15" s="101">
        <v>276</v>
      </c>
      <c r="Q15" s="127">
        <f t="shared" si="4"/>
        <v>0.249562482776354</v>
      </c>
      <c r="R15" s="128">
        <f t="shared" si="5"/>
        <v>0.418424920139956</v>
      </c>
      <c r="S15" s="76">
        <f t="shared" si="6"/>
        <v>0.132711163452911</v>
      </c>
      <c r="T15" s="129">
        <f t="shared" si="7"/>
        <v>0.500643081609597</v>
      </c>
      <c r="U15" s="130">
        <v>0.2155</v>
      </c>
      <c r="V15" s="131">
        <v>0.5022</v>
      </c>
      <c r="W15" s="131">
        <v>429.8693</v>
      </c>
      <c r="X15" s="76">
        <f t="shared" si="8"/>
        <v>0.100286199595132</v>
      </c>
      <c r="Y15" s="129">
        <f t="shared" si="9"/>
        <v>0.525839402471089</v>
      </c>
      <c r="Z15" s="131">
        <v>0.243266984820366</v>
      </c>
      <c r="AA15" s="131">
        <v>0.41425621509552</v>
      </c>
      <c r="AB15" s="131">
        <v>286.107055664063</v>
      </c>
      <c r="AC15" s="76">
        <f t="shared" si="10"/>
        <v>0.130010376025701</v>
      </c>
      <c r="AD15" s="129">
        <f t="shared" si="11"/>
        <v>0.498134238209409</v>
      </c>
      <c r="AE15" s="141">
        <f t="shared" si="12"/>
        <v>0.00368626476716476</v>
      </c>
      <c r="AF15" s="198">
        <f t="shared" si="13"/>
        <v>0.92156619179119</v>
      </c>
    </row>
    <row r="16" spans="2:32">
      <c r="B16" s="15">
        <v>11</v>
      </c>
      <c r="C16" s="31"/>
      <c r="D16" s="17">
        <v>0</v>
      </c>
      <c r="E16" s="18">
        <v>255</v>
      </c>
      <c r="F16" s="19">
        <v>255</v>
      </c>
      <c r="G16" s="149">
        <v>0</v>
      </c>
      <c r="H16" s="21">
        <v>255</v>
      </c>
      <c r="I16" s="21">
        <v>255</v>
      </c>
      <c r="J16" s="76">
        <f t="shared" si="0"/>
        <v>137.193468</v>
      </c>
      <c r="K16" s="76">
        <f t="shared" si="1"/>
        <v>200.768436</v>
      </c>
      <c r="L16" s="97">
        <f t="shared" si="2"/>
        <v>272.7215055</v>
      </c>
      <c r="M16" s="98">
        <v>11</v>
      </c>
      <c r="N16" s="99">
        <v>320</v>
      </c>
      <c r="O16" s="100">
        <f t="shared" si="3"/>
        <v>10</v>
      </c>
      <c r="P16" s="101">
        <v>307</v>
      </c>
      <c r="Q16" s="127">
        <f t="shared" si="4"/>
        <v>0.224655633124744</v>
      </c>
      <c r="R16" s="128">
        <f t="shared" si="5"/>
        <v>0.328760259205961</v>
      </c>
      <c r="S16" s="76">
        <f t="shared" si="6"/>
        <v>0.138338756424771</v>
      </c>
      <c r="T16" s="129">
        <f t="shared" si="7"/>
        <v>0.455500005820752</v>
      </c>
      <c r="U16" s="130">
        <v>0.1906</v>
      </c>
      <c r="V16" s="131">
        <v>0.3482</v>
      </c>
      <c r="W16" s="131">
        <v>386.9686</v>
      </c>
      <c r="X16" s="76">
        <f t="shared" si="8"/>
        <v>0.112163832166186</v>
      </c>
      <c r="Y16" s="129">
        <f t="shared" si="9"/>
        <v>0.461042782322133</v>
      </c>
      <c r="Z16" s="131">
        <v>0.222684666514397</v>
      </c>
      <c r="AA16" s="131">
        <v>0.33123841881752</v>
      </c>
      <c r="AB16" s="131">
        <v>274.778594970703</v>
      </c>
      <c r="AC16" s="76">
        <f t="shared" si="10"/>
        <v>0.136417765419983</v>
      </c>
      <c r="AD16" s="129">
        <f t="shared" si="11"/>
        <v>0.456566285650295</v>
      </c>
      <c r="AE16" s="141">
        <f t="shared" si="12"/>
        <v>0.0021970796788844</v>
      </c>
      <c r="AF16" s="198">
        <f t="shared" si="13"/>
        <v>0.5492699197211</v>
      </c>
    </row>
    <row r="17" ht="15.15" spans="2:32">
      <c r="B17" s="32">
        <v>12</v>
      </c>
      <c r="C17" s="33"/>
      <c r="D17" s="34">
        <v>0</v>
      </c>
      <c r="E17" s="35">
        <v>128</v>
      </c>
      <c r="F17" s="36">
        <v>255</v>
      </c>
      <c r="G17" s="160">
        <v>0</v>
      </c>
      <c r="H17" s="38">
        <v>128</v>
      </c>
      <c r="I17" s="38">
        <v>255</v>
      </c>
      <c r="J17" s="104">
        <f t="shared" si="0"/>
        <v>91.7813033</v>
      </c>
      <c r="K17" s="104">
        <f t="shared" si="1"/>
        <v>109.9441066</v>
      </c>
      <c r="L17" s="105">
        <f t="shared" si="2"/>
        <v>257.5841215</v>
      </c>
      <c r="M17" s="106">
        <v>12</v>
      </c>
      <c r="N17" s="107">
        <v>352</v>
      </c>
      <c r="O17" s="108">
        <f t="shared" si="3"/>
        <v>11</v>
      </c>
      <c r="P17" s="109">
        <v>345</v>
      </c>
      <c r="Q17" s="132">
        <f t="shared" si="4"/>
        <v>0.199824512720748</v>
      </c>
      <c r="R17" s="133">
        <f t="shared" si="5"/>
        <v>0.239368223570028</v>
      </c>
      <c r="S17" s="104">
        <f t="shared" si="6"/>
        <v>0.146050007751083</v>
      </c>
      <c r="T17" s="134">
        <f t="shared" si="7"/>
        <v>0.393642368853905</v>
      </c>
      <c r="U17" s="135">
        <v>0.1672</v>
      </c>
      <c r="V17" s="136">
        <v>0.2022</v>
      </c>
      <c r="W17" s="136">
        <v>173.4022</v>
      </c>
      <c r="X17" s="104">
        <f t="shared" si="8"/>
        <v>0.13134328358209</v>
      </c>
      <c r="Y17" s="134">
        <f t="shared" si="9"/>
        <v>0.35738413197172</v>
      </c>
      <c r="Z17" s="135">
        <v>0.200941249728203</v>
      </c>
      <c r="AA17" s="136">
        <v>0.244036927819252</v>
      </c>
      <c r="AB17" s="136">
        <v>150.142547607422</v>
      </c>
      <c r="AC17" s="104">
        <f t="shared" si="10"/>
        <v>0.145436746665454</v>
      </c>
      <c r="AD17" s="134">
        <f t="shared" si="11"/>
        <v>0.397413960630833</v>
      </c>
      <c r="AE17" s="142">
        <f t="shared" si="12"/>
        <v>0.00382112466309881</v>
      </c>
      <c r="AF17" s="198">
        <f t="shared" si="13"/>
        <v>0.955281165774703</v>
      </c>
    </row>
    <row r="18" spans="2:32">
      <c r="B18" s="8">
        <v>13</v>
      </c>
      <c r="C18" s="39"/>
      <c r="D18" s="10">
        <v>63</v>
      </c>
      <c r="E18" s="11">
        <v>63</v>
      </c>
      <c r="F18" s="12">
        <v>255</v>
      </c>
      <c r="G18" s="147">
        <v>63</v>
      </c>
      <c r="H18" s="14">
        <v>63</v>
      </c>
      <c r="I18" s="14">
        <v>255</v>
      </c>
      <c r="J18" s="89">
        <f t="shared" si="0"/>
        <v>94.52361</v>
      </c>
      <c r="K18" s="89">
        <f t="shared" si="1"/>
        <v>76.8576063</v>
      </c>
      <c r="L18" s="90">
        <f t="shared" si="2"/>
        <v>251.0546772</v>
      </c>
      <c r="M18" s="91">
        <v>1</v>
      </c>
      <c r="N18" s="92">
        <v>0</v>
      </c>
      <c r="O18" s="110">
        <f t="shared" si="3"/>
        <v>1</v>
      </c>
      <c r="P18" s="94">
        <v>0</v>
      </c>
      <c r="Q18" s="122">
        <f t="shared" si="4"/>
        <v>0.223758471887522</v>
      </c>
      <c r="R18" s="123">
        <f t="shared" si="5"/>
        <v>0.181939100068446</v>
      </c>
      <c r="S18" s="89">
        <f t="shared" si="6"/>
        <v>0.188995082295188</v>
      </c>
      <c r="T18" s="124">
        <f t="shared" si="7"/>
        <v>0.345763843152829</v>
      </c>
      <c r="U18" s="125">
        <v>0.1931</v>
      </c>
      <c r="V18" s="126">
        <v>0.1219</v>
      </c>
      <c r="W18" s="126">
        <v>92.7443</v>
      </c>
      <c r="X18" s="89">
        <f t="shared" si="8"/>
        <v>0.189471618505617</v>
      </c>
      <c r="Y18" s="124">
        <f t="shared" si="9"/>
        <v>0.269121326595692</v>
      </c>
      <c r="Z18" s="144">
        <v>0.229961946606636</v>
      </c>
      <c r="AA18" s="144">
        <v>0.19012551009655</v>
      </c>
      <c r="AB18" s="144">
        <v>146.095916748047</v>
      </c>
      <c r="AC18" s="89">
        <f t="shared" si="10"/>
        <v>0.190777164619368</v>
      </c>
      <c r="AD18" s="124">
        <f t="shared" si="11"/>
        <v>0.354889642024861</v>
      </c>
      <c r="AE18" s="139">
        <f t="shared" si="12"/>
        <v>0.00929817307125117</v>
      </c>
      <c r="AF18" s="198">
        <f t="shared" si="13"/>
        <v>2.32454326781279</v>
      </c>
    </row>
    <row r="19" spans="2:32">
      <c r="B19" s="15">
        <v>14</v>
      </c>
      <c r="C19" s="40"/>
      <c r="D19" s="17">
        <v>159</v>
      </c>
      <c r="E19" s="18">
        <v>63</v>
      </c>
      <c r="F19" s="19">
        <v>255</v>
      </c>
      <c r="G19" s="149">
        <v>159</v>
      </c>
      <c r="H19" s="21">
        <v>63</v>
      </c>
      <c r="I19" s="21">
        <v>255</v>
      </c>
      <c r="J19" s="76">
        <f t="shared" si="0"/>
        <v>134.1194244</v>
      </c>
      <c r="K19" s="76">
        <f t="shared" si="1"/>
        <v>97.2742047</v>
      </c>
      <c r="L19" s="97">
        <f t="shared" si="2"/>
        <v>252.9107316</v>
      </c>
      <c r="M19" s="98">
        <v>2</v>
      </c>
      <c r="N19" s="99">
        <v>32</v>
      </c>
      <c r="O19" s="100">
        <f t="shared" si="3"/>
        <v>2</v>
      </c>
      <c r="P19" s="101">
        <v>32</v>
      </c>
      <c r="Q19" s="127">
        <f t="shared" si="4"/>
        <v>0.276932101553138</v>
      </c>
      <c r="R19" s="128">
        <f t="shared" si="5"/>
        <v>0.200853456201391</v>
      </c>
      <c r="S19" s="76">
        <f t="shared" si="6"/>
        <v>0.228097683587431</v>
      </c>
      <c r="T19" s="129">
        <f t="shared" si="7"/>
        <v>0.372228310286269</v>
      </c>
      <c r="U19" s="130">
        <v>0.2666</v>
      </c>
      <c r="V19" s="131">
        <v>0.148</v>
      </c>
      <c r="W19" s="131">
        <v>125.4722</v>
      </c>
      <c r="X19" s="76">
        <f t="shared" si="8"/>
        <v>0.25134345243707</v>
      </c>
      <c r="Y19" s="129">
        <f t="shared" si="9"/>
        <v>0.313943622136325</v>
      </c>
      <c r="Z19" s="131">
        <v>0.28154781460762</v>
      </c>
      <c r="AA19" s="131">
        <v>0.203996360301971</v>
      </c>
      <c r="AB19" s="131">
        <v>178.255508422852</v>
      </c>
      <c r="AC19" s="76">
        <f t="shared" si="10"/>
        <v>0.230547262017033</v>
      </c>
      <c r="AD19" s="129">
        <f t="shared" si="11"/>
        <v>0.375848434085199</v>
      </c>
      <c r="AE19" s="141">
        <f t="shared" si="12"/>
        <v>0.00437101027250565</v>
      </c>
      <c r="AF19" s="198">
        <f t="shared" si="13"/>
        <v>1.09275256812641</v>
      </c>
    </row>
    <row r="20" spans="2:32">
      <c r="B20" s="15">
        <v>15</v>
      </c>
      <c r="C20" s="41"/>
      <c r="D20" s="17">
        <v>255</v>
      </c>
      <c r="E20" s="18">
        <v>63</v>
      </c>
      <c r="F20" s="19">
        <v>255</v>
      </c>
      <c r="G20" s="149">
        <v>255</v>
      </c>
      <c r="H20" s="21">
        <v>63</v>
      </c>
      <c r="I20" s="21">
        <v>255</v>
      </c>
      <c r="J20" s="76">
        <f t="shared" si="0"/>
        <v>173.7152388</v>
      </c>
      <c r="K20" s="76">
        <f t="shared" si="1"/>
        <v>117.6908031</v>
      </c>
      <c r="L20" s="97">
        <f t="shared" si="2"/>
        <v>254.766786</v>
      </c>
      <c r="M20" s="98">
        <v>3</v>
      </c>
      <c r="N20" s="99">
        <v>64</v>
      </c>
      <c r="O20" s="100">
        <f t="shared" si="3"/>
        <v>2</v>
      </c>
      <c r="P20" s="101">
        <v>59</v>
      </c>
      <c r="Q20" s="127">
        <f t="shared" si="4"/>
        <v>0.318059101306676</v>
      </c>
      <c r="R20" s="128">
        <f t="shared" si="5"/>
        <v>0.215482713690671</v>
      </c>
      <c r="S20" s="76">
        <f t="shared" si="6"/>
        <v>0.257034364740764</v>
      </c>
      <c r="T20" s="129">
        <f t="shared" si="7"/>
        <v>0.391812527755841</v>
      </c>
      <c r="U20" s="130">
        <v>0.3431</v>
      </c>
      <c r="V20" s="131">
        <v>0.1761</v>
      </c>
      <c r="W20" s="131">
        <v>169.791</v>
      </c>
      <c r="X20" s="76">
        <f t="shared" si="8"/>
        <v>0.310006776598148</v>
      </c>
      <c r="Y20" s="129">
        <f t="shared" si="9"/>
        <v>0.358007680144567</v>
      </c>
      <c r="Z20" s="131">
        <v>0.320186346769333</v>
      </c>
      <c r="AA20" s="131">
        <v>0.21356600522995</v>
      </c>
      <c r="AB20" s="131">
        <v>212.994476318359</v>
      </c>
      <c r="AC20" s="76">
        <f t="shared" si="10"/>
        <v>0.260186158677513</v>
      </c>
      <c r="AD20" s="129">
        <f t="shared" si="11"/>
        <v>0.390477507684161</v>
      </c>
      <c r="AE20" s="141">
        <f t="shared" si="12"/>
        <v>0.00342287651128659</v>
      </c>
      <c r="AF20" s="198">
        <f t="shared" si="13"/>
        <v>0.855719127821648</v>
      </c>
    </row>
    <row r="21" spans="2:32">
      <c r="B21" s="15">
        <v>16</v>
      </c>
      <c r="C21" s="42"/>
      <c r="D21" s="17">
        <v>255</v>
      </c>
      <c r="E21" s="18">
        <v>63</v>
      </c>
      <c r="F21" s="19">
        <v>159</v>
      </c>
      <c r="G21" s="149">
        <v>255</v>
      </c>
      <c r="H21" s="21">
        <v>63</v>
      </c>
      <c r="I21" s="21">
        <v>159</v>
      </c>
      <c r="J21" s="76">
        <f t="shared" si="0"/>
        <v>156.3932388</v>
      </c>
      <c r="K21" s="76">
        <f t="shared" si="1"/>
        <v>110.7620031</v>
      </c>
      <c r="L21" s="97">
        <f t="shared" si="2"/>
        <v>163.5375924</v>
      </c>
      <c r="M21" s="98">
        <v>4</v>
      </c>
      <c r="N21" s="99">
        <v>96</v>
      </c>
      <c r="O21" s="100">
        <f t="shared" si="3"/>
        <v>3</v>
      </c>
      <c r="P21" s="101">
        <v>85</v>
      </c>
      <c r="Q21" s="127">
        <f t="shared" si="4"/>
        <v>0.363120131901391</v>
      </c>
      <c r="R21" s="128">
        <f t="shared" si="5"/>
        <v>0.257171687752874</v>
      </c>
      <c r="S21" s="76">
        <f t="shared" si="6"/>
        <v>0.270994274159153</v>
      </c>
      <c r="T21" s="129">
        <f t="shared" si="7"/>
        <v>0.431832635130651</v>
      </c>
      <c r="U21" s="130">
        <v>0.4257</v>
      </c>
      <c r="V21" s="131">
        <v>0.2368</v>
      </c>
      <c r="W21" s="131">
        <v>178.2831</v>
      </c>
      <c r="X21" s="76">
        <f t="shared" si="8"/>
        <v>0.341228808464591</v>
      </c>
      <c r="Y21" s="129">
        <f t="shared" si="9"/>
        <v>0.427077071059276</v>
      </c>
      <c r="Z21" s="131">
        <v>0.362877517938614</v>
      </c>
      <c r="AA21" s="131">
        <v>0.253437936306</v>
      </c>
      <c r="AB21" s="131">
        <v>213.877975463867</v>
      </c>
      <c r="AC21" s="76">
        <f t="shared" si="10"/>
        <v>0.273071210083013</v>
      </c>
      <c r="AD21" s="129">
        <f t="shared" si="11"/>
        <v>0.429111342492672</v>
      </c>
      <c r="AE21" s="141">
        <f t="shared" si="12"/>
        <v>0.00342331658678299</v>
      </c>
      <c r="AF21" s="198">
        <f t="shared" si="13"/>
        <v>0.855829146695746</v>
      </c>
    </row>
    <row r="22" spans="2:32">
      <c r="B22" s="15">
        <v>17</v>
      </c>
      <c r="C22" s="43"/>
      <c r="D22" s="17">
        <v>255</v>
      </c>
      <c r="E22" s="18">
        <v>63</v>
      </c>
      <c r="F22" s="19">
        <v>63</v>
      </c>
      <c r="G22" s="149">
        <f>G10</f>
        <v>255</v>
      </c>
      <c r="H22" s="21">
        <v>63</v>
      </c>
      <c r="I22" s="21">
        <f>H22</f>
        <v>63</v>
      </c>
      <c r="J22" s="76">
        <f t="shared" si="0"/>
        <v>139.0712388</v>
      </c>
      <c r="K22" s="76">
        <f t="shared" si="1"/>
        <v>103.8332031</v>
      </c>
      <c r="L22" s="97">
        <f t="shared" si="2"/>
        <v>72.3083988</v>
      </c>
      <c r="M22" s="98">
        <v>5</v>
      </c>
      <c r="N22" s="99">
        <v>128</v>
      </c>
      <c r="O22" s="100">
        <f t="shared" si="3"/>
        <v>4</v>
      </c>
      <c r="P22" s="101">
        <v>116</v>
      </c>
      <c r="Q22" s="127">
        <f t="shared" si="4"/>
        <v>0.441197885502258</v>
      </c>
      <c r="R22" s="128">
        <f t="shared" si="5"/>
        <v>0.329406641142586</v>
      </c>
      <c r="S22" s="76">
        <f t="shared" si="6"/>
        <v>0.29071678048728</v>
      </c>
      <c r="T22" s="129">
        <f t="shared" si="7"/>
        <v>0.488372888888483</v>
      </c>
      <c r="U22" s="130">
        <v>0.5357</v>
      </c>
      <c r="V22" s="131">
        <v>0.3199</v>
      </c>
      <c r="W22" s="131">
        <v>187.5175</v>
      </c>
      <c r="X22" s="76">
        <f t="shared" si="8"/>
        <v>0.37153656760412</v>
      </c>
      <c r="Y22" s="129">
        <f t="shared" si="9"/>
        <v>0.499202413565905</v>
      </c>
      <c r="Z22" s="131">
        <v>0.440593153238297</v>
      </c>
      <c r="AA22" s="131">
        <v>0.327962875366211</v>
      </c>
      <c r="AB22" s="131">
        <v>214.423522949219</v>
      </c>
      <c r="AC22" s="76">
        <f t="shared" si="10"/>
        <v>0.29109108586413</v>
      </c>
      <c r="AD22" s="129">
        <f t="shared" si="11"/>
        <v>0.487526655433834</v>
      </c>
      <c r="AE22" s="141">
        <f t="shared" si="12"/>
        <v>0.000925319174613385</v>
      </c>
      <c r="AF22" s="198">
        <f t="shared" si="13"/>
        <v>0.231329793653346</v>
      </c>
    </row>
    <row r="23" spans="2:32">
      <c r="B23" s="15">
        <v>18</v>
      </c>
      <c r="C23" s="44"/>
      <c r="D23" s="17">
        <v>255</v>
      </c>
      <c r="E23" s="18">
        <v>159</v>
      </c>
      <c r="F23" s="19">
        <v>63</v>
      </c>
      <c r="G23" s="149">
        <v>255</v>
      </c>
      <c r="H23" s="21">
        <v>159</v>
      </c>
      <c r="I23" s="21">
        <v>63</v>
      </c>
      <c r="J23" s="76">
        <f t="shared" si="0"/>
        <v>173.3985444</v>
      </c>
      <c r="K23" s="76">
        <f t="shared" si="1"/>
        <v>172.4878143</v>
      </c>
      <c r="L23" s="97">
        <f t="shared" si="2"/>
        <v>83.7508308</v>
      </c>
      <c r="M23" s="98">
        <v>6</v>
      </c>
      <c r="N23" s="99">
        <v>160</v>
      </c>
      <c r="O23" s="100">
        <f t="shared" si="3"/>
        <v>5</v>
      </c>
      <c r="P23" s="101">
        <v>153</v>
      </c>
      <c r="Q23" s="127">
        <f t="shared" si="4"/>
        <v>0.403592958518783</v>
      </c>
      <c r="R23" s="128">
        <f t="shared" si="5"/>
        <v>0.401473192999741</v>
      </c>
      <c r="S23" s="76">
        <f t="shared" si="6"/>
        <v>0.230279378708802</v>
      </c>
      <c r="T23" s="129">
        <f t="shared" si="7"/>
        <v>0.515407268330259</v>
      </c>
      <c r="U23" s="130">
        <v>0.4677</v>
      </c>
      <c r="V23" s="131">
        <v>0.4162</v>
      </c>
      <c r="W23" s="131">
        <v>307.3124</v>
      </c>
      <c r="X23" s="76">
        <f t="shared" si="8"/>
        <v>0.26502337441564</v>
      </c>
      <c r="Y23" s="129">
        <f t="shared" si="9"/>
        <v>0.530641733956651</v>
      </c>
      <c r="Z23" s="131">
        <v>0.391657501459122</v>
      </c>
      <c r="AA23" s="131">
        <v>0.396491318941116</v>
      </c>
      <c r="AB23" s="131">
        <v>313.009368896484</v>
      </c>
      <c r="AC23" s="76">
        <f t="shared" si="10"/>
        <v>0.224619951404297</v>
      </c>
      <c r="AD23" s="129">
        <f t="shared" si="11"/>
        <v>0.511632449365118</v>
      </c>
      <c r="AE23" s="141">
        <f t="shared" si="12"/>
        <v>0.00680282115262179</v>
      </c>
      <c r="AF23" s="198">
        <f t="shared" si="13"/>
        <v>1.70070528815545</v>
      </c>
    </row>
    <row r="24" spans="2:32">
      <c r="B24" s="15">
        <v>19</v>
      </c>
      <c r="C24" s="45"/>
      <c r="D24" s="17">
        <v>255</v>
      </c>
      <c r="E24" s="18">
        <v>255</v>
      </c>
      <c r="F24" s="19">
        <v>63</v>
      </c>
      <c r="G24" s="149">
        <v>255</v>
      </c>
      <c r="H24" s="21">
        <v>255</v>
      </c>
      <c r="I24" s="21">
        <v>63</v>
      </c>
      <c r="J24" s="76">
        <f t="shared" si="0"/>
        <v>207.72585</v>
      </c>
      <c r="K24" s="76">
        <f t="shared" si="1"/>
        <v>241.1424255</v>
      </c>
      <c r="L24" s="97">
        <f t="shared" si="2"/>
        <v>95.1932628</v>
      </c>
      <c r="M24" s="98">
        <v>7</v>
      </c>
      <c r="N24" s="99">
        <v>192</v>
      </c>
      <c r="O24" s="100">
        <f t="shared" si="3"/>
        <v>7</v>
      </c>
      <c r="P24" s="101">
        <v>193</v>
      </c>
      <c r="Q24" s="127">
        <f t="shared" si="4"/>
        <v>0.381805798382789</v>
      </c>
      <c r="R24" s="128">
        <f t="shared" si="5"/>
        <v>0.443226378864209</v>
      </c>
      <c r="S24" s="76">
        <f t="shared" si="6"/>
        <v>0.202144537199449</v>
      </c>
      <c r="T24" s="129">
        <f t="shared" si="7"/>
        <v>0.527992322593278</v>
      </c>
      <c r="U24" s="130">
        <v>0.4101</v>
      </c>
      <c r="V24" s="131">
        <v>0.4975</v>
      </c>
      <c r="W24" s="131">
        <v>469.0406</v>
      </c>
      <c r="X24" s="76">
        <f t="shared" si="8"/>
        <v>0.201281013030995</v>
      </c>
      <c r="Y24" s="129">
        <f t="shared" si="9"/>
        <v>0.549399985275712</v>
      </c>
      <c r="Z24" s="131">
        <v>0.377459049224854</v>
      </c>
      <c r="AA24" s="131">
        <v>0.435420155525208</v>
      </c>
      <c r="AB24" s="131">
        <v>408.852752685547</v>
      </c>
      <c r="AC24" s="76">
        <f t="shared" si="10"/>
        <v>0.202116624010555</v>
      </c>
      <c r="AD24" s="129">
        <f t="shared" si="11"/>
        <v>0.524593905202897</v>
      </c>
      <c r="AE24" s="141">
        <f t="shared" si="12"/>
        <v>0.00339853202211802</v>
      </c>
      <c r="AF24" s="198">
        <f t="shared" si="13"/>
        <v>0.849633005529504</v>
      </c>
    </row>
    <row r="25" spans="2:32">
      <c r="B25" s="27">
        <v>20</v>
      </c>
      <c r="C25" s="46"/>
      <c r="D25" s="17">
        <v>159</v>
      </c>
      <c r="E25" s="18">
        <v>255</v>
      </c>
      <c r="F25" s="19">
        <v>63</v>
      </c>
      <c r="G25" s="149">
        <v>159</v>
      </c>
      <c r="H25" s="21">
        <f>H13</f>
        <v>255</v>
      </c>
      <c r="I25" s="21">
        <v>63</v>
      </c>
      <c r="J25" s="76">
        <f t="shared" si="0"/>
        <v>168.1300356</v>
      </c>
      <c r="K25" s="76">
        <f t="shared" si="1"/>
        <v>220.7258271</v>
      </c>
      <c r="L25" s="97">
        <f t="shared" si="2"/>
        <v>93.3372084</v>
      </c>
      <c r="M25" s="98">
        <v>8</v>
      </c>
      <c r="N25" s="99">
        <v>224</v>
      </c>
      <c r="O25" s="100">
        <f t="shared" si="3"/>
        <v>8</v>
      </c>
      <c r="P25" s="101">
        <v>224</v>
      </c>
      <c r="Q25" s="127">
        <f t="shared" si="4"/>
        <v>0.348677833998017</v>
      </c>
      <c r="R25" s="128">
        <f t="shared" si="5"/>
        <v>0.457754041542884</v>
      </c>
      <c r="S25" s="76">
        <f t="shared" si="6"/>
        <v>0.178907938821301</v>
      </c>
      <c r="T25" s="129">
        <f t="shared" si="7"/>
        <v>0.528469561776192</v>
      </c>
      <c r="U25" s="130">
        <v>0.3399</v>
      </c>
      <c r="V25" s="131">
        <v>0.5417</v>
      </c>
      <c r="W25" s="131">
        <v>444.8573</v>
      </c>
      <c r="X25" s="76">
        <f t="shared" si="8"/>
        <v>0.154139174205836</v>
      </c>
      <c r="Y25" s="129">
        <f t="shared" si="9"/>
        <v>0.552717502210734</v>
      </c>
      <c r="Z25" s="131">
        <v>0.347534477710724</v>
      </c>
      <c r="AA25" s="131">
        <v>0.449235498905182</v>
      </c>
      <c r="AB25" s="131">
        <v>393.681671142578</v>
      </c>
      <c r="AC25" s="76">
        <f t="shared" si="10"/>
        <v>0.180636928266256</v>
      </c>
      <c r="AD25" s="129">
        <f t="shared" si="11"/>
        <v>0.525369950432247</v>
      </c>
      <c r="AE25" s="141">
        <f t="shared" si="12"/>
        <v>0.00354922456098225</v>
      </c>
      <c r="AF25" s="198">
        <f t="shared" si="13"/>
        <v>0.887306140245561</v>
      </c>
    </row>
    <row r="26" spans="2:32">
      <c r="B26" s="15">
        <v>21</v>
      </c>
      <c r="C26" s="47"/>
      <c r="D26" s="17">
        <v>63</v>
      </c>
      <c r="E26" s="18">
        <v>255</v>
      </c>
      <c r="F26" s="19">
        <v>63</v>
      </c>
      <c r="G26" s="149">
        <v>63</v>
      </c>
      <c r="H26" s="21">
        <v>255</v>
      </c>
      <c r="I26" s="21">
        <v>63</v>
      </c>
      <c r="J26" s="76">
        <f t="shared" si="0"/>
        <v>128.5342212</v>
      </c>
      <c r="K26" s="76">
        <f t="shared" si="1"/>
        <v>200.3092287</v>
      </c>
      <c r="L26" s="97">
        <f t="shared" si="2"/>
        <v>91.481154</v>
      </c>
      <c r="M26" s="98">
        <v>9</v>
      </c>
      <c r="N26" s="99">
        <v>256</v>
      </c>
      <c r="O26" s="100">
        <f t="shared" si="3"/>
        <v>8</v>
      </c>
      <c r="P26" s="101">
        <v>250</v>
      </c>
      <c r="Q26" s="127">
        <f t="shared" si="4"/>
        <v>0.305797519363344</v>
      </c>
      <c r="R26" s="128">
        <f t="shared" si="5"/>
        <v>0.476558418996704</v>
      </c>
      <c r="S26" s="76">
        <f t="shared" si="6"/>
        <v>0.150878757361477</v>
      </c>
      <c r="T26" s="129">
        <f t="shared" si="7"/>
        <v>0.529045232252565</v>
      </c>
      <c r="U26" s="130">
        <v>0.2711</v>
      </c>
      <c r="V26" s="131">
        <v>0.5851</v>
      </c>
      <c r="W26" s="131">
        <v>426.7789</v>
      </c>
      <c r="X26" s="76">
        <f t="shared" si="8"/>
        <v>0.114400253191265</v>
      </c>
      <c r="Y26" s="129">
        <f t="shared" si="9"/>
        <v>0.555533284101698</v>
      </c>
      <c r="Z26" s="131">
        <v>0.304527699947357</v>
      </c>
      <c r="AA26" s="131">
        <v>0.468507140874863</v>
      </c>
      <c r="AB26" s="131">
        <v>374.863250732422</v>
      </c>
      <c r="AC26" s="76">
        <f t="shared" si="10"/>
        <v>0.152016247987709</v>
      </c>
      <c r="AD26" s="129">
        <f t="shared" si="11"/>
        <v>0.526213444222001</v>
      </c>
      <c r="AE26" s="141">
        <f t="shared" si="12"/>
        <v>0.00305170581393603</v>
      </c>
      <c r="AF26" s="198">
        <f t="shared" si="13"/>
        <v>0.762926453484007</v>
      </c>
    </row>
    <row r="27" spans="2:32">
      <c r="B27" s="27">
        <v>22</v>
      </c>
      <c r="C27" s="48"/>
      <c r="D27" s="17">
        <v>63</v>
      </c>
      <c r="E27" s="18">
        <v>255</v>
      </c>
      <c r="F27" s="19">
        <v>159</v>
      </c>
      <c r="G27" s="149">
        <v>63</v>
      </c>
      <c r="H27" s="21">
        <v>255</v>
      </c>
      <c r="I27" s="21">
        <v>159</v>
      </c>
      <c r="J27" s="76">
        <f t="shared" si="0"/>
        <v>145.8562212</v>
      </c>
      <c r="K27" s="76">
        <f t="shared" si="1"/>
        <v>207.2380287</v>
      </c>
      <c r="L27" s="97">
        <f t="shared" si="2"/>
        <v>182.7103476</v>
      </c>
      <c r="M27" s="98">
        <v>10</v>
      </c>
      <c r="N27" s="99">
        <v>288</v>
      </c>
      <c r="O27" s="100">
        <f t="shared" si="3"/>
        <v>9</v>
      </c>
      <c r="P27" s="101">
        <v>276</v>
      </c>
      <c r="Q27" s="127">
        <f t="shared" si="4"/>
        <v>0.272219055007269</v>
      </c>
      <c r="R27" s="128">
        <f t="shared" si="5"/>
        <v>0.386779116243025</v>
      </c>
      <c r="S27" s="76">
        <f t="shared" si="6"/>
        <v>0.153429594413219</v>
      </c>
      <c r="T27" s="129">
        <f t="shared" si="7"/>
        <v>0.490496767740758</v>
      </c>
      <c r="U27" s="130">
        <v>0.2382</v>
      </c>
      <c r="V27" s="131">
        <v>0.45</v>
      </c>
      <c r="W27" s="131">
        <v>402.6873</v>
      </c>
      <c r="X27" s="76">
        <f t="shared" si="8"/>
        <v>0.120248371952143</v>
      </c>
      <c r="Y27" s="129">
        <f t="shared" si="9"/>
        <v>0.511131303952749</v>
      </c>
      <c r="Z27" s="131">
        <v>0.273486763238907</v>
      </c>
      <c r="AA27" s="131">
        <v>0.383364468812943</v>
      </c>
      <c r="AB27" s="131">
        <v>351.384338378906</v>
      </c>
      <c r="AC27" s="76">
        <f t="shared" si="10"/>
        <v>0.155094994975215</v>
      </c>
      <c r="AD27" s="129">
        <f t="shared" si="11"/>
        <v>0.489165533041279</v>
      </c>
      <c r="AE27" s="141">
        <f t="shared" si="12"/>
        <v>0.0021320752465607</v>
      </c>
      <c r="AF27" s="198">
        <f t="shared" si="13"/>
        <v>0.533018811640175</v>
      </c>
    </row>
    <row r="28" spans="2:32">
      <c r="B28" s="15">
        <v>23</v>
      </c>
      <c r="C28" s="49"/>
      <c r="D28" s="17">
        <v>63</v>
      </c>
      <c r="E28" s="18">
        <v>255</v>
      </c>
      <c r="F28" s="19">
        <v>255</v>
      </c>
      <c r="G28" s="149">
        <v>63</v>
      </c>
      <c r="H28" s="21">
        <v>255</v>
      </c>
      <c r="I28" s="21">
        <v>255</v>
      </c>
      <c r="J28" s="76">
        <f t="shared" si="0"/>
        <v>163.1782212</v>
      </c>
      <c r="K28" s="76">
        <f t="shared" si="1"/>
        <v>214.1668287</v>
      </c>
      <c r="L28" s="97">
        <f t="shared" si="2"/>
        <v>273.9395412</v>
      </c>
      <c r="M28" s="98">
        <v>11</v>
      </c>
      <c r="N28" s="99">
        <v>320</v>
      </c>
      <c r="O28" s="100">
        <f t="shared" si="3"/>
        <v>10</v>
      </c>
      <c r="P28" s="101">
        <v>307</v>
      </c>
      <c r="Q28" s="127">
        <f t="shared" si="4"/>
        <v>0.250548260207411</v>
      </c>
      <c r="R28" s="128">
        <f t="shared" si="5"/>
        <v>0.328837549093982</v>
      </c>
      <c r="S28" s="76">
        <f t="shared" si="6"/>
        <v>0.15550041631713</v>
      </c>
      <c r="T28" s="129">
        <f t="shared" si="7"/>
        <v>0.459202332598911</v>
      </c>
      <c r="U28" s="130">
        <v>0.2116</v>
      </c>
      <c r="V28" s="131">
        <v>0.3402</v>
      </c>
      <c r="W28" s="131">
        <v>371.7805</v>
      </c>
      <c r="X28" s="76">
        <f t="shared" si="8"/>
        <v>0.127102354637194</v>
      </c>
      <c r="Y28" s="129">
        <f t="shared" si="9"/>
        <v>0.459784959154253</v>
      </c>
      <c r="Z28" s="131">
        <v>0.255232751369476</v>
      </c>
      <c r="AA28" s="131">
        <v>0.332254379987717</v>
      </c>
      <c r="AB28" s="131">
        <v>341.250152587891</v>
      </c>
      <c r="AC28" s="76">
        <f t="shared" si="10"/>
        <v>0.157634105196895</v>
      </c>
      <c r="AD28" s="129">
        <f t="shared" si="11"/>
        <v>0.461707592829317</v>
      </c>
      <c r="AE28" s="141">
        <f t="shared" si="12"/>
        <v>0.00329073807187481</v>
      </c>
      <c r="AF28" s="198">
        <f t="shared" si="13"/>
        <v>0.822684517968702</v>
      </c>
    </row>
    <row r="29" ht="15.15" spans="2:32">
      <c r="B29" s="32">
        <v>24</v>
      </c>
      <c r="C29" s="50"/>
      <c r="D29" s="34">
        <v>63</v>
      </c>
      <c r="E29" s="35">
        <v>159</v>
      </c>
      <c r="F29" s="36">
        <v>255</v>
      </c>
      <c r="G29" s="160">
        <v>63</v>
      </c>
      <c r="H29" s="38">
        <v>159</v>
      </c>
      <c r="I29" s="38">
        <v>255</v>
      </c>
      <c r="J29" s="104">
        <f t="shared" si="0"/>
        <v>128.8509156</v>
      </c>
      <c r="K29" s="104">
        <f t="shared" si="1"/>
        <v>145.5122175</v>
      </c>
      <c r="L29" s="105">
        <f t="shared" si="2"/>
        <v>262.4971092</v>
      </c>
      <c r="M29" s="106">
        <v>12</v>
      </c>
      <c r="N29" s="107">
        <v>352</v>
      </c>
      <c r="O29" s="108">
        <f t="shared" si="3"/>
        <v>11</v>
      </c>
      <c r="P29" s="109">
        <v>345</v>
      </c>
      <c r="Q29" s="132">
        <f t="shared" si="4"/>
        <v>0.240008302808904</v>
      </c>
      <c r="R29" s="133">
        <f t="shared" si="5"/>
        <v>0.271043012752446</v>
      </c>
      <c r="S29" s="104">
        <f t="shared" si="6"/>
        <v>0.166311526462762</v>
      </c>
      <c r="T29" s="134">
        <f t="shared" si="7"/>
        <v>0.42258766670079</v>
      </c>
      <c r="U29" s="135">
        <v>0.2026</v>
      </c>
      <c r="V29" s="136">
        <v>0.2335</v>
      </c>
      <c r="W29" s="136">
        <v>210.4906</v>
      </c>
      <c r="X29" s="104">
        <f t="shared" si="8"/>
        <v>0.150163059590869</v>
      </c>
      <c r="Y29" s="134">
        <f t="shared" si="9"/>
        <v>0.389397420693745</v>
      </c>
      <c r="Z29" s="135">
        <v>0.248928070068359</v>
      </c>
      <c r="AA29" s="136">
        <v>0.27848482131958</v>
      </c>
      <c r="AB29" s="136">
        <v>236.531524658203</v>
      </c>
      <c r="AC29" s="104">
        <f t="shared" si="10"/>
        <v>0.170383094331149</v>
      </c>
      <c r="AD29" s="134">
        <f t="shared" si="11"/>
        <v>0.428880871197966</v>
      </c>
      <c r="AE29" s="142">
        <f t="shared" si="12"/>
        <v>0.00749547114931049</v>
      </c>
      <c r="AF29" s="198">
        <f t="shared" si="13"/>
        <v>1.87386778732762</v>
      </c>
    </row>
    <row r="30" spans="2:32">
      <c r="B30" s="8">
        <v>25</v>
      </c>
      <c r="C30" s="51"/>
      <c r="D30" s="10">
        <v>127</v>
      </c>
      <c r="E30" s="11">
        <v>127</v>
      </c>
      <c r="F30" s="12">
        <v>255</v>
      </c>
      <c r="G30" s="147">
        <v>127</v>
      </c>
      <c r="H30" s="14">
        <v>127</v>
      </c>
      <c r="I30" s="14">
        <v>255</v>
      </c>
      <c r="J30" s="89">
        <f t="shared" si="0"/>
        <v>143.80569</v>
      </c>
      <c r="K30" s="89">
        <f t="shared" si="1"/>
        <v>136.2384127</v>
      </c>
      <c r="L30" s="90">
        <f t="shared" si="2"/>
        <v>259.9203348</v>
      </c>
      <c r="M30" s="91">
        <v>1</v>
      </c>
      <c r="N30" s="92">
        <v>0</v>
      </c>
      <c r="O30" s="110">
        <f t="shared" si="3"/>
        <v>1</v>
      </c>
      <c r="P30" s="94">
        <v>0</v>
      </c>
      <c r="Q30" s="122">
        <f t="shared" si="4"/>
        <v>0.26632437251944</v>
      </c>
      <c r="R30" s="123">
        <f t="shared" si="5"/>
        <v>0.252309973098923</v>
      </c>
      <c r="S30" s="89">
        <f t="shared" si="6"/>
        <v>0.193864192697746</v>
      </c>
      <c r="T30" s="124">
        <f t="shared" si="7"/>
        <v>0.413241209427406</v>
      </c>
      <c r="U30" s="125">
        <v>0.2459</v>
      </c>
      <c r="V30" s="126">
        <v>0.2105</v>
      </c>
      <c r="W30" s="126">
        <v>197.0342</v>
      </c>
      <c r="X30" s="89">
        <f t="shared" si="8"/>
        <v>0.195383576337849</v>
      </c>
      <c r="Y30" s="124">
        <f t="shared" si="9"/>
        <v>0.37632593063446</v>
      </c>
      <c r="Z30" s="144">
        <v>0.269561886787415</v>
      </c>
      <c r="AA30" s="144">
        <v>0.256202220916748</v>
      </c>
      <c r="AB30" s="144">
        <v>256.281829833984</v>
      </c>
      <c r="AC30" s="211">
        <f t="shared" si="10"/>
        <v>0.194794678995241</v>
      </c>
      <c r="AD30" s="124">
        <f t="shared" si="11"/>
        <v>0.41656618243136</v>
      </c>
      <c r="AE30" s="139">
        <f t="shared" si="12"/>
        <v>0.00345271635482062</v>
      </c>
      <c r="AF30" s="198">
        <f t="shared" si="13"/>
        <v>0.863179088705155</v>
      </c>
    </row>
    <row r="31" spans="2:32">
      <c r="B31" s="15">
        <v>26</v>
      </c>
      <c r="C31" s="52"/>
      <c r="D31" s="17">
        <v>191</v>
      </c>
      <c r="E31" s="18">
        <v>127</v>
      </c>
      <c r="F31" s="19">
        <v>255</v>
      </c>
      <c r="G31" s="149">
        <v>191</v>
      </c>
      <c r="H31" s="21">
        <v>127</v>
      </c>
      <c r="I31" s="21">
        <v>255</v>
      </c>
      <c r="J31" s="76">
        <f t="shared" si="0"/>
        <v>170.2028996</v>
      </c>
      <c r="K31" s="76">
        <f t="shared" si="1"/>
        <v>149.8494783</v>
      </c>
      <c r="L31" s="97">
        <f t="shared" si="2"/>
        <v>261.1577044</v>
      </c>
      <c r="M31" s="98">
        <v>2</v>
      </c>
      <c r="N31" s="99">
        <v>32</v>
      </c>
      <c r="O31" s="100">
        <f t="shared" si="3"/>
        <v>2</v>
      </c>
      <c r="P31" s="101">
        <v>32</v>
      </c>
      <c r="Q31" s="127">
        <f t="shared" si="4"/>
        <v>0.292842303984925</v>
      </c>
      <c r="R31" s="128">
        <f t="shared" si="5"/>
        <v>0.257823260234933</v>
      </c>
      <c r="S31" s="76">
        <f t="shared" si="6"/>
        <v>0.212659377366185</v>
      </c>
      <c r="T31" s="129">
        <f t="shared" si="7"/>
        <v>0.421264960026174</v>
      </c>
      <c r="U31" s="130">
        <v>0.2899</v>
      </c>
      <c r="V31" s="131">
        <v>0.2183</v>
      </c>
      <c r="W31" s="131">
        <v>217.3093</v>
      </c>
      <c r="X31" s="76">
        <f t="shared" si="8"/>
        <v>0.230088495575221</v>
      </c>
      <c r="Y31" s="129">
        <f t="shared" si="9"/>
        <v>0.389836898289615</v>
      </c>
      <c r="Z31" s="131">
        <v>0.29570734500885</v>
      </c>
      <c r="AA31" s="131">
        <v>0.260454624891281</v>
      </c>
      <c r="AB31" s="131">
        <v>276.907989501953</v>
      </c>
      <c r="AC31" s="76">
        <f t="shared" si="10"/>
        <v>0.213737018017767</v>
      </c>
      <c r="AD31" s="129">
        <f t="shared" si="11"/>
        <v>0.423576859127216</v>
      </c>
      <c r="AE31" s="141">
        <f t="shared" si="12"/>
        <v>0.0025507228048819</v>
      </c>
      <c r="AF31" s="198">
        <f t="shared" si="13"/>
        <v>0.637680701220476</v>
      </c>
    </row>
    <row r="32" spans="2:32">
      <c r="B32" s="15">
        <v>27</v>
      </c>
      <c r="C32" s="53"/>
      <c r="D32" s="17">
        <v>255</v>
      </c>
      <c r="E32" s="18">
        <v>127</v>
      </c>
      <c r="F32" s="19">
        <v>255</v>
      </c>
      <c r="G32" s="149">
        <v>255</v>
      </c>
      <c r="H32" s="21">
        <v>127</v>
      </c>
      <c r="I32" s="21">
        <v>255</v>
      </c>
      <c r="J32" s="76">
        <f t="shared" si="0"/>
        <v>196.6001092</v>
      </c>
      <c r="K32" s="76">
        <f t="shared" si="1"/>
        <v>163.4605439</v>
      </c>
      <c r="L32" s="97">
        <f t="shared" si="2"/>
        <v>262.395074</v>
      </c>
      <c r="M32" s="98">
        <v>3</v>
      </c>
      <c r="N32" s="99">
        <v>64</v>
      </c>
      <c r="O32" s="100">
        <f t="shared" si="3"/>
        <v>2</v>
      </c>
      <c r="P32" s="101">
        <v>59</v>
      </c>
      <c r="Q32" s="127">
        <f t="shared" si="4"/>
        <v>0.315845931912223</v>
      </c>
      <c r="R32" s="128">
        <f t="shared" si="5"/>
        <v>0.262605895943085</v>
      </c>
      <c r="S32" s="76">
        <f t="shared" si="6"/>
        <v>0.228891325479872</v>
      </c>
      <c r="T32" s="129">
        <f t="shared" si="7"/>
        <v>0.428194453175291</v>
      </c>
      <c r="U32" s="130">
        <v>0.3324</v>
      </c>
      <c r="V32" s="131">
        <v>0.2265</v>
      </c>
      <c r="W32" s="131">
        <v>240.6853</v>
      </c>
      <c r="X32" s="76">
        <f t="shared" si="8"/>
        <v>0.263120398955118</v>
      </c>
      <c r="Y32" s="129">
        <f t="shared" si="9"/>
        <v>0.403407741629067</v>
      </c>
      <c r="Z32" s="131">
        <v>0.317830294370651</v>
      </c>
      <c r="AA32" s="131">
        <v>0.261768519878387</v>
      </c>
      <c r="AB32" s="131">
        <v>297.900726318359</v>
      </c>
      <c r="AC32" s="76">
        <f t="shared" si="10"/>
        <v>0.230915800848209</v>
      </c>
      <c r="AD32" s="129">
        <f t="shared" si="11"/>
        <v>0.427915774767747</v>
      </c>
      <c r="AE32" s="141">
        <f t="shared" si="12"/>
        <v>0.00204356604293476</v>
      </c>
      <c r="AF32" s="198">
        <f t="shared" si="13"/>
        <v>0.510891510733691</v>
      </c>
    </row>
    <row r="33" spans="2:32">
      <c r="B33" s="15">
        <v>28</v>
      </c>
      <c r="C33" s="54"/>
      <c r="D33" s="17">
        <v>255</v>
      </c>
      <c r="E33" s="18">
        <v>127</v>
      </c>
      <c r="F33" s="19">
        <v>191</v>
      </c>
      <c r="G33" s="149">
        <v>255</v>
      </c>
      <c r="H33" s="21">
        <v>127</v>
      </c>
      <c r="I33" s="21">
        <v>191</v>
      </c>
      <c r="J33" s="76">
        <f t="shared" si="0"/>
        <v>185.0521092</v>
      </c>
      <c r="K33" s="76">
        <f t="shared" si="1"/>
        <v>158.8413439</v>
      </c>
      <c r="L33" s="97">
        <f t="shared" si="2"/>
        <v>201.5756116</v>
      </c>
      <c r="M33" s="98">
        <v>4</v>
      </c>
      <c r="N33" s="99">
        <v>96</v>
      </c>
      <c r="O33" s="100">
        <f t="shared" si="3"/>
        <v>3</v>
      </c>
      <c r="P33" s="101">
        <v>85</v>
      </c>
      <c r="Q33" s="127">
        <f t="shared" si="4"/>
        <v>0.339253169749921</v>
      </c>
      <c r="R33" s="128">
        <f t="shared" si="5"/>
        <v>0.29120137910545</v>
      </c>
      <c r="S33" s="76">
        <f t="shared" si="6"/>
        <v>0.23332765294779</v>
      </c>
      <c r="T33" s="129">
        <f t="shared" si="7"/>
        <v>0.450628073237516</v>
      </c>
      <c r="U33" s="130">
        <v>0.3743</v>
      </c>
      <c r="V33" s="131">
        <v>0.2708</v>
      </c>
      <c r="W33" s="131">
        <v>252.1091</v>
      </c>
      <c r="X33" s="76">
        <f t="shared" si="8"/>
        <v>0.272168696600618</v>
      </c>
      <c r="Y33" s="129">
        <f t="shared" si="9"/>
        <v>0.443046718778404</v>
      </c>
      <c r="Z33" s="131">
        <v>0.339494496583939</v>
      </c>
      <c r="AA33" s="131">
        <v>0.289292871952057</v>
      </c>
      <c r="AB33" s="131">
        <v>302.301177978516</v>
      </c>
      <c r="AC33" s="76">
        <f t="shared" si="10"/>
        <v>0.234436256397773</v>
      </c>
      <c r="AD33" s="129">
        <f t="shared" si="11"/>
        <v>0.449481985178579</v>
      </c>
      <c r="AE33" s="141">
        <f t="shared" si="12"/>
        <v>0.00159452797032604</v>
      </c>
      <c r="AF33" s="198">
        <f t="shared" si="13"/>
        <v>0.398631992581511</v>
      </c>
    </row>
    <row r="34" spans="2:32">
      <c r="B34" s="15">
        <v>29</v>
      </c>
      <c r="C34" s="55"/>
      <c r="D34" s="17">
        <v>255</v>
      </c>
      <c r="E34" s="18">
        <v>127</v>
      </c>
      <c r="F34" s="19">
        <v>127</v>
      </c>
      <c r="G34" s="149">
        <f>G22</f>
        <v>255</v>
      </c>
      <c r="H34" s="21">
        <v>127</v>
      </c>
      <c r="I34" s="21">
        <f>H34</f>
        <v>127</v>
      </c>
      <c r="J34" s="76">
        <f t="shared" si="0"/>
        <v>173.5041092</v>
      </c>
      <c r="K34" s="76">
        <f t="shared" si="1"/>
        <v>154.2221439</v>
      </c>
      <c r="L34" s="97">
        <f t="shared" si="2"/>
        <v>140.7561492</v>
      </c>
      <c r="M34" s="98">
        <v>5</v>
      </c>
      <c r="N34" s="99">
        <v>128</v>
      </c>
      <c r="O34" s="100">
        <f t="shared" si="3"/>
        <v>4</v>
      </c>
      <c r="P34" s="101">
        <v>116</v>
      </c>
      <c r="Q34" s="127">
        <f t="shared" si="4"/>
        <v>0.370353525229949</v>
      </c>
      <c r="R34" s="128">
        <f t="shared" si="5"/>
        <v>0.329195169643195</v>
      </c>
      <c r="S34" s="76">
        <f t="shared" si="6"/>
        <v>0.238567017938517</v>
      </c>
      <c r="T34" s="129">
        <f t="shared" si="7"/>
        <v>0.477122493322439</v>
      </c>
      <c r="U34" s="130">
        <v>0.4238</v>
      </c>
      <c r="V34" s="131">
        <v>0.3243</v>
      </c>
      <c r="W34" s="131">
        <v>263.7062</v>
      </c>
      <c r="X34" s="76">
        <f t="shared" si="8"/>
        <v>0.280476505625414</v>
      </c>
      <c r="Y34" s="129">
        <f t="shared" si="9"/>
        <v>0.482908669755129</v>
      </c>
      <c r="Z34" s="131">
        <v>0.371012777090073</v>
      </c>
      <c r="AA34" s="131">
        <v>0.328439593315125</v>
      </c>
      <c r="AB34" s="131">
        <v>303.320953369141</v>
      </c>
      <c r="AC34" s="76">
        <f t="shared" si="10"/>
        <v>0.239392057483063</v>
      </c>
      <c r="AD34" s="129">
        <f t="shared" si="11"/>
        <v>0.47682486542214</v>
      </c>
      <c r="AE34" s="141">
        <f t="shared" si="12"/>
        <v>0.000877081875939005</v>
      </c>
      <c r="AF34" s="198">
        <f t="shared" si="13"/>
        <v>0.219270468984751</v>
      </c>
    </row>
    <row r="35" spans="2:32">
      <c r="B35" s="15">
        <v>30</v>
      </c>
      <c r="C35" s="56"/>
      <c r="D35" s="17">
        <v>255</v>
      </c>
      <c r="E35" s="18">
        <v>191</v>
      </c>
      <c r="F35" s="19">
        <v>127</v>
      </c>
      <c r="G35" s="149">
        <v>255</v>
      </c>
      <c r="H35" s="21">
        <v>191</v>
      </c>
      <c r="I35" s="21">
        <v>127</v>
      </c>
      <c r="J35" s="76">
        <f t="shared" si="0"/>
        <v>196.3889796</v>
      </c>
      <c r="K35" s="76">
        <f t="shared" si="1"/>
        <v>199.9918847</v>
      </c>
      <c r="L35" s="97">
        <f t="shared" si="2"/>
        <v>148.3844372</v>
      </c>
      <c r="M35" s="98">
        <v>6</v>
      </c>
      <c r="N35" s="99">
        <v>160</v>
      </c>
      <c r="O35" s="100">
        <f t="shared" si="3"/>
        <v>5</v>
      </c>
      <c r="P35" s="101">
        <v>154</v>
      </c>
      <c r="Q35" s="127">
        <f t="shared" si="4"/>
        <v>0.360501997941585</v>
      </c>
      <c r="R35" s="128">
        <f t="shared" si="5"/>
        <v>0.367115681100332</v>
      </c>
      <c r="S35" s="76">
        <f t="shared" si="6"/>
        <v>0.215727874627385</v>
      </c>
      <c r="T35" s="129">
        <f t="shared" si="7"/>
        <v>0.494292524525017</v>
      </c>
      <c r="U35" s="130">
        <v>0.3978</v>
      </c>
      <c r="V35" s="131">
        <v>0.3846</v>
      </c>
      <c r="W35" s="131">
        <v>356.4546</v>
      </c>
      <c r="X35" s="76">
        <f t="shared" si="8"/>
        <v>0.23332746788668</v>
      </c>
      <c r="Y35" s="129">
        <f t="shared" si="9"/>
        <v>0.507566426183354</v>
      </c>
      <c r="Z35" s="131">
        <v>0.351668775081635</v>
      </c>
      <c r="AA35" s="131">
        <v>0.364877998828888</v>
      </c>
      <c r="AB35" s="131">
        <v>368.983459472656</v>
      </c>
      <c r="AC35" s="76">
        <f t="shared" si="10"/>
        <v>0.210731578073522</v>
      </c>
      <c r="AD35" s="129">
        <f t="shared" si="11"/>
        <v>0.491955710538304</v>
      </c>
      <c r="AE35" s="141">
        <f t="shared" si="12"/>
        <v>0.00551576638941878</v>
      </c>
      <c r="AF35" s="198">
        <f t="shared" si="13"/>
        <v>1.3789415973547</v>
      </c>
    </row>
    <row r="36" spans="2:32">
      <c r="B36" s="15">
        <v>31</v>
      </c>
      <c r="C36" s="57"/>
      <c r="D36" s="17">
        <v>255</v>
      </c>
      <c r="E36" s="18">
        <v>255</v>
      </c>
      <c r="F36" s="19">
        <v>127</v>
      </c>
      <c r="G36" s="149">
        <v>255</v>
      </c>
      <c r="H36" s="21">
        <v>255</v>
      </c>
      <c r="I36" s="21">
        <v>127</v>
      </c>
      <c r="J36" s="76">
        <f t="shared" si="0"/>
        <v>219.27385</v>
      </c>
      <c r="K36" s="76">
        <f t="shared" si="1"/>
        <v>245.7616255</v>
      </c>
      <c r="L36" s="97">
        <f t="shared" si="2"/>
        <v>156.0127252</v>
      </c>
      <c r="M36" s="98">
        <v>7</v>
      </c>
      <c r="N36" s="99">
        <v>192</v>
      </c>
      <c r="O36" s="100">
        <f t="shared" si="3"/>
        <v>7</v>
      </c>
      <c r="P36" s="101">
        <v>193</v>
      </c>
      <c r="Q36" s="127">
        <f t="shared" si="4"/>
        <v>0.353070582529425</v>
      </c>
      <c r="R36" s="128">
        <f t="shared" si="5"/>
        <v>0.39572069482368</v>
      </c>
      <c r="S36" s="76">
        <f t="shared" si="6"/>
        <v>0.200536867831278</v>
      </c>
      <c r="T36" s="129">
        <f t="shared" si="7"/>
        <v>0.505712832946157</v>
      </c>
      <c r="U36" s="130">
        <v>0.3747</v>
      </c>
      <c r="V36" s="131">
        <v>0.4379</v>
      </c>
      <c r="W36" s="131">
        <v>463.1699</v>
      </c>
      <c r="X36" s="76">
        <f t="shared" si="8"/>
        <v>0.19969621872252</v>
      </c>
      <c r="Y36" s="129">
        <f t="shared" si="9"/>
        <v>0.525101926612839</v>
      </c>
      <c r="Z36" s="131">
        <v>0.349515616893768</v>
      </c>
      <c r="AA36" s="131">
        <v>0.387755870819092</v>
      </c>
      <c r="AB36" s="131">
        <v>429.614471435547</v>
      </c>
      <c r="AC36" s="76">
        <f t="shared" si="10"/>
        <v>0.201043224540642</v>
      </c>
      <c r="AD36" s="129">
        <f t="shared" si="11"/>
        <v>0.501838245220354</v>
      </c>
      <c r="AE36" s="141">
        <f t="shared" si="12"/>
        <v>0.00390753466549668</v>
      </c>
      <c r="AF36" s="198">
        <f t="shared" si="13"/>
        <v>0.976883666374171</v>
      </c>
    </row>
    <row r="37" spans="2:32">
      <c r="B37" s="27">
        <v>32</v>
      </c>
      <c r="C37" s="58"/>
      <c r="D37" s="17">
        <v>191</v>
      </c>
      <c r="E37" s="18">
        <v>255</v>
      </c>
      <c r="F37" s="19">
        <v>127</v>
      </c>
      <c r="G37" s="149">
        <v>191</v>
      </c>
      <c r="H37" s="21">
        <f>H25</f>
        <v>255</v>
      </c>
      <c r="I37" s="21">
        <v>127</v>
      </c>
      <c r="J37" s="76">
        <f t="shared" si="0"/>
        <v>192.8766404</v>
      </c>
      <c r="K37" s="76">
        <f t="shared" si="1"/>
        <v>232.1505599</v>
      </c>
      <c r="L37" s="97">
        <f t="shared" si="2"/>
        <v>154.7753556</v>
      </c>
      <c r="M37" s="98">
        <v>8</v>
      </c>
      <c r="N37" s="99">
        <v>224</v>
      </c>
      <c r="O37" s="100">
        <f t="shared" si="3"/>
        <v>7</v>
      </c>
      <c r="P37" s="101">
        <v>223</v>
      </c>
      <c r="Q37" s="127">
        <f t="shared" si="4"/>
        <v>0.332659175847555</v>
      </c>
      <c r="R37" s="128">
        <f t="shared" si="5"/>
        <v>0.400395889148235</v>
      </c>
      <c r="S37" s="76">
        <f t="shared" si="6"/>
        <v>0.186378502394344</v>
      </c>
      <c r="T37" s="129">
        <f t="shared" si="7"/>
        <v>0.504740831173163</v>
      </c>
      <c r="U37" s="130">
        <v>0.3339</v>
      </c>
      <c r="V37" s="131">
        <v>0.4537</v>
      </c>
      <c r="W37" s="131">
        <v>447.8023</v>
      </c>
      <c r="X37" s="76">
        <f t="shared" si="8"/>
        <v>0.171746007252527</v>
      </c>
      <c r="Y37" s="129">
        <f t="shared" si="9"/>
        <v>0.525075225677031</v>
      </c>
      <c r="Z37" s="131">
        <v>0.330207943916321</v>
      </c>
      <c r="AA37" s="131">
        <v>0.394072651863098</v>
      </c>
      <c r="AB37" s="131">
        <v>421.633453369141</v>
      </c>
      <c r="AC37" s="76">
        <f t="shared" si="10"/>
        <v>0.186862843582844</v>
      </c>
      <c r="AD37" s="129">
        <f t="shared" si="11"/>
        <v>0.501757936898909</v>
      </c>
      <c r="AE37" s="141">
        <f t="shared" si="12"/>
        <v>0.00302196039654009</v>
      </c>
      <c r="AF37" s="198">
        <f t="shared" si="13"/>
        <v>0.755490099135022</v>
      </c>
    </row>
    <row r="38" spans="2:32">
      <c r="B38" s="15">
        <v>33</v>
      </c>
      <c r="C38" s="59"/>
      <c r="D38" s="17">
        <v>127</v>
      </c>
      <c r="E38" s="18">
        <v>255</v>
      </c>
      <c r="F38" s="19">
        <v>127</v>
      </c>
      <c r="G38" s="149">
        <v>127</v>
      </c>
      <c r="H38" s="21">
        <v>255</v>
      </c>
      <c r="I38" s="21">
        <v>127</v>
      </c>
      <c r="J38" s="76">
        <f t="shared" si="0"/>
        <v>166.4794308</v>
      </c>
      <c r="K38" s="76">
        <f t="shared" si="1"/>
        <v>218.5394943</v>
      </c>
      <c r="L38" s="97">
        <f t="shared" si="2"/>
        <v>153.537986</v>
      </c>
      <c r="M38" s="98">
        <v>9</v>
      </c>
      <c r="N38" s="99">
        <v>256</v>
      </c>
      <c r="O38" s="100">
        <f t="shared" si="3"/>
        <v>8</v>
      </c>
      <c r="P38" s="101">
        <v>250</v>
      </c>
      <c r="Q38" s="127">
        <f t="shared" si="4"/>
        <v>0.30912133401086</v>
      </c>
      <c r="R38" s="128">
        <f t="shared" si="5"/>
        <v>0.405787187566926</v>
      </c>
      <c r="S38" s="76">
        <f t="shared" si="6"/>
        <v>0.170521393024957</v>
      </c>
      <c r="T38" s="129">
        <f t="shared" si="7"/>
        <v>0.503652207031468</v>
      </c>
      <c r="U38" s="130">
        <v>0.2919</v>
      </c>
      <c r="V38" s="131">
        <v>0.47</v>
      </c>
      <c r="W38" s="131">
        <v>435.6283</v>
      </c>
      <c r="X38" s="76">
        <f t="shared" si="8"/>
        <v>0.144931853727564</v>
      </c>
      <c r="Y38" s="129">
        <f t="shared" si="9"/>
        <v>0.525061443360393</v>
      </c>
      <c r="Z38" s="131">
        <v>0.307906240224838</v>
      </c>
      <c r="AA38" s="131">
        <v>0.402051478624344</v>
      </c>
      <c r="AB38" s="131">
        <v>411.708709716797</v>
      </c>
      <c r="AC38" s="76">
        <f t="shared" si="10"/>
        <v>0.170850080694169</v>
      </c>
      <c r="AD38" s="129">
        <f t="shared" si="11"/>
        <v>0.501950486326764</v>
      </c>
      <c r="AE38" s="141">
        <f t="shared" si="12"/>
        <v>0.00173317308446366</v>
      </c>
      <c r="AF38" s="198">
        <f t="shared" si="13"/>
        <v>0.433293271115915</v>
      </c>
    </row>
    <row r="39" spans="2:32">
      <c r="B39" s="27">
        <v>34</v>
      </c>
      <c r="C39" s="60"/>
      <c r="D39" s="17">
        <v>127</v>
      </c>
      <c r="E39" s="18">
        <v>255</v>
      </c>
      <c r="F39" s="19">
        <v>191</v>
      </c>
      <c r="G39" s="149">
        <v>127</v>
      </c>
      <c r="H39" s="21">
        <v>255</v>
      </c>
      <c r="I39" s="21">
        <v>191</v>
      </c>
      <c r="J39" s="76">
        <f t="shared" si="0"/>
        <v>178.0274308</v>
      </c>
      <c r="K39" s="76">
        <f t="shared" si="1"/>
        <v>223.1586943</v>
      </c>
      <c r="L39" s="97">
        <f t="shared" si="2"/>
        <v>214.3574484</v>
      </c>
      <c r="M39" s="98">
        <v>10</v>
      </c>
      <c r="N39" s="99">
        <v>288</v>
      </c>
      <c r="O39" s="100">
        <f t="shared" si="3"/>
        <v>9</v>
      </c>
      <c r="P39" s="101">
        <v>276</v>
      </c>
      <c r="Q39" s="127">
        <f t="shared" si="4"/>
        <v>0.289219867551748</v>
      </c>
      <c r="R39" s="128">
        <f t="shared" si="5"/>
        <v>0.3625392318388</v>
      </c>
      <c r="S39" s="76">
        <f t="shared" si="6"/>
        <v>0.170831979680005</v>
      </c>
      <c r="T39" s="129">
        <f t="shared" si="7"/>
        <v>0.481813072610306</v>
      </c>
      <c r="U39" s="130">
        <v>0.2671</v>
      </c>
      <c r="V39" s="131">
        <v>0.3994</v>
      </c>
      <c r="W39" s="131">
        <v>416.6077</v>
      </c>
      <c r="X39" s="76">
        <f t="shared" si="8"/>
        <v>0.147190918358912</v>
      </c>
      <c r="Y39" s="129">
        <f t="shared" si="9"/>
        <v>0.495219463808448</v>
      </c>
      <c r="Z39" s="131">
        <v>0.290298968553543</v>
      </c>
      <c r="AA39" s="131">
        <v>0.358721733093262</v>
      </c>
      <c r="AB39" s="131">
        <v>391.897369384766</v>
      </c>
      <c r="AC39" s="76">
        <f t="shared" si="10"/>
        <v>0.172692596483563</v>
      </c>
      <c r="AD39" s="129">
        <f t="shared" si="11"/>
        <v>0.480140603241411</v>
      </c>
      <c r="AE39" s="141">
        <f t="shared" si="12"/>
        <v>0.00250180908135948</v>
      </c>
      <c r="AF39" s="198">
        <f t="shared" si="13"/>
        <v>0.625452270339871</v>
      </c>
    </row>
    <row r="40" spans="2:32">
      <c r="B40" s="15">
        <v>35</v>
      </c>
      <c r="C40" s="61"/>
      <c r="D40" s="17">
        <v>127</v>
      </c>
      <c r="E40" s="18">
        <v>255</v>
      </c>
      <c r="F40" s="19">
        <v>255</v>
      </c>
      <c r="G40" s="149">
        <v>127</v>
      </c>
      <c r="H40" s="21">
        <v>255</v>
      </c>
      <c r="I40" s="21">
        <v>255</v>
      </c>
      <c r="J40" s="76">
        <f t="shared" si="0"/>
        <v>189.5754308</v>
      </c>
      <c r="K40" s="76">
        <f t="shared" si="1"/>
        <v>227.7778943</v>
      </c>
      <c r="L40" s="97">
        <f t="shared" si="2"/>
        <v>275.1769108</v>
      </c>
      <c r="M40" s="98">
        <v>11</v>
      </c>
      <c r="N40" s="99">
        <v>320</v>
      </c>
      <c r="O40" s="100">
        <f t="shared" si="3"/>
        <v>10</v>
      </c>
      <c r="P40" s="101">
        <v>307</v>
      </c>
      <c r="Q40" s="127">
        <f t="shared" si="4"/>
        <v>0.27374318256824</v>
      </c>
      <c r="R40" s="128">
        <f t="shared" si="5"/>
        <v>0.32890678629213</v>
      </c>
      <c r="S40" s="76">
        <f t="shared" si="6"/>
        <v>0.17110566205593</v>
      </c>
      <c r="T40" s="129">
        <f t="shared" si="7"/>
        <v>0.462568890352701</v>
      </c>
      <c r="U40" s="130">
        <v>0.2456</v>
      </c>
      <c r="V40" s="131">
        <v>0.3382</v>
      </c>
      <c r="W40" s="131">
        <v>395.681</v>
      </c>
      <c r="X40" s="76">
        <f t="shared" si="8"/>
        <v>0.149591911316847</v>
      </c>
      <c r="Y40" s="129">
        <f t="shared" si="9"/>
        <v>0.463485199171641</v>
      </c>
      <c r="Z40" s="131">
        <v>0.278240084648132</v>
      </c>
      <c r="AA40" s="131">
        <v>0.331110715866089</v>
      </c>
      <c r="AB40" s="131">
        <v>386.591705322266</v>
      </c>
      <c r="AC40" s="76">
        <f t="shared" si="10"/>
        <v>0.173443451606777</v>
      </c>
      <c r="AD40" s="129">
        <f t="shared" si="11"/>
        <v>0.464401875692966</v>
      </c>
      <c r="AE40" s="141">
        <f t="shared" si="12"/>
        <v>0.00297070618568596</v>
      </c>
      <c r="AF40" s="198">
        <f t="shared" si="13"/>
        <v>0.742676546421491</v>
      </c>
    </row>
    <row r="41" ht="15.15" spans="2:32">
      <c r="B41" s="32">
        <v>36</v>
      </c>
      <c r="C41" s="62"/>
      <c r="D41" s="34">
        <v>127</v>
      </c>
      <c r="E41" s="35">
        <v>191</v>
      </c>
      <c r="F41" s="36">
        <v>255</v>
      </c>
      <c r="G41" s="160">
        <v>127</v>
      </c>
      <c r="H41" s="38">
        <v>191</v>
      </c>
      <c r="I41" s="38">
        <v>255</v>
      </c>
      <c r="J41" s="104">
        <f t="shared" si="0"/>
        <v>166.6905604</v>
      </c>
      <c r="K41" s="104">
        <f t="shared" si="1"/>
        <v>182.0081535</v>
      </c>
      <c r="L41" s="105">
        <f t="shared" si="2"/>
        <v>267.5486228</v>
      </c>
      <c r="M41" s="106">
        <v>12</v>
      </c>
      <c r="N41" s="107">
        <v>352</v>
      </c>
      <c r="O41" s="108">
        <f t="shared" si="3"/>
        <v>11</v>
      </c>
      <c r="P41" s="109">
        <v>345</v>
      </c>
      <c r="Q41" s="132">
        <f t="shared" si="4"/>
        <v>0.270492950594524</v>
      </c>
      <c r="R41" s="133">
        <f t="shared" si="5"/>
        <v>0.295349192865729</v>
      </c>
      <c r="S41" s="104">
        <f t="shared" si="6"/>
        <v>0.180232377228249</v>
      </c>
      <c r="T41" s="134">
        <f t="shared" si="7"/>
        <v>0.442787310381586</v>
      </c>
      <c r="U41" s="135">
        <v>0.2457</v>
      </c>
      <c r="V41" s="136">
        <v>0.2767</v>
      </c>
      <c r="W41" s="136">
        <v>288.7559</v>
      </c>
      <c r="X41" s="104">
        <f t="shared" si="8"/>
        <v>0.168605249613999</v>
      </c>
      <c r="Y41" s="134">
        <f t="shared" si="9"/>
        <v>0.427225939269171</v>
      </c>
      <c r="Z41" s="135">
        <v>0.278130292892456</v>
      </c>
      <c r="AA41" s="136">
        <v>0.302003115415573</v>
      </c>
      <c r="AB41" s="136">
        <v>315.773803710938</v>
      </c>
      <c r="AC41" s="104">
        <f t="shared" si="10"/>
        <v>0.183349059859312</v>
      </c>
      <c r="AD41" s="134">
        <f t="shared" si="11"/>
        <v>0.447944630906271</v>
      </c>
      <c r="AE41" s="142">
        <f t="shared" si="12"/>
        <v>0.00602591616412891</v>
      </c>
      <c r="AF41" s="198">
        <f t="shared" si="13"/>
        <v>1.50647904103223</v>
      </c>
    </row>
    <row r="42" spans="2:32">
      <c r="B42" s="8">
        <v>37</v>
      </c>
      <c r="C42" s="63"/>
      <c r="D42" s="10">
        <v>191</v>
      </c>
      <c r="E42" s="11">
        <v>191</v>
      </c>
      <c r="F42" s="12">
        <v>255</v>
      </c>
      <c r="G42" s="147">
        <v>191</v>
      </c>
      <c r="H42" s="14">
        <v>191</v>
      </c>
      <c r="I42" s="14">
        <v>255</v>
      </c>
      <c r="J42" s="89">
        <f t="shared" si="0"/>
        <v>193.08777</v>
      </c>
      <c r="K42" s="89">
        <f t="shared" si="1"/>
        <v>195.6192191</v>
      </c>
      <c r="L42" s="90">
        <f t="shared" si="2"/>
        <v>268.7859924</v>
      </c>
      <c r="M42" s="91">
        <v>1</v>
      </c>
      <c r="N42" s="92">
        <v>0</v>
      </c>
      <c r="O42" s="110">
        <f t="shared" si="3"/>
        <v>1</v>
      </c>
      <c r="P42" s="94">
        <v>0</v>
      </c>
      <c r="Q42" s="122">
        <f t="shared" si="4"/>
        <v>0.293672746984296</v>
      </c>
      <c r="R42" s="123">
        <f t="shared" si="5"/>
        <v>0.297522900782478</v>
      </c>
      <c r="S42" s="89">
        <f t="shared" si="6"/>
        <v>0.196340442282912</v>
      </c>
      <c r="T42" s="124">
        <f t="shared" si="7"/>
        <v>0.447557703906087</v>
      </c>
      <c r="U42" s="125">
        <v>0.2841</v>
      </c>
      <c r="V42" s="126">
        <v>0.2747</v>
      </c>
      <c r="W42" s="126">
        <v>293.448</v>
      </c>
      <c r="X42" s="89">
        <f t="shared" si="8"/>
        <v>0.198386927830732</v>
      </c>
      <c r="Y42" s="124">
        <f t="shared" si="9"/>
        <v>0.431601550225202</v>
      </c>
      <c r="Z42" s="144">
        <v>0.291871428489685</v>
      </c>
      <c r="AA42" s="144">
        <v>0.297115385532379</v>
      </c>
      <c r="AB42" s="144">
        <v>354.055206298828</v>
      </c>
      <c r="AC42" s="89">
        <f t="shared" si="10"/>
        <v>0.195178139876146</v>
      </c>
      <c r="AD42" s="124">
        <f t="shared" si="11"/>
        <v>0.447040891593803</v>
      </c>
      <c r="AE42" s="139">
        <f t="shared" si="12"/>
        <v>0.00127202273993117</v>
      </c>
      <c r="AF42" s="198">
        <f t="shared" si="13"/>
        <v>0.318005684982792</v>
      </c>
    </row>
    <row r="43" spans="2:32">
      <c r="B43" s="15">
        <v>38</v>
      </c>
      <c r="C43" s="64"/>
      <c r="D43" s="17">
        <v>223</v>
      </c>
      <c r="E43" s="18">
        <v>191</v>
      </c>
      <c r="F43" s="19">
        <v>255</v>
      </c>
      <c r="G43" s="149">
        <v>223</v>
      </c>
      <c r="H43" s="21">
        <v>191</v>
      </c>
      <c r="I43" s="21">
        <v>255</v>
      </c>
      <c r="J43" s="76">
        <f t="shared" si="0"/>
        <v>206.2863748</v>
      </c>
      <c r="K43" s="76">
        <f t="shared" si="1"/>
        <v>202.4247519</v>
      </c>
      <c r="L43" s="97">
        <f t="shared" si="2"/>
        <v>269.4046772</v>
      </c>
      <c r="M43" s="98">
        <v>2</v>
      </c>
      <c r="N43" s="99">
        <v>32</v>
      </c>
      <c r="O43" s="100">
        <f t="shared" si="3"/>
        <v>2</v>
      </c>
      <c r="P43" s="101">
        <v>32</v>
      </c>
      <c r="Q43" s="127">
        <f t="shared" si="4"/>
        <v>0.304205231044019</v>
      </c>
      <c r="R43" s="128">
        <f t="shared" si="5"/>
        <v>0.298510594703454</v>
      </c>
      <c r="S43" s="76">
        <f t="shared" si="6"/>
        <v>0.203695787816683</v>
      </c>
      <c r="T43" s="129">
        <f t="shared" si="7"/>
        <v>0.449735984946404</v>
      </c>
      <c r="U43" s="130">
        <v>0.3062</v>
      </c>
      <c r="V43" s="131">
        <v>0.2757</v>
      </c>
      <c r="W43" s="131">
        <v>303.7496</v>
      </c>
      <c r="X43" s="76">
        <f t="shared" si="8"/>
        <v>0.21502808988764</v>
      </c>
      <c r="Y43" s="129">
        <f t="shared" si="9"/>
        <v>0.435621488764045</v>
      </c>
      <c r="Z43" s="131">
        <v>0.303922772407532</v>
      </c>
      <c r="AA43" s="131">
        <v>0.297678917646408</v>
      </c>
      <c r="AB43" s="131">
        <v>362.617034912109</v>
      </c>
      <c r="AC43" s="76">
        <f t="shared" si="10"/>
        <v>0.203827907822619</v>
      </c>
      <c r="AD43" s="129">
        <f t="shared" si="11"/>
        <v>0.449190952816034</v>
      </c>
      <c r="AE43" s="141">
        <f t="shared" si="12"/>
        <v>0.000560817010355025</v>
      </c>
      <c r="AF43" s="198">
        <f t="shared" si="13"/>
        <v>0.140204252588756</v>
      </c>
    </row>
    <row r="44" spans="2:32">
      <c r="B44" s="15">
        <v>39</v>
      </c>
      <c r="C44" s="65"/>
      <c r="D44" s="17">
        <v>255</v>
      </c>
      <c r="E44" s="18">
        <v>191</v>
      </c>
      <c r="F44" s="19">
        <v>255</v>
      </c>
      <c r="G44" s="149">
        <v>255</v>
      </c>
      <c r="H44" s="21">
        <v>191</v>
      </c>
      <c r="I44" s="21">
        <v>255</v>
      </c>
      <c r="J44" s="76">
        <f t="shared" si="0"/>
        <v>219.4849796</v>
      </c>
      <c r="K44" s="76">
        <f t="shared" si="1"/>
        <v>209.2302847</v>
      </c>
      <c r="L44" s="97">
        <f t="shared" si="2"/>
        <v>270.023362</v>
      </c>
      <c r="M44" s="98">
        <v>3</v>
      </c>
      <c r="N44" s="99">
        <v>64</v>
      </c>
      <c r="O44" s="100">
        <f t="shared" si="3"/>
        <v>2</v>
      </c>
      <c r="P44" s="101">
        <v>59</v>
      </c>
      <c r="Q44" s="127">
        <f t="shared" si="4"/>
        <v>0.314115996080293</v>
      </c>
      <c r="R44" s="128">
        <f t="shared" si="5"/>
        <v>0.299439986319245</v>
      </c>
      <c r="S44" s="76">
        <f t="shared" si="6"/>
        <v>0.210637704382276</v>
      </c>
      <c r="T44" s="129">
        <f t="shared" si="7"/>
        <v>0.451791829252952</v>
      </c>
      <c r="U44" s="130">
        <v>0.3254</v>
      </c>
      <c r="V44" s="131">
        <v>0.2767</v>
      </c>
      <c r="W44" s="131">
        <v>313.9861</v>
      </c>
      <c r="X44" s="76">
        <f t="shared" si="8"/>
        <v>0.229575278679272</v>
      </c>
      <c r="Y44" s="129">
        <f t="shared" si="9"/>
        <v>0.439237335967264</v>
      </c>
      <c r="Z44" s="131">
        <v>0.312680244445801</v>
      </c>
      <c r="AA44" s="131">
        <v>0.296418040990829</v>
      </c>
      <c r="AB44" s="131">
        <v>372.845001220703</v>
      </c>
      <c r="AC44" s="76">
        <f t="shared" si="10"/>
        <v>0.210855278382797</v>
      </c>
      <c r="AD44" s="129">
        <f t="shared" si="11"/>
        <v>0.449750013751464</v>
      </c>
      <c r="AE44" s="141">
        <f t="shared" si="12"/>
        <v>0.00205337502366661</v>
      </c>
      <c r="AF44" s="198">
        <f t="shared" si="13"/>
        <v>0.513343755916653</v>
      </c>
    </row>
    <row r="45" spans="2:32">
      <c r="B45" s="15">
        <v>40</v>
      </c>
      <c r="C45" s="66"/>
      <c r="D45" s="17">
        <v>255</v>
      </c>
      <c r="E45" s="18">
        <v>191</v>
      </c>
      <c r="F45" s="19">
        <v>223</v>
      </c>
      <c r="G45" s="149">
        <v>255</v>
      </c>
      <c r="H45" s="21">
        <v>191</v>
      </c>
      <c r="I45" s="21">
        <v>223</v>
      </c>
      <c r="J45" s="76">
        <f t="shared" si="0"/>
        <v>213.7109796</v>
      </c>
      <c r="K45" s="76">
        <f t="shared" si="1"/>
        <v>206.9206847</v>
      </c>
      <c r="L45" s="97">
        <f t="shared" si="2"/>
        <v>239.6136308</v>
      </c>
      <c r="M45" s="98">
        <v>4</v>
      </c>
      <c r="N45" s="99">
        <v>96</v>
      </c>
      <c r="O45" s="100">
        <f t="shared" si="3"/>
        <v>3</v>
      </c>
      <c r="P45" s="101">
        <v>85</v>
      </c>
      <c r="Q45" s="127">
        <f t="shared" si="4"/>
        <v>0.323684214315577</v>
      </c>
      <c r="R45" s="128">
        <f t="shared" si="5"/>
        <v>0.313399711040213</v>
      </c>
      <c r="S45" s="76">
        <f t="shared" si="6"/>
        <v>0.211785733841646</v>
      </c>
      <c r="T45" s="129">
        <f t="shared" si="7"/>
        <v>0.461377373128011</v>
      </c>
      <c r="U45" s="130">
        <v>0.3429</v>
      </c>
      <c r="V45" s="131">
        <v>0.3005</v>
      </c>
      <c r="W45" s="131">
        <v>321.8623</v>
      </c>
      <c r="X45" s="76">
        <f t="shared" si="8"/>
        <v>0.231681362116145</v>
      </c>
      <c r="Y45" s="129">
        <f t="shared" si="9"/>
        <v>0.456825782912739</v>
      </c>
      <c r="Z45" s="131">
        <v>0.323723495006561</v>
      </c>
      <c r="AA45" s="131">
        <v>0.312983274459839</v>
      </c>
      <c r="AB45" s="131">
        <v>376.771057128906</v>
      </c>
      <c r="AC45" s="76">
        <f t="shared" si="10"/>
        <v>0.211987442060806</v>
      </c>
      <c r="AD45" s="129">
        <f t="shared" si="11"/>
        <v>0.46114718506368</v>
      </c>
      <c r="AE45" s="141">
        <f t="shared" si="12"/>
        <v>0.000306060044169704</v>
      </c>
      <c r="AF45" s="198">
        <f t="shared" si="13"/>
        <v>0.0765150110424259</v>
      </c>
    </row>
    <row r="46" spans="2:32">
      <c r="B46" s="15">
        <v>41</v>
      </c>
      <c r="C46" s="67"/>
      <c r="D46" s="17">
        <v>255</v>
      </c>
      <c r="E46" s="18">
        <v>191</v>
      </c>
      <c r="F46" s="19">
        <v>191</v>
      </c>
      <c r="G46" s="149">
        <f>G34</f>
        <v>255</v>
      </c>
      <c r="H46" s="21">
        <v>191</v>
      </c>
      <c r="I46" s="21">
        <v>191</v>
      </c>
      <c r="J46" s="76">
        <f t="shared" si="0"/>
        <v>207.9369796</v>
      </c>
      <c r="K46" s="76">
        <f t="shared" si="1"/>
        <v>204.6110847</v>
      </c>
      <c r="L46" s="97">
        <f t="shared" si="2"/>
        <v>209.2038996</v>
      </c>
      <c r="M46" s="98">
        <v>5</v>
      </c>
      <c r="N46" s="99">
        <v>128</v>
      </c>
      <c r="O46" s="100">
        <f t="shared" si="3"/>
        <v>4</v>
      </c>
      <c r="P46" s="101">
        <v>116</v>
      </c>
      <c r="Q46" s="127">
        <f t="shared" si="4"/>
        <v>0.334437189865385</v>
      </c>
      <c r="R46" s="128">
        <f t="shared" si="5"/>
        <v>0.329087958832582</v>
      </c>
      <c r="S46" s="76">
        <f t="shared" si="6"/>
        <v>0.213011174768164</v>
      </c>
      <c r="T46" s="129">
        <f t="shared" si="7"/>
        <v>0.471609268896509</v>
      </c>
      <c r="U46" s="130">
        <v>0.3622</v>
      </c>
      <c r="V46" s="131">
        <v>0.3268</v>
      </c>
      <c r="W46" s="131">
        <v>329.0777</v>
      </c>
      <c r="X46" s="76">
        <f t="shared" si="8"/>
        <v>0.23378299877364</v>
      </c>
      <c r="Y46" s="129">
        <f t="shared" si="9"/>
        <v>0.474601432905183</v>
      </c>
      <c r="Z46" s="131">
        <v>0.335790812969208</v>
      </c>
      <c r="AA46" s="131">
        <v>0.329209834337234</v>
      </c>
      <c r="AB46" s="131">
        <v>377.909271240234</v>
      </c>
      <c r="AC46" s="76">
        <f t="shared" si="10"/>
        <v>0.213915728601498</v>
      </c>
      <c r="AD46" s="129">
        <f t="shared" si="11"/>
        <v>0.471877452937769</v>
      </c>
      <c r="AE46" s="141">
        <f t="shared" si="12"/>
        <v>0.000943472478340173</v>
      </c>
      <c r="AF46" s="198">
        <f t="shared" si="13"/>
        <v>0.235868119585043</v>
      </c>
    </row>
    <row r="47" spans="2:32">
      <c r="B47" s="15">
        <v>42</v>
      </c>
      <c r="C47" s="68"/>
      <c r="D47" s="17">
        <v>255</v>
      </c>
      <c r="E47" s="18">
        <v>223</v>
      </c>
      <c r="F47" s="19">
        <v>191</v>
      </c>
      <c r="G47" s="149">
        <v>255</v>
      </c>
      <c r="H47" s="21">
        <v>223</v>
      </c>
      <c r="I47" s="21">
        <v>191</v>
      </c>
      <c r="J47" s="76">
        <f t="shared" si="0"/>
        <v>219.3794148</v>
      </c>
      <c r="K47" s="76">
        <f t="shared" si="1"/>
        <v>227.4959551</v>
      </c>
      <c r="L47" s="97">
        <f t="shared" si="2"/>
        <v>213.0180436</v>
      </c>
      <c r="M47" s="98">
        <v>6</v>
      </c>
      <c r="N47" s="99">
        <v>160</v>
      </c>
      <c r="O47" s="100">
        <f t="shared" si="3"/>
        <v>5</v>
      </c>
      <c r="P47" s="101">
        <v>153</v>
      </c>
      <c r="Q47" s="127">
        <f t="shared" si="4"/>
        <v>0.332446741112987</v>
      </c>
      <c r="R47" s="128">
        <f t="shared" si="5"/>
        <v>0.344746515794706</v>
      </c>
      <c r="S47" s="76">
        <f t="shared" si="6"/>
        <v>0.205465647299523</v>
      </c>
      <c r="T47" s="129">
        <f t="shared" si="7"/>
        <v>0.479401672027118</v>
      </c>
      <c r="U47" s="130">
        <v>0.3538</v>
      </c>
      <c r="V47" s="131">
        <v>0.3555</v>
      </c>
      <c r="W47" s="131">
        <v>379.5526</v>
      </c>
      <c r="X47" s="76">
        <f t="shared" si="8"/>
        <v>0.215784337643328</v>
      </c>
      <c r="Y47" s="129">
        <f t="shared" si="9"/>
        <v>0.48784764576726</v>
      </c>
      <c r="Z47" s="131">
        <v>0.329400807619095</v>
      </c>
      <c r="AA47" s="131">
        <v>0.345490902662277</v>
      </c>
      <c r="AB47" s="131">
        <v>412.365386962891</v>
      </c>
      <c r="AC47" s="76">
        <f t="shared" si="10"/>
        <v>0.203111624714912</v>
      </c>
      <c r="AD47" s="129">
        <f t="shared" si="11"/>
        <v>0.479324088213771</v>
      </c>
      <c r="AE47" s="141">
        <f t="shared" si="12"/>
        <v>0.00235530074023496</v>
      </c>
      <c r="AF47" s="198">
        <f t="shared" si="13"/>
        <v>0.58882518505874</v>
      </c>
    </row>
    <row r="48" spans="2:32">
      <c r="B48" s="15">
        <v>43</v>
      </c>
      <c r="C48" s="69"/>
      <c r="D48" s="17">
        <v>255</v>
      </c>
      <c r="E48" s="18">
        <v>255</v>
      </c>
      <c r="F48" s="19">
        <v>191</v>
      </c>
      <c r="G48" s="149">
        <f>G36</f>
        <v>255</v>
      </c>
      <c r="H48" s="21">
        <f>H36</f>
        <v>255</v>
      </c>
      <c r="I48" s="21">
        <v>191</v>
      </c>
      <c r="J48" s="76">
        <f t="shared" si="0"/>
        <v>230.82185</v>
      </c>
      <c r="K48" s="76">
        <f t="shared" si="1"/>
        <v>250.3808255</v>
      </c>
      <c r="L48" s="97">
        <f t="shared" si="2"/>
        <v>216.8321876</v>
      </c>
      <c r="M48" s="98">
        <v>7</v>
      </c>
      <c r="N48" s="99">
        <v>192</v>
      </c>
      <c r="O48" s="100">
        <f t="shared" si="3"/>
        <v>7</v>
      </c>
      <c r="P48" s="101">
        <v>193</v>
      </c>
      <c r="Q48" s="127">
        <f t="shared" si="4"/>
        <v>0.330673813303409</v>
      </c>
      <c r="R48" s="128">
        <f t="shared" si="5"/>
        <v>0.358693868652991</v>
      </c>
      <c r="S48" s="76">
        <f t="shared" si="6"/>
        <v>0.199111768016685</v>
      </c>
      <c r="T48" s="129">
        <f t="shared" si="7"/>
        <v>0.485963438453768</v>
      </c>
      <c r="U48" s="130">
        <v>0.3458</v>
      </c>
      <c r="V48" s="131">
        <v>0.3827</v>
      </c>
      <c r="W48" s="131">
        <v>433.5753</v>
      </c>
      <c r="X48" s="76">
        <f t="shared" si="8"/>
        <v>0.200440528634361</v>
      </c>
      <c r="Y48" s="129">
        <f t="shared" si="9"/>
        <v>0.499116044516578</v>
      </c>
      <c r="Z48" s="131">
        <v>0.329842060804367</v>
      </c>
      <c r="AA48" s="131">
        <v>0.359762609004974</v>
      </c>
      <c r="AB48" s="131">
        <v>447.574584960938</v>
      </c>
      <c r="AC48" s="76">
        <f t="shared" si="10"/>
        <v>0.198178707647647</v>
      </c>
      <c r="AD48" s="129">
        <f t="shared" si="11"/>
        <v>0.486350648131523</v>
      </c>
      <c r="AE48" s="141">
        <f t="shared" si="12"/>
        <v>0.00101021432716842</v>
      </c>
      <c r="AF48" s="198">
        <f t="shared" si="13"/>
        <v>0.252553581792105</v>
      </c>
    </row>
    <row r="49" spans="2:32">
      <c r="B49" s="27">
        <v>44</v>
      </c>
      <c r="C49" s="70"/>
      <c r="D49" s="17">
        <v>223</v>
      </c>
      <c r="E49" s="18">
        <v>255</v>
      </c>
      <c r="F49" s="19">
        <v>191</v>
      </c>
      <c r="G49" s="149">
        <v>223</v>
      </c>
      <c r="H49" s="21">
        <f>H37</f>
        <v>255</v>
      </c>
      <c r="I49" s="21">
        <v>191</v>
      </c>
      <c r="J49" s="76">
        <f t="shared" si="0"/>
        <v>217.6232452</v>
      </c>
      <c r="K49" s="76">
        <f t="shared" si="1"/>
        <v>243.5752927</v>
      </c>
      <c r="L49" s="97">
        <f t="shared" si="2"/>
        <v>216.2135028</v>
      </c>
      <c r="M49" s="98">
        <v>8</v>
      </c>
      <c r="N49" s="99">
        <v>224</v>
      </c>
      <c r="O49" s="100">
        <f t="shared" si="3"/>
        <v>8</v>
      </c>
      <c r="P49" s="101">
        <v>224</v>
      </c>
      <c r="Q49" s="127">
        <f t="shared" si="4"/>
        <v>0.321256830591792</v>
      </c>
      <c r="R49" s="128">
        <f t="shared" si="5"/>
        <v>0.359567409590628</v>
      </c>
      <c r="S49" s="76">
        <f t="shared" si="6"/>
        <v>0.192591495649912</v>
      </c>
      <c r="T49" s="129">
        <f t="shared" si="7"/>
        <v>0.485006517722999</v>
      </c>
      <c r="U49" s="130">
        <v>0.3268</v>
      </c>
      <c r="V49" s="131">
        <v>0.3869</v>
      </c>
      <c r="W49" s="131">
        <v>424.5919</v>
      </c>
      <c r="X49" s="76">
        <f t="shared" si="8"/>
        <v>0.187031419904996</v>
      </c>
      <c r="Y49" s="129">
        <f t="shared" si="9"/>
        <v>0.498211526354948</v>
      </c>
      <c r="Z49" s="131">
        <v>0.321297228336334</v>
      </c>
      <c r="AA49" s="131">
        <v>0.360849559307098</v>
      </c>
      <c r="AB49" s="131">
        <v>440.982208251953</v>
      </c>
      <c r="AC49" s="76">
        <f t="shared" si="10"/>
        <v>0.192174900463295</v>
      </c>
      <c r="AD49" s="129">
        <f t="shared" si="11"/>
        <v>0.485622033304054</v>
      </c>
      <c r="AE49" s="141">
        <f t="shared" si="12"/>
        <v>0.00074324355364343</v>
      </c>
      <c r="AF49" s="198">
        <f t="shared" si="13"/>
        <v>0.185810888410857</v>
      </c>
    </row>
    <row r="50" spans="2:32">
      <c r="B50" s="15">
        <v>45</v>
      </c>
      <c r="C50" s="71"/>
      <c r="D50" s="17">
        <v>191</v>
      </c>
      <c r="E50" s="18">
        <v>255</v>
      </c>
      <c r="F50" s="19">
        <v>191</v>
      </c>
      <c r="G50" s="149">
        <v>191</v>
      </c>
      <c r="H50" s="21">
        <v>255</v>
      </c>
      <c r="I50" s="21">
        <v>191</v>
      </c>
      <c r="J50" s="76">
        <f t="shared" si="0"/>
        <v>204.4246404</v>
      </c>
      <c r="K50" s="76">
        <f t="shared" si="1"/>
        <v>236.7697599</v>
      </c>
      <c r="L50" s="97">
        <f t="shared" si="2"/>
        <v>215.594818</v>
      </c>
      <c r="M50" s="98">
        <v>9</v>
      </c>
      <c r="N50" s="99">
        <v>256</v>
      </c>
      <c r="O50" s="100">
        <f t="shared" si="3"/>
        <v>8</v>
      </c>
      <c r="P50" s="101">
        <v>250</v>
      </c>
      <c r="Q50" s="127">
        <f t="shared" si="4"/>
        <v>0.311248471662069</v>
      </c>
      <c r="R50" s="128">
        <f t="shared" si="5"/>
        <v>0.360495807944051</v>
      </c>
      <c r="S50" s="76">
        <f t="shared" si="6"/>
        <v>0.185724272655759</v>
      </c>
      <c r="T50" s="129">
        <f t="shared" si="7"/>
        <v>0.483998678222397</v>
      </c>
      <c r="U50" s="130">
        <v>0.3051</v>
      </c>
      <c r="V50" s="131">
        <v>0.3916</v>
      </c>
      <c r="W50" s="131">
        <v>416.3237</v>
      </c>
      <c r="X50" s="76">
        <f t="shared" si="8"/>
        <v>0.172154041472704</v>
      </c>
      <c r="Y50" s="129">
        <f t="shared" si="9"/>
        <v>0.497164621244181</v>
      </c>
      <c r="Z50" s="131">
        <v>0.311225295066833</v>
      </c>
      <c r="AA50" s="131">
        <v>0.363353312015533</v>
      </c>
      <c r="AB50" s="131">
        <v>437.058227539063</v>
      </c>
      <c r="AC50" s="76">
        <f t="shared" si="10"/>
        <v>0.184764045268251</v>
      </c>
      <c r="AD50" s="129">
        <f t="shared" si="11"/>
        <v>0.485349086083053</v>
      </c>
      <c r="AE50" s="141">
        <f t="shared" si="12"/>
        <v>0.00165699668854193</v>
      </c>
      <c r="AF50" s="198">
        <f t="shared" si="13"/>
        <v>0.414249172135483</v>
      </c>
    </row>
    <row r="51" spans="2:32">
      <c r="B51" s="27">
        <v>46</v>
      </c>
      <c r="C51" s="72"/>
      <c r="D51" s="17">
        <v>191</v>
      </c>
      <c r="E51" s="18">
        <v>255</v>
      </c>
      <c r="F51" s="19">
        <v>223</v>
      </c>
      <c r="G51" s="149">
        <v>191</v>
      </c>
      <c r="H51" s="21">
        <v>255</v>
      </c>
      <c r="I51" s="21">
        <v>223</v>
      </c>
      <c r="J51" s="76">
        <f t="shared" si="0"/>
        <v>210.1986404</v>
      </c>
      <c r="K51" s="76">
        <f t="shared" si="1"/>
        <v>239.0793599</v>
      </c>
      <c r="L51" s="97">
        <f t="shared" si="2"/>
        <v>246.0045492</v>
      </c>
      <c r="M51" s="98">
        <v>10</v>
      </c>
      <c r="N51" s="99">
        <v>288</v>
      </c>
      <c r="O51" s="100">
        <f t="shared" si="3"/>
        <v>9</v>
      </c>
      <c r="P51" s="101">
        <v>276</v>
      </c>
      <c r="Q51" s="127">
        <f t="shared" si="4"/>
        <v>0.302321179427214</v>
      </c>
      <c r="R51" s="128">
        <f t="shared" si="5"/>
        <v>0.343859284361343</v>
      </c>
      <c r="S51" s="76">
        <f t="shared" si="6"/>
        <v>0.185425649138584</v>
      </c>
      <c r="T51" s="129">
        <f t="shared" si="7"/>
        <v>0.474530911316317</v>
      </c>
      <c r="U51" s="130">
        <v>0.2913</v>
      </c>
      <c r="V51" s="131">
        <v>0.3612</v>
      </c>
      <c r="W51" s="131">
        <v>406.6875</v>
      </c>
      <c r="X51" s="76">
        <f t="shared" si="8"/>
        <v>0.172576201901715</v>
      </c>
      <c r="Y51" s="129">
        <f t="shared" si="9"/>
        <v>0.481471607571314</v>
      </c>
      <c r="Z51" s="131">
        <v>0.303472638130188</v>
      </c>
      <c r="AA51" s="131">
        <v>0.34482479095459</v>
      </c>
      <c r="AB51" s="131">
        <v>426.897918701172</v>
      </c>
      <c r="AC51" s="76">
        <f t="shared" si="10"/>
        <v>0.185867314983036</v>
      </c>
      <c r="AD51" s="129">
        <f t="shared" si="11"/>
        <v>0.475186927776165</v>
      </c>
      <c r="AE51" s="141">
        <f t="shared" si="12"/>
        <v>0.000790838993567966</v>
      </c>
      <c r="AF51" s="198">
        <f t="shared" si="13"/>
        <v>0.197709748391991</v>
      </c>
    </row>
    <row r="52" spans="2:32">
      <c r="B52" s="15">
        <v>47</v>
      </c>
      <c r="C52" s="73"/>
      <c r="D52" s="17">
        <v>191</v>
      </c>
      <c r="E52" s="18">
        <v>255</v>
      </c>
      <c r="F52" s="19">
        <v>255</v>
      </c>
      <c r="G52" s="149">
        <v>191</v>
      </c>
      <c r="H52" s="21">
        <v>255</v>
      </c>
      <c r="I52" s="21">
        <v>255</v>
      </c>
      <c r="J52" s="76">
        <f t="shared" si="0"/>
        <v>215.9726404</v>
      </c>
      <c r="K52" s="76">
        <f t="shared" si="1"/>
        <v>241.3889599</v>
      </c>
      <c r="L52" s="97">
        <f t="shared" si="2"/>
        <v>276.4142804</v>
      </c>
      <c r="M52" s="98">
        <v>11</v>
      </c>
      <c r="N52" s="99">
        <v>320</v>
      </c>
      <c r="O52" s="100">
        <f t="shared" si="3"/>
        <v>10</v>
      </c>
      <c r="P52" s="101">
        <v>307</v>
      </c>
      <c r="Q52" s="127">
        <f t="shared" si="4"/>
        <v>0.294330525274241</v>
      </c>
      <c r="R52" s="128">
        <f t="shared" si="5"/>
        <v>0.328968239825111</v>
      </c>
      <c r="S52" s="76">
        <f t="shared" si="6"/>
        <v>0.185143876254809</v>
      </c>
      <c r="T52" s="129">
        <f t="shared" si="7"/>
        <v>0.465597388567445</v>
      </c>
      <c r="U52" s="130">
        <v>0.2787</v>
      </c>
      <c r="V52" s="131">
        <v>0.3335</v>
      </c>
      <c r="W52" s="131">
        <v>396.4132</v>
      </c>
      <c r="X52" s="76">
        <f t="shared" si="8"/>
        <v>0.172982031468206</v>
      </c>
      <c r="Y52" s="129">
        <f t="shared" si="9"/>
        <v>0.465738758029978</v>
      </c>
      <c r="Z52" s="131">
        <v>0.296105951070786</v>
      </c>
      <c r="AA52" s="131">
        <v>0.331132769584656</v>
      </c>
      <c r="AB52" s="131">
        <v>423.742706298828</v>
      </c>
      <c r="AC52" s="76">
        <f t="shared" si="10"/>
        <v>0.185606178740874</v>
      </c>
      <c r="AD52" s="129">
        <f t="shared" si="11"/>
        <v>0.467014079053565</v>
      </c>
      <c r="AE52" s="141">
        <f t="shared" si="12"/>
        <v>0.00149021324718496</v>
      </c>
      <c r="AF52" s="198">
        <f t="shared" si="13"/>
        <v>0.372553311796239</v>
      </c>
    </row>
    <row r="53" ht="15.15" spans="2:32">
      <c r="B53" s="32">
        <v>48</v>
      </c>
      <c r="C53" s="74"/>
      <c r="D53" s="34">
        <v>191</v>
      </c>
      <c r="E53" s="35">
        <v>223</v>
      </c>
      <c r="F53" s="36">
        <v>255</v>
      </c>
      <c r="G53" s="160">
        <v>191</v>
      </c>
      <c r="H53" s="38">
        <v>223</v>
      </c>
      <c r="I53" s="38">
        <v>255</v>
      </c>
      <c r="J53" s="104">
        <f t="shared" si="0"/>
        <v>204.5302052</v>
      </c>
      <c r="K53" s="104">
        <f t="shared" si="1"/>
        <v>218.5040895</v>
      </c>
      <c r="L53" s="105">
        <f t="shared" si="2"/>
        <v>272.6001364</v>
      </c>
      <c r="M53" s="106">
        <v>12</v>
      </c>
      <c r="N53" s="107">
        <v>352</v>
      </c>
      <c r="O53" s="108">
        <f t="shared" si="3"/>
        <v>11</v>
      </c>
      <c r="P53" s="109">
        <v>345</v>
      </c>
      <c r="Q53" s="132">
        <f t="shared" si="4"/>
        <v>0.294019669033027</v>
      </c>
      <c r="R53" s="133">
        <f t="shared" si="5"/>
        <v>0.314107640063879</v>
      </c>
      <c r="S53" s="104">
        <f t="shared" si="6"/>
        <v>0.190265436666884</v>
      </c>
      <c r="T53" s="134">
        <f t="shared" si="7"/>
        <v>0.457345632218576</v>
      </c>
      <c r="U53" s="135">
        <v>0.2813</v>
      </c>
      <c r="V53" s="136">
        <v>0.3048</v>
      </c>
      <c r="W53" s="136">
        <v>343.2488</v>
      </c>
      <c r="X53" s="104">
        <f t="shared" si="8"/>
        <v>0.184610336341263</v>
      </c>
      <c r="Y53" s="134">
        <f t="shared" si="9"/>
        <v>0.450073831009024</v>
      </c>
      <c r="Z53" s="135">
        <v>0.296307981014252</v>
      </c>
      <c r="AA53" s="136">
        <v>0.317560911178589</v>
      </c>
      <c r="AB53" s="136">
        <v>386.394989013672</v>
      </c>
      <c r="AC53" s="104">
        <f t="shared" si="10"/>
        <v>0.190609522238208</v>
      </c>
      <c r="AD53" s="134">
        <f t="shared" si="11"/>
        <v>0.459632575696068</v>
      </c>
      <c r="AE53" s="142">
        <f t="shared" si="12"/>
        <v>0.00231268358182382</v>
      </c>
      <c r="AF53" s="198">
        <f t="shared" si="13"/>
        <v>0.578170895455955</v>
      </c>
    </row>
    <row r="54" spans="4:32">
      <c r="D54" s="1">
        <v>255</v>
      </c>
      <c r="E54" s="1">
        <v>255</v>
      </c>
      <c r="F54" s="1">
        <v>255</v>
      </c>
      <c r="AE54" s="145" t="s">
        <v>35</v>
      </c>
      <c r="AF54" s="198">
        <f>AVERAGE(AF6:AF53)</f>
        <v>0.876656412220942</v>
      </c>
    </row>
  </sheetData>
  <mergeCells count="10">
    <mergeCell ref="R3:S3"/>
    <mergeCell ref="V3:X3"/>
    <mergeCell ref="C4:I4"/>
    <mergeCell ref="M4:N4"/>
    <mergeCell ref="O4:P4"/>
    <mergeCell ref="Q4:T4"/>
    <mergeCell ref="U4:Y4"/>
    <mergeCell ref="Z4:AD4"/>
    <mergeCell ref="AE4:AE5"/>
    <mergeCell ref="AF4:AF5"/>
  </mergeCells>
  <conditionalFormatting sqref="AE6:AE53">
    <cfRule type="cellIs" dxfId="0" priority="1" operator="greaterThan">
      <formula>$AE$3</formula>
    </cfRule>
  </conditionalFormatting>
  <pageMargins left="0.7" right="0.7" top="0.75" bottom="0.75" header="0.3" footer="0.3"/>
  <pageSetup paperSize="1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D54"/>
  <sheetViews>
    <sheetView zoomScale="55" zoomScaleNormal="55" topLeftCell="A16" workbookViewId="0">
      <selection activeCell="AE55" sqref="AE55"/>
    </sheetView>
  </sheetViews>
  <sheetFormatPr defaultColWidth="9.09259259259259" defaultRowHeight="14.4"/>
  <cols>
    <col min="1" max="5" width="9.09259259259259" style="1"/>
    <col min="6" max="9" width="9.09259259259259" style="1" customWidth="1"/>
    <col min="10" max="16" width="9.09259259259259" style="2" customWidth="1"/>
    <col min="17" max="31" width="9.09259259259259" style="2"/>
    <col min="32" max="16384" width="9.09259259259259" style="1"/>
  </cols>
  <sheetData>
    <row r="2" spans="10:31">
      <c r="J2" s="75">
        <v>0.576669042910131</v>
      </c>
      <c r="K2" s="76">
        <v>0.185558237906546</v>
      </c>
      <c r="L2" s="76">
        <v>0.188228646234995</v>
      </c>
      <c r="M2" s="77"/>
      <c r="N2" s="77"/>
      <c r="O2" s="77"/>
      <c r="P2" s="77"/>
      <c r="AE2" s="2" t="s">
        <v>17</v>
      </c>
    </row>
    <row r="3" ht="15.15" spans="10:31">
      <c r="J3" s="75">
        <v>0.297344975250536</v>
      </c>
      <c r="K3" s="76">
        <v>0.627363566255466</v>
      </c>
      <c r="L3" s="76">
        <v>0.0752914584939979</v>
      </c>
      <c r="M3" s="77"/>
      <c r="N3" s="77"/>
      <c r="Q3" s="111"/>
      <c r="R3" s="83" t="s">
        <v>18</v>
      </c>
      <c r="S3" s="83"/>
      <c r="U3" s="112"/>
      <c r="V3" s="83" t="s">
        <v>19</v>
      </c>
      <c r="W3" s="83"/>
      <c r="X3" s="83"/>
      <c r="AE3" s="2">
        <v>0.012</v>
      </c>
    </row>
    <row r="4" ht="15.15" spans="2:31">
      <c r="B4" s="3"/>
      <c r="C4" s="270" t="s">
        <v>20</v>
      </c>
      <c r="D4" s="4"/>
      <c r="E4" s="4"/>
      <c r="F4" s="4"/>
      <c r="G4" s="4"/>
      <c r="H4" s="4"/>
      <c r="I4" s="4"/>
      <c r="J4" s="75">
        <v>0.0270313613864123</v>
      </c>
      <c r="K4" s="76">
        <v>0.0706888525358272</v>
      </c>
      <c r="L4" s="76">
        <v>0.991337536837639</v>
      </c>
      <c r="M4" s="78" t="s">
        <v>21</v>
      </c>
      <c r="N4" s="79"/>
      <c r="O4" s="80" t="s">
        <v>22</v>
      </c>
      <c r="P4" s="81"/>
      <c r="Q4" s="113" t="s">
        <v>23</v>
      </c>
      <c r="R4" s="114"/>
      <c r="S4" s="114"/>
      <c r="T4" s="115"/>
      <c r="U4" s="113" t="s">
        <v>24</v>
      </c>
      <c r="V4" s="114"/>
      <c r="W4" s="114"/>
      <c r="X4" s="114"/>
      <c r="Y4" s="115"/>
      <c r="Z4" s="113" t="s">
        <v>25</v>
      </c>
      <c r="AA4" s="114"/>
      <c r="AB4" s="114"/>
      <c r="AC4" s="114"/>
      <c r="AD4" s="115"/>
      <c r="AE4" s="137" t="s">
        <v>26</v>
      </c>
    </row>
    <row r="5" ht="15.15" spans="2:56">
      <c r="B5" s="5" t="s">
        <v>28</v>
      </c>
      <c r="C5" s="6" t="s">
        <v>29</v>
      </c>
      <c r="D5" s="5" t="s">
        <v>1</v>
      </c>
      <c r="E5" s="7" t="s">
        <v>2</v>
      </c>
      <c r="F5" s="6" t="s">
        <v>3</v>
      </c>
      <c r="G5" s="5" t="s">
        <v>1</v>
      </c>
      <c r="H5" s="7" t="s">
        <v>2</v>
      </c>
      <c r="I5" s="6" t="s">
        <v>3</v>
      </c>
      <c r="J5" s="82" t="s">
        <v>6</v>
      </c>
      <c r="K5" s="83" t="s">
        <v>8</v>
      </c>
      <c r="L5" s="84" t="s">
        <v>9</v>
      </c>
      <c r="M5" s="85" t="s">
        <v>30</v>
      </c>
      <c r="N5" s="86" t="s">
        <v>31</v>
      </c>
      <c r="O5" s="85" t="s">
        <v>30</v>
      </c>
      <c r="P5" s="86" t="s">
        <v>31</v>
      </c>
      <c r="Q5" s="116" t="s">
        <v>5</v>
      </c>
      <c r="R5" s="117" t="s">
        <v>7</v>
      </c>
      <c r="S5" s="118" t="s">
        <v>32</v>
      </c>
      <c r="T5" s="119" t="s">
        <v>33</v>
      </c>
      <c r="U5" s="120" t="s">
        <v>5</v>
      </c>
      <c r="V5" s="121" t="s">
        <v>7</v>
      </c>
      <c r="W5" s="121" t="s">
        <v>34</v>
      </c>
      <c r="X5" s="118" t="s">
        <v>32</v>
      </c>
      <c r="Y5" s="119" t="s">
        <v>33</v>
      </c>
      <c r="Z5" s="120" t="s">
        <v>5</v>
      </c>
      <c r="AA5" s="121" t="s">
        <v>7</v>
      </c>
      <c r="AB5" s="121" t="s">
        <v>34</v>
      </c>
      <c r="AC5" s="118" t="s">
        <v>32</v>
      </c>
      <c r="AD5" s="119" t="s">
        <v>33</v>
      </c>
      <c r="AE5" s="138"/>
      <c r="AS5" s="1" t="s">
        <v>3</v>
      </c>
      <c r="AT5" s="125">
        <v>0.1401</v>
      </c>
      <c r="AU5" s="126">
        <v>0.0384</v>
      </c>
      <c r="AV5" s="126"/>
      <c r="AY5" s="122">
        <v>0.15</v>
      </c>
      <c r="AZ5" s="123">
        <v>0.06</v>
      </c>
      <c r="BC5" s="130">
        <v>0.185029164195079</v>
      </c>
      <c r="BD5" s="131">
        <v>0.439482612113353</v>
      </c>
    </row>
    <row r="6" spans="2:56">
      <c r="B6" s="8">
        <v>1</v>
      </c>
      <c r="C6" s="146"/>
      <c r="D6" s="10">
        <v>0</v>
      </c>
      <c r="E6" s="11">
        <v>0</v>
      </c>
      <c r="F6" s="12">
        <v>255</v>
      </c>
      <c r="G6" s="147">
        <v>0</v>
      </c>
      <c r="H6" s="14">
        <v>0</v>
      </c>
      <c r="I6" s="87">
        <v>255</v>
      </c>
      <c r="J6" s="88">
        <f>$J$2*G6+$K$2*H6+$L$2*I6</f>
        <v>47.9983047899237</v>
      </c>
      <c r="K6" s="89">
        <f t="shared" ref="K6:K53" si="0">$J$3*G6+$K$3*H6+$L$3*I6</f>
        <v>19.1993219159695</v>
      </c>
      <c r="L6" s="90">
        <f t="shared" ref="L6:L53" si="1">$J$4*G6+$K$4*H6+$L$4*I6</f>
        <v>252.791071893598</v>
      </c>
      <c r="M6" s="91">
        <v>1</v>
      </c>
      <c r="N6" s="92">
        <v>0</v>
      </c>
      <c r="O6" s="93">
        <f t="shared" ref="O6:O53" si="2">INT(P6/32)+1</f>
        <v>12</v>
      </c>
      <c r="P6" s="94">
        <v>383</v>
      </c>
      <c r="Q6" s="122">
        <f>J6/(J6+K6+L6)</f>
        <v>0.15</v>
      </c>
      <c r="R6" s="123">
        <f t="shared" ref="R6:R53" si="3">K6/(J6+K6+L6)</f>
        <v>0.06</v>
      </c>
      <c r="S6" s="89">
        <f>4*Q6/(-2*Q6+12*R6+3)</f>
        <v>0.175438596491228</v>
      </c>
      <c r="T6" s="124">
        <f>9*R6/(-2*Q6+12*R6+3)</f>
        <v>0.157894736842105</v>
      </c>
      <c r="U6" s="125">
        <v>0.1401</v>
      </c>
      <c r="V6" s="126">
        <v>0.0384</v>
      </c>
      <c r="W6" s="126">
        <v>26.2654</v>
      </c>
      <c r="X6" s="89">
        <f>4*U6/(-2*U6+12*V6+3)</f>
        <v>0.176193171099792</v>
      </c>
      <c r="Y6" s="124">
        <f>9*V6/(-2*U6+12*V6+3)</f>
        <v>0.108658743633277</v>
      </c>
      <c r="Z6" s="131">
        <v>0.150216042995453</v>
      </c>
      <c r="AA6" s="131">
        <v>0.0606672801077366</v>
      </c>
      <c r="AB6" s="131">
        <v>36.7544403076172</v>
      </c>
      <c r="AC6" s="89">
        <f>4*Z6/(-2*Z6+12*AA6+3)</f>
        <v>0.175302983514748</v>
      </c>
      <c r="AD6" s="124">
        <f>9*AA6/(-2*Z6+12*AA6+3)</f>
        <v>0.159297893442043</v>
      </c>
      <c r="AE6" s="139">
        <f>SQRT((S6-AC6)^2+(T6-AD6)^2)</f>
        <v>0.00140969476247144</v>
      </c>
      <c r="AF6" s="140">
        <f>AE6/0.004</f>
        <v>0.352423690617859</v>
      </c>
      <c r="AS6" s="1" t="s">
        <v>1</v>
      </c>
      <c r="AT6" s="130">
        <v>0.6842</v>
      </c>
      <c r="AU6" s="131">
        <v>0.3158</v>
      </c>
      <c r="AV6" s="131"/>
      <c r="AY6" s="127">
        <v>0.64</v>
      </c>
      <c r="AZ6" s="128">
        <v>0.33</v>
      </c>
      <c r="BC6" s="130">
        <v>0.174791875308555</v>
      </c>
      <c r="BD6" s="131">
        <v>0.328578649176011</v>
      </c>
    </row>
    <row r="7" ht="15.15" spans="2:56">
      <c r="B7" s="15">
        <v>2</v>
      </c>
      <c r="C7" s="148"/>
      <c r="D7" s="17">
        <v>188</v>
      </c>
      <c r="E7" s="18">
        <v>0</v>
      </c>
      <c r="F7" s="19">
        <v>255</v>
      </c>
      <c r="G7" s="149">
        <v>128</v>
      </c>
      <c r="H7" s="21">
        <v>0</v>
      </c>
      <c r="I7" s="95">
        <v>255</v>
      </c>
      <c r="J7" s="96">
        <f t="shared" ref="J7:J53" si="4">$J$2*G7+$K$2*H7+$L$2*I7</f>
        <v>121.81194228242</v>
      </c>
      <c r="K7" s="76">
        <f t="shared" si="0"/>
        <v>57.2594787480381</v>
      </c>
      <c r="L7" s="97">
        <f t="shared" si="1"/>
        <v>256.251086151059</v>
      </c>
      <c r="M7" s="98">
        <v>2</v>
      </c>
      <c r="N7" s="99">
        <v>32</v>
      </c>
      <c r="O7" s="100">
        <f t="shared" si="2"/>
        <v>2</v>
      </c>
      <c r="P7" s="101">
        <v>32</v>
      </c>
      <c r="Q7" s="127">
        <f t="shared" ref="Q7:Q53" si="5">J7/(J7+K7+L7)</f>
        <v>0.279819996147427</v>
      </c>
      <c r="R7" s="128">
        <f t="shared" si="3"/>
        <v>0.131533467264909</v>
      </c>
      <c r="S7" s="76">
        <f t="shared" ref="S7:S53" si="6">4*Q7/(-2*Q7+12*R7+3)</f>
        <v>0.278513654665233</v>
      </c>
      <c r="T7" s="129">
        <f t="shared" ref="T7:T53" si="7">9*R7/(-2*Q7+12*R7+3)</f>
        <v>0.294568655428529</v>
      </c>
      <c r="U7" s="130">
        <v>0.2454</v>
      </c>
      <c r="V7" s="131">
        <v>0.0919</v>
      </c>
      <c r="W7" s="131">
        <v>72.6487</v>
      </c>
      <c r="X7" s="76">
        <f t="shared" ref="X7:X53" si="8">4*U7/(-2*U7+12*V7+3)</f>
        <v>0.271760797342193</v>
      </c>
      <c r="Y7" s="129">
        <f t="shared" ref="Y7:Y53" si="9">9*V7/(-2*U7+12*V7+3)</f>
        <v>0.228986710963455</v>
      </c>
      <c r="Z7" s="131">
        <v>0.282058477401733</v>
      </c>
      <c r="AA7" s="131">
        <v>0.132746770977974</v>
      </c>
      <c r="AB7" s="131">
        <v>91.2993087768555</v>
      </c>
      <c r="AC7" s="76">
        <f t="shared" ref="AC7:AC53" si="10">4*Z7/(-2*Z7+12*AA7+3)</f>
        <v>0.280039094701682</v>
      </c>
      <c r="AD7" s="129">
        <f t="shared" ref="AD7:AD53" si="11">9*AA7/(-2*Z7+12*AA7+3)</f>
        <v>0.29654184941113</v>
      </c>
      <c r="AE7" s="141">
        <f t="shared" ref="AE7:AE53" si="12">SQRT((S7-AC7)^2+(T7-AD7)^2)</f>
        <v>0.00249408536296883</v>
      </c>
      <c r="AF7" s="140">
        <f t="shared" ref="AF7:AF53" si="13">AE7/0.004</f>
        <v>0.623521340742207</v>
      </c>
      <c r="AS7" s="1" t="s">
        <v>2</v>
      </c>
      <c r="AT7" s="130">
        <v>0.2499</v>
      </c>
      <c r="AU7" s="131">
        <v>0.7137</v>
      </c>
      <c r="AV7" s="131"/>
      <c r="AY7" s="127">
        <v>0.21</v>
      </c>
      <c r="AZ7" s="128">
        <v>0.71</v>
      </c>
      <c r="BC7" s="135">
        <v>0.165669067229471</v>
      </c>
      <c r="BD7" s="136">
        <v>0.229748228319274</v>
      </c>
    </row>
    <row r="8" spans="2:56">
      <c r="B8" s="15">
        <v>3</v>
      </c>
      <c r="C8" s="150"/>
      <c r="D8" s="17">
        <v>255</v>
      </c>
      <c r="E8" s="18">
        <v>0</v>
      </c>
      <c r="F8" s="19">
        <v>255</v>
      </c>
      <c r="G8" s="149">
        <v>255</v>
      </c>
      <c r="H8" s="21">
        <v>0</v>
      </c>
      <c r="I8" s="95">
        <v>255</v>
      </c>
      <c r="J8" s="96">
        <f t="shared" si="4"/>
        <v>195.048910732007</v>
      </c>
      <c r="K8" s="76">
        <f t="shared" si="0"/>
        <v>95.0222906048561</v>
      </c>
      <c r="L8" s="97">
        <f t="shared" si="1"/>
        <v>259.684069047133</v>
      </c>
      <c r="M8" s="98">
        <v>3</v>
      </c>
      <c r="N8" s="99">
        <v>64</v>
      </c>
      <c r="O8" s="100">
        <f t="shared" si="2"/>
        <v>2</v>
      </c>
      <c r="P8" s="101">
        <v>60</v>
      </c>
      <c r="Q8" s="127">
        <f t="shared" si="5"/>
        <v>0.354792252552246</v>
      </c>
      <c r="R8" s="128">
        <f t="shared" si="3"/>
        <v>0.172844710590013</v>
      </c>
      <c r="S8" s="76">
        <f t="shared" si="6"/>
        <v>0.325158000881516</v>
      </c>
      <c r="T8" s="129">
        <f t="shared" si="7"/>
        <v>0.356417425540492</v>
      </c>
      <c r="U8" s="130">
        <v>0.3462</v>
      </c>
      <c r="V8" s="131">
        <v>0.1434</v>
      </c>
      <c r="W8" s="131">
        <v>134.7849</v>
      </c>
      <c r="X8" s="76">
        <f t="shared" si="8"/>
        <v>0.343759308906762</v>
      </c>
      <c r="Y8" s="129">
        <f t="shared" si="9"/>
        <v>0.320375335120643</v>
      </c>
      <c r="Z8" s="131">
        <v>0.35249388217926</v>
      </c>
      <c r="AA8" s="131">
        <v>0.17137736082077</v>
      </c>
      <c r="AB8" s="131">
        <v>158.797454833984</v>
      </c>
      <c r="AC8" s="76">
        <f t="shared" si="10"/>
        <v>0.324017553667925</v>
      </c>
      <c r="AD8" s="129">
        <f t="shared" si="11"/>
        <v>0.354448321042595</v>
      </c>
      <c r="AE8" s="141">
        <f t="shared" si="12"/>
        <v>0.00227552024175286</v>
      </c>
      <c r="AF8" s="140">
        <f t="shared" si="13"/>
        <v>0.568880060438214</v>
      </c>
      <c r="AT8" s="125">
        <v>0.1401</v>
      </c>
      <c r="AU8" s="126">
        <v>0.0384</v>
      </c>
      <c r="AV8" s="126"/>
      <c r="AY8" s="122">
        <v>0.15</v>
      </c>
      <c r="AZ8" s="123">
        <v>0.06</v>
      </c>
      <c r="BC8" s="130">
        <v>0.185029164195079</v>
      </c>
      <c r="BD8" s="131">
        <v>0.439482612113353</v>
      </c>
    </row>
    <row r="9" spans="2:32">
      <c r="B9" s="15">
        <v>4</v>
      </c>
      <c r="C9" s="151"/>
      <c r="D9" s="17">
        <v>255</v>
      </c>
      <c r="E9" s="18">
        <v>0</v>
      </c>
      <c r="F9" s="19">
        <v>188</v>
      </c>
      <c r="G9" s="149">
        <v>255</v>
      </c>
      <c r="H9" s="21">
        <v>0</v>
      </c>
      <c r="I9" s="95">
        <v>128</v>
      </c>
      <c r="J9" s="96">
        <f t="shared" si="4"/>
        <v>171.143872660163</v>
      </c>
      <c r="K9" s="76">
        <f t="shared" si="0"/>
        <v>85.4602753761184</v>
      </c>
      <c r="L9" s="97">
        <f t="shared" si="1"/>
        <v>133.784201868753</v>
      </c>
      <c r="M9" s="98">
        <v>4</v>
      </c>
      <c r="N9" s="99">
        <v>96</v>
      </c>
      <c r="O9" s="100">
        <f t="shared" si="2"/>
        <v>3</v>
      </c>
      <c r="P9" s="101">
        <v>86</v>
      </c>
      <c r="Q9" s="127">
        <f t="shared" si="5"/>
        <v>0.43839390366489</v>
      </c>
      <c r="R9" s="128">
        <f t="shared" si="3"/>
        <v>0.218910926509225</v>
      </c>
      <c r="S9" s="76">
        <f t="shared" si="6"/>
        <v>0.369162675719624</v>
      </c>
      <c r="T9" s="129">
        <f t="shared" si="7"/>
        <v>0.41476608381719</v>
      </c>
      <c r="U9" s="130">
        <v>0.4732</v>
      </c>
      <c r="V9" s="131">
        <v>0.2082</v>
      </c>
      <c r="W9" s="131">
        <v>136.9624</v>
      </c>
      <c r="X9" s="76">
        <f t="shared" si="8"/>
        <v>0.415817223198594</v>
      </c>
      <c r="Y9" s="129">
        <f t="shared" si="9"/>
        <v>0.411643233743409</v>
      </c>
      <c r="Z9" s="131">
        <v>0.432661682367325</v>
      </c>
      <c r="AA9" s="131">
        <v>0.215507686138153</v>
      </c>
      <c r="AB9" s="131">
        <v>153.645599365234</v>
      </c>
      <c r="AC9" s="76">
        <f t="shared" si="10"/>
        <v>0.366602724582037</v>
      </c>
      <c r="AD9" s="129">
        <f t="shared" si="11"/>
        <v>0.410858745491981</v>
      </c>
      <c r="AE9" s="141">
        <f t="shared" si="12"/>
        <v>0.00467125707004927</v>
      </c>
      <c r="AF9" s="140">
        <f t="shared" si="13"/>
        <v>1.16781426751232</v>
      </c>
    </row>
    <row r="10" spans="2:32">
      <c r="B10" s="15">
        <v>5</v>
      </c>
      <c r="C10" s="152"/>
      <c r="D10" s="17">
        <v>255</v>
      </c>
      <c r="E10" s="18">
        <v>0</v>
      </c>
      <c r="F10" s="19">
        <v>0</v>
      </c>
      <c r="G10" s="149">
        <v>255</v>
      </c>
      <c r="H10" s="21">
        <v>0</v>
      </c>
      <c r="I10" s="95">
        <f>H10</f>
        <v>0</v>
      </c>
      <c r="J10" s="96">
        <f t="shared" si="4"/>
        <v>147.050605942083</v>
      </c>
      <c r="K10" s="76">
        <f t="shared" si="0"/>
        <v>75.8229686888867</v>
      </c>
      <c r="L10" s="97">
        <f t="shared" si="1"/>
        <v>6.89299715353514</v>
      </c>
      <c r="M10" s="98">
        <v>5</v>
      </c>
      <c r="N10" s="99">
        <v>128</v>
      </c>
      <c r="O10" s="100">
        <f t="shared" si="2"/>
        <v>4</v>
      </c>
      <c r="P10" s="101">
        <v>116</v>
      </c>
      <c r="Q10" s="127">
        <f t="shared" si="5"/>
        <v>0.64</v>
      </c>
      <c r="R10" s="128">
        <f t="shared" si="3"/>
        <v>0.33</v>
      </c>
      <c r="S10" s="76">
        <f t="shared" si="6"/>
        <v>0.450704225352113</v>
      </c>
      <c r="T10" s="129">
        <f t="shared" si="7"/>
        <v>0.522887323943662</v>
      </c>
      <c r="U10" s="130">
        <v>0.6842</v>
      </c>
      <c r="V10" s="131">
        <v>0.3158</v>
      </c>
      <c r="W10" s="131">
        <v>140.7157</v>
      </c>
      <c r="X10" s="76">
        <f t="shared" si="8"/>
        <v>0.504832878329521</v>
      </c>
      <c r="Y10" s="129">
        <f t="shared" si="9"/>
        <v>0.524275068250572</v>
      </c>
      <c r="Z10" s="131">
        <v>0.640106201171875</v>
      </c>
      <c r="AA10" s="131">
        <v>0.330255031585693</v>
      </c>
      <c r="AB10" s="131">
        <v>150.348022460938</v>
      </c>
      <c r="AC10" s="76">
        <f t="shared" si="10"/>
        <v>0.450553105624564</v>
      </c>
      <c r="AD10" s="129">
        <f t="shared" si="11"/>
        <v>0.523029174186234</v>
      </c>
      <c r="AE10" s="141">
        <f t="shared" si="12"/>
        <v>0.000207264718107579</v>
      </c>
      <c r="AF10" s="140">
        <f t="shared" si="13"/>
        <v>0.0518161795268946</v>
      </c>
    </row>
    <row r="11" spans="2:32">
      <c r="B11" s="15">
        <v>6</v>
      </c>
      <c r="C11" s="153"/>
      <c r="D11" s="17">
        <v>255</v>
      </c>
      <c r="E11" s="18">
        <v>188</v>
      </c>
      <c r="F11" s="19">
        <v>0</v>
      </c>
      <c r="G11" s="149">
        <v>255</v>
      </c>
      <c r="H11" s="21">
        <v>128</v>
      </c>
      <c r="I11" s="95">
        <v>0</v>
      </c>
      <c r="J11" s="96">
        <f t="shared" si="4"/>
        <v>170.802060394121</v>
      </c>
      <c r="K11" s="76">
        <f t="shared" si="0"/>
        <v>156.125505169586</v>
      </c>
      <c r="L11" s="97">
        <f t="shared" si="1"/>
        <v>15.941170278121</v>
      </c>
      <c r="M11" s="98">
        <v>6</v>
      </c>
      <c r="N11" s="99">
        <v>160</v>
      </c>
      <c r="O11" s="100">
        <f t="shared" si="2"/>
        <v>5</v>
      </c>
      <c r="P11" s="101">
        <v>153</v>
      </c>
      <c r="Q11" s="127">
        <f t="shared" si="5"/>
        <v>0.498155832070134</v>
      </c>
      <c r="R11" s="128">
        <f t="shared" si="3"/>
        <v>0.455350660031044</v>
      </c>
      <c r="S11" s="76">
        <f t="shared" si="6"/>
        <v>0.266825255722803</v>
      </c>
      <c r="T11" s="129">
        <f t="shared" si="7"/>
        <v>0.548769800713195</v>
      </c>
      <c r="U11" s="130">
        <v>0.5332</v>
      </c>
      <c r="V11" s="131">
        <v>0.4545</v>
      </c>
      <c r="W11" s="131">
        <v>294.1982</v>
      </c>
      <c r="X11" s="76">
        <f t="shared" si="8"/>
        <v>0.288699983756565</v>
      </c>
      <c r="Y11" s="129">
        <f t="shared" si="9"/>
        <v>0.553698088689155</v>
      </c>
      <c r="Z11" s="131">
        <v>0.494883835315704</v>
      </c>
      <c r="AA11" s="131">
        <v>0.458262979984283</v>
      </c>
      <c r="AB11" s="131">
        <v>312.057586669922</v>
      </c>
      <c r="AC11" s="76">
        <f t="shared" si="10"/>
        <v>0.263608075352379</v>
      </c>
      <c r="AD11" s="129">
        <f t="shared" si="11"/>
        <v>0.549228082352169</v>
      </c>
      <c r="AE11" s="141">
        <f t="shared" si="12"/>
        <v>0.00324965715060277</v>
      </c>
      <c r="AF11" s="140">
        <f t="shared" si="13"/>
        <v>0.812414287650692</v>
      </c>
    </row>
    <row r="12" spans="2:32">
      <c r="B12" s="15">
        <v>7</v>
      </c>
      <c r="C12" s="154"/>
      <c r="D12" s="17">
        <v>255</v>
      </c>
      <c r="E12" s="18">
        <v>255</v>
      </c>
      <c r="F12" s="19">
        <v>0</v>
      </c>
      <c r="G12" s="149">
        <v>255</v>
      </c>
      <c r="H12" s="21">
        <v>255</v>
      </c>
      <c r="I12" s="95">
        <v>0</v>
      </c>
      <c r="J12" s="96">
        <f t="shared" si="4"/>
        <v>194.367956608253</v>
      </c>
      <c r="K12" s="76">
        <f t="shared" si="0"/>
        <v>235.80067808403</v>
      </c>
      <c r="L12" s="97">
        <f t="shared" si="1"/>
        <v>24.9186545501711</v>
      </c>
      <c r="M12" s="98">
        <v>7</v>
      </c>
      <c r="N12" s="99">
        <v>192</v>
      </c>
      <c r="O12" s="100">
        <f t="shared" si="2"/>
        <v>7</v>
      </c>
      <c r="P12" s="101">
        <v>192</v>
      </c>
      <c r="Q12" s="127">
        <f t="shared" si="5"/>
        <v>0.427100385360797</v>
      </c>
      <c r="R12" s="128">
        <f t="shared" si="3"/>
        <v>0.51814384549511</v>
      </c>
      <c r="S12" s="76">
        <f t="shared" si="6"/>
        <v>0.20426811240449</v>
      </c>
      <c r="T12" s="129">
        <f t="shared" si="7"/>
        <v>0.557575232960117</v>
      </c>
      <c r="U12" s="130">
        <v>0.4313</v>
      </c>
      <c r="V12" s="131">
        <v>0.5477</v>
      </c>
      <c r="W12" s="131">
        <v>508.4859</v>
      </c>
      <c r="X12" s="76">
        <f t="shared" si="8"/>
        <v>0.198075730786011</v>
      </c>
      <c r="Y12" s="129">
        <f t="shared" si="9"/>
        <v>0.56594870146272</v>
      </c>
      <c r="Z12" s="131">
        <v>0.434005826711655</v>
      </c>
      <c r="AA12" s="131">
        <v>0.510586142539978</v>
      </c>
      <c r="AB12" s="131">
        <v>519.73095703125</v>
      </c>
      <c r="AC12" s="76">
        <f t="shared" si="10"/>
        <v>0.210197199481188</v>
      </c>
      <c r="AD12" s="129">
        <f t="shared" si="11"/>
        <v>0.556394601093678</v>
      </c>
      <c r="AE12" s="141">
        <f t="shared" si="12"/>
        <v>0.00604549130899336</v>
      </c>
      <c r="AF12" s="140">
        <f t="shared" si="13"/>
        <v>1.51137282724834</v>
      </c>
    </row>
    <row r="13" spans="2:32">
      <c r="B13" s="27">
        <v>8</v>
      </c>
      <c r="C13" s="155"/>
      <c r="D13" s="17">
        <v>188</v>
      </c>
      <c r="E13" s="18">
        <v>255</v>
      </c>
      <c r="F13" s="19">
        <v>0</v>
      </c>
      <c r="G13" s="149">
        <v>128</v>
      </c>
      <c r="H13" s="21">
        <v>255</v>
      </c>
      <c r="I13" s="95">
        <v>0</v>
      </c>
      <c r="J13" s="96">
        <f t="shared" si="4"/>
        <v>121.130988158666</v>
      </c>
      <c r="K13" s="76">
        <f t="shared" si="0"/>
        <v>198.037866227212</v>
      </c>
      <c r="L13" s="97">
        <f t="shared" si="1"/>
        <v>21.4856716540967</v>
      </c>
      <c r="M13" s="98">
        <v>8</v>
      </c>
      <c r="N13" s="99">
        <v>224</v>
      </c>
      <c r="O13" s="100">
        <f t="shared" si="2"/>
        <v>8</v>
      </c>
      <c r="P13" s="101">
        <v>224</v>
      </c>
      <c r="Q13" s="127">
        <f t="shared" si="5"/>
        <v>0.355583087554373</v>
      </c>
      <c r="R13" s="128">
        <f t="shared" si="3"/>
        <v>0.581345178440321</v>
      </c>
      <c r="S13" s="76">
        <f t="shared" si="6"/>
        <v>0.153517111691406</v>
      </c>
      <c r="T13" s="129">
        <f t="shared" si="7"/>
        <v>0.564718853569016</v>
      </c>
      <c r="U13" s="130">
        <v>0.3456</v>
      </c>
      <c r="V13" s="131">
        <v>0.6261</v>
      </c>
      <c r="W13" s="131">
        <v>484.0365</v>
      </c>
      <c r="X13" s="76">
        <f t="shared" si="8"/>
        <v>0.140745265729994</v>
      </c>
      <c r="Y13" s="129">
        <f t="shared" si="9"/>
        <v>0.573701893708003</v>
      </c>
      <c r="Z13" s="131">
        <v>0.358397006988525</v>
      </c>
      <c r="AA13" s="131">
        <v>0.578038573265076</v>
      </c>
      <c r="AB13" s="131">
        <v>471.335144042969</v>
      </c>
      <c r="AC13" s="76">
        <f t="shared" si="10"/>
        <v>0.155492355410359</v>
      </c>
      <c r="AD13" s="129">
        <f t="shared" si="11"/>
        <v>0.564266161339044</v>
      </c>
      <c r="AE13" s="141">
        <f t="shared" si="12"/>
        <v>0.0020264545404083</v>
      </c>
      <c r="AF13" s="140">
        <f t="shared" si="13"/>
        <v>0.506613635102076</v>
      </c>
    </row>
    <row r="14" spans="2:32">
      <c r="B14" s="15">
        <v>9</v>
      </c>
      <c r="C14" s="156"/>
      <c r="D14" s="17">
        <v>0</v>
      </c>
      <c r="E14" s="18">
        <v>255</v>
      </c>
      <c r="F14" s="19">
        <v>0</v>
      </c>
      <c r="G14" s="149">
        <v>0</v>
      </c>
      <c r="H14" s="21">
        <v>255</v>
      </c>
      <c r="I14" s="95">
        <v>0</v>
      </c>
      <c r="J14" s="96">
        <f t="shared" si="4"/>
        <v>47.3173506661692</v>
      </c>
      <c r="K14" s="76">
        <f t="shared" si="0"/>
        <v>159.977709395144</v>
      </c>
      <c r="L14" s="97">
        <f t="shared" si="1"/>
        <v>18.0256573966359</v>
      </c>
      <c r="M14" s="98">
        <v>9</v>
      </c>
      <c r="N14" s="99">
        <v>256</v>
      </c>
      <c r="O14" s="100">
        <f t="shared" si="2"/>
        <v>8</v>
      </c>
      <c r="P14" s="101">
        <v>251</v>
      </c>
      <c r="Q14" s="127">
        <f t="shared" si="5"/>
        <v>0.21</v>
      </c>
      <c r="R14" s="128">
        <f t="shared" si="3"/>
        <v>0.71</v>
      </c>
      <c r="S14" s="76">
        <f t="shared" si="6"/>
        <v>0.0756756756756756</v>
      </c>
      <c r="T14" s="129">
        <f t="shared" si="7"/>
        <v>0.575675675675676</v>
      </c>
      <c r="U14" s="130">
        <v>0.2499</v>
      </c>
      <c r="V14" s="131">
        <v>0.7137</v>
      </c>
      <c r="W14" s="131">
        <v>452.2431</v>
      </c>
      <c r="X14" s="76">
        <f t="shared" si="8"/>
        <v>0.0903421723333876</v>
      </c>
      <c r="Y14" s="129">
        <f t="shared" si="9"/>
        <v>0.580527086383602</v>
      </c>
      <c r="Z14" s="131">
        <v>0.232423424720764</v>
      </c>
      <c r="AA14" s="131">
        <v>0.692217171192169</v>
      </c>
      <c r="AB14" s="131">
        <v>460.376037597656</v>
      </c>
      <c r="AC14" s="76">
        <f t="shared" si="10"/>
        <v>0.0857511849613778</v>
      </c>
      <c r="AD14" s="129">
        <f t="shared" si="11"/>
        <v>0.574625798545153</v>
      </c>
      <c r="AE14" s="141">
        <f t="shared" si="12"/>
        <v>0.0101300606787653</v>
      </c>
      <c r="AF14" s="140">
        <f t="shared" si="13"/>
        <v>2.53251516969133</v>
      </c>
    </row>
    <row r="15" spans="2:32">
      <c r="B15" s="27">
        <v>10</v>
      </c>
      <c r="C15" s="157"/>
      <c r="D15" s="17">
        <v>0</v>
      </c>
      <c r="E15" s="18">
        <v>255</v>
      </c>
      <c r="F15" s="19">
        <v>188</v>
      </c>
      <c r="G15" s="149">
        <v>0</v>
      </c>
      <c r="H15" s="21">
        <v>255</v>
      </c>
      <c r="I15" s="95">
        <v>128</v>
      </c>
      <c r="J15" s="96">
        <f t="shared" si="4"/>
        <v>71.4106173842486</v>
      </c>
      <c r="K15" s="76">
        <f t="shared" si="0"/>
        <v>169.615016082376</v>
      </c>
      <c r="L15" s="97">
        <f t="shared" si="1"/>
        <v>144.916862111854</v>
      </c>
      <c r="M15" s="98">
        <v>10</v>
      </c>
      <c r="N15" s="99">
        <v>288</v>
      </c>
      <c r="O15" s="100">
        <f t="shared" si="2"/>
        <v>9</v>
      </c>
      <c r="P15" s="101">
        <v>276</v>
      </c>
      <c r="Q15" s="127">
        <f t="shared" si="5"/>
        <v>0.185029164195079</v>
      </c>
      <c r="R15" s="128">
        <f t="shared" si="3"/>
        <v>0.439482612113353</v>
      </c>
      <c r="S15" s="76">
        <f t="shared" si="6"/>
        <v>0.0936414040291104</v>
      </c>
      <c r="T15" s="129">
        <f t="shared" si="7"/>
        <v>0.50043991877353</v>
      </c>
      <c r="U15" s="130">
        <v>0.2155</v>
      </c>
      <c r="V15" s="131">
        <v>0.5022</v>
      </c>
      <c r="W15" s="131">
        <v>429.8693</v>
      </c>
      <c r="X15" s="76">
        <f t="shared" si="8"/>
        <v>0.100286199595132</v>
      </c>
      <c r="Y15" s="129">
        <f t="shared" si="9"/>
        <v>0.525839402471089</v>
      </c>
      <c r="Z15" s="131">
        <v>0.195411995053291</v>
      </c>
      <c r="AA15" s="131">
        <v>0.433122158050537</v>
      </c>
      <c r="AB15" s="131">
        <v>409.652038574219</v>
      </c>
      <c r="AC15" s="76">
        <f t="shared" si="10"/>
        <v>0.100126019558084</v>
      </c>
      <c r="AD15" s="129">
        <f t="shared" si="11"/>
        <v>0.499331142524835</v>
      </c>
      <c r="AE15" s="141">
        <f t="shared" si="12"/>
        <v>0.00657872505340338</v>
      </c>
      <c r="AF15" s="140">
        <f t="shared" si="13"/>
        <v>1.64468126335084</v>
      </c>
    </row>
    <row r="16" spans="2:32">
      <c r="B16" s="15">
        <v>11</v>
      </c>
      <c r="C16" s="158"/>
      <c r="D16" s="17">
        <v>0</v>
      </c>
      <c r="E16" s="18">
        <v>255</v>
      </c>
      <c r="F16" s="19">
        <v>255</v>
      </c>
      <c r="G16" s="149">
        <v>0</v>
      </c>
      <c r="H16" s="21">
        <v>255</v>
      </c>
      <c r="I16" s="95">
        <v>255</v>
      </c>
      <c r="J16" s="96">
        <f t="shared" si="4"/>
        <v>95.3156554560929</v>
      </c>
      <c r="K16" s="76">
        <f t="shared" si="0"/>
        <v>179.177031311113</v>
      </c>
      <c r="L16" s="97">
        <f t="shared" si="1"/>
        <v>270.816729290234</v>
      </c>
      <c r="M16" s="98">
        <v>11</v>
      </c>
      <c r="N16" s="99">
        <v>320</v>
      </c>
      <c r="O16" s="100">
        <f t="shared" si="2"/>
        <v>10</v>
      </c>
      <c r="P16" s="101">
        <v>307</v>
      </c>
      <c r="Q16" s="127">
        <f t="shared" si="5"/>
        <v>0.174791875308555</v>
      </c>
      <c r="R16" s="128">
        <f t="shared" si="3"/>
        <v>0.328578649176011</v>
      </c>
      <c r="S16" s="76">
        <f t="shared" si="6"/>
        <v>0.106041153076143</v>
      </c>
      <c r="T16" s="129">
        <f t="shared" si="7"/>
        <v>0.448513022930656</v>
      </c>
      <c r="U16" s="130">
        <v>0.1906</v>
      </c>
      <c r="V16" s="131">
        <v>0.3482</v>
      </c>
      <c r="W16" s="131">
        <v>386.9686</v>
      </c>
      <c r="X16" s="76">
        <f t="shared" si="8"/>
        <v>0.112163832166186</v>
      </c>
      <c r="Y16" s="129">
        <f t="shared" si="9"/>
        <v>0.461042782322133</v>
      </c>
      <c r="Z16" s="131">
        <v>0.180698990821838</v>
      </c>
      <c r="AA16" s="131">
        <v>0.330273777246475</v>
      </c>
      <c r="AB16" s="131">
        <v>384.829528808594</v>
      </c>
      <c r="AC16" s="76">
        <f t="shared" si="10"/>
        <v>0.109483231912521</v>
      </c>
      <c r="AD16" s="129">
        <f t="shared" si="11"/>
        <v>0.450244580033331</v>
      </c>
      <c r="AE16" s="141">
        <f t="shared" si="12"/>
        <v>0.00385307626652552</v>
      </c>
      <c r="AF16" s="140">
        <f t="shared" si="13"/>
        <v>0.963269066631379</v>
      </c>
    </row>
    <row r="17" ht="15.15" spans="2:32">
      <c r="B17" s="32">
        <v>12</v>
      </c>
      <c r="C17" s="159"/>
      <c r="D17" s="34">
        <v>0</v>
      </c>
      <c r="E17" s="35">
        <v>188</v>
      </c>
      <c r="F17" s="36">
        <v>255</v>
      </c>
      <c r="G17" s="160">
        <v>0</v>
      </c>
      <c r="H17" s="38">
        <v>128</v>
      </c>
      <c r="I17" s="102">
        <v>255</v>
      </c>
      <c r="J17" s="103">
        <f t="shared" si="4"/>
        <v>71.7497592419616</v>
      </c>
      <c r="K17" s="104">
        <f t="shared" si="0"/>
        <v>99.5018583966691</v>
      </c>
      <c r="L17" s="105">
        <f t="shared" si="1"/>
        <v>261.839245018184</v>
      </c>
      <c r="M17" s="106">
        <v>12</v>
      </c>
      <c r="N17" s="107">
        <v>352</v>
      </c>
      <c r="O17" s="108">
        <f t="shared" si="2"/>
        <v>11</v>
      </c>
      <c r="P17" s="109">
        <v>345</v>
      </c>
      <c r="Q17" s="132">
        <f t="shared" si="5"/>
        <v>0.165669067229472</v>
      </c>
      <c r="R17" s="133">
        <f t="shared" si="3"/>
        <v>0.229748228319274</v>
      </c>
      <c r="S17" s="104">
        <f t="shared" si="6"/>
        <v>0.122137885111985</v>
      </c>
      <c r="T17" s="134">
        <f t="shared" si="7"/>
        <v>0.381104132261551</v>
      </c>
      <c r="U17" s="135">
        <v>0.1672</v>
      </c>
      <c r="V17" s="136">
        <v>0.2022</v>
      </c>
      <c r="W17" s="136">
        <v>173.4022</v>
      </c>
      <c r="X17" s="104">
        <f t="shared" si="8"/>
        <v>0.13134328358209</v>
      </c>
      <c r="Y17" s="134">
        <f t="shared" si="9"/>
        <v>0.35738413197172</v>
      </c>
      <c r="Z17" s="135">
        <v>0.167549595236778</v>
      </c>
      <c r="AA17" s="136">
        <v>0.237007617950439</v>
      </c>
      <c r="AB17" s="136">
        <v>182.984741210938</v>
      </c>
      <c r="AC17" s="104">
        <f t="shared" si="10"/>
        <v>0.12165535066723</v>
      </c>
      <c r="AD17" s="134">
        <f t="shared" si="11"/>
        <v>0.387197598845838</v>
      </c>
      <c r="AE17" s="142">
        <f t="shared" si="12"/>
        <v>0.00611254239283432</v>
      </c>
      <c r="AF17" s="140">
        <f t="shared" si="13"/>
        <v>1.52813559820858</v>
      </c>
    </row>
    <row r="18" spans="2:32">
      <c r="B18" s="8">
        <v>13</v>
      </c>
      <c r="C18" s="161"/>
      <c r="D18" s="10">
        <v>135</v>
      </c>
      <c r="E18" s="11">
        <v>135</v>
      </c>
      <c r="F18" s="12">
        <v>255</v>
      </c>
      <c r="G18" s="147">
        <v>63</v>
      </c>
      <c r="H18" s="14">
        <v>63</v>
      </c>
      <c r="I18" s="87">
        <v>255</v>
      </c>
      <c r="J18" s="88">
        <f t="shared" si="4"/>
        <v>96.0186234813744</v>
      </c>
      <c r="K18" s="89">
        <f t="shared" si="0"/>
        <v>77.4559600308476</v>
      </c>
      <c r="L18" s="90">
        <f t="shared" si="1"/>
        <v>258.947445370699</v>
      </c>
      <c r="M18" s="91">
        <v>1</v>
      </c>
      <c r="N18" s="92">
        <v>0</v>
      </c>
      <c r="O18" s="110">
        <f t="shared" si="2"/>
        <v>1</v>
      </c>
      <c r="P18" s="94">
        <v>0</v>
      </c>
      <c r="Q18" s="122">
        <f t="shared" si="5"/>
        <v>0.22204840888754</v>
      </c>
      <c r="R18" s="123">
        <f t="shared" si="3"/>
        <v>0.179121216906873</v>
      </c>
      <c r="S18" s="89">
        <f t="shared" si="6"/>
        <v>0.188762189001083</v>
      </c>
      <c r="T18" s="124">
        <f t="shared" si="7"/>
        <v>0.342607518022152</v>
      </c>
      <c r="U18" s="125">
        <v>0.1931</v>
      </c>
      <c r="V18" s="126">
        <v>0.1219</v>
      </c>
      <c r="W18" s="126">
        <v>92.7443</v>
      </c>
      <c r="X18" s="89">
        <f t="shared" si="8"/>
        <v>0.189471618505617</v>
      </c>
      <c r="Y18" s="124">
        <f t="shared" si="9"/>
        <v>0.269121326595692</v>
      </c>
      <c r="Z18" s="144">
        <v>0.221119239926338</v>
      </c>
      <c r="AA18" s="144">
        <v>0.17747575044632</v>
      </c>
      <c r="AB18" s="144">
        <v>141.614303588867</v>
      </c>
      <c r="AC18" s="89">
        <f t="shared" si="10"/>
        <v>0.188689604530454</v>
      </c>
      <c r="AD18" s="124">
        <f t="shared" si="11"/>
        <v>0.340755583491466</v>
      </c>
      <c r="AE18" s="139">
        <f t="shared" si="12"/>
        <v>0.001853356417779</v>
      </c>
      <c r="AF18" s="140">
        <f t="shared" si="13"/>
        <v>0.46333910444475</v>
      </c>
    </row>
    <row r="19" spans="2:32">
      <c r="B19" s="15">
        <v>14</v>
      </c>
      <c r="C19" s="162"/>
      <c r="D19" s="17">
        <v>206</v>
      </c>
      <c r="E19" s="18">
        <v>135</v>
      </c>
      <c r="F19" s="19">
        <v>255</v>
      </c>
      <c r="G19" s="149">
        <v>159</v>
      </c>
      <c r="H19" s="21">
        <v>63</v>
      </c>
      <c r="I19" s="95">
        <v>255</v>
      </c>
      <c r="J19" s="96">
        <f t="shared" si="4"/>
        <v>151.378851600747</v>
      </c>
      <c r="K19" s="76">
        <f t="shared" si="0"/>
        <v>106.001077654899</v>
      </c>
      <c r="L19" s="97">
        <f t="shared" si="1"/>
        <v>261.542456063795</v>
      </c>
      <c r="M19" s="98">
        <v>2</v>
      </c>
      <c r="N19" s="99">
        <v>32</v>
      </c>
      <c r="O19" s="100">
        <f t="shared" si="2"/>
        <v>2</v>
      </c>
      <c r="P19" s="101">
        <v>32</v>
      </c>
      <c r="Q19" s="127">
        <f t="shared" si="5"/>
        <v>0.291717713252167</v>
      </c>
      <c r="R19" s="128">
        <f t="shared" si="3"/>
        <v>0.204271545521488</v>
      </c>
      <c r="S19" s="76">
        <f t="shared" si="6"/>
        <v>0.239711021600915</v>
      </c>
      <c r="T19" s="129">
        <f t="shared" si="7"/>
        <v>0.377672701835246</v>
      </c>
      <c r="U19" s="130">
        <v>0.2666</v>
      </c>
      <c r="V19" s="131">
        <v>0.148</v>
      </c>
      <c r="W19" s="131">
        <v>125.4722</v>
      </c>
      <c r="X19" s="76">
        <f t="shared" si="8"/>
        <v>0.25134345243707</v>
      </c>
      <c r="Y19" s="129">
        <f t="shared" si="9"/>
        <v>0.313943622136325</v>
      </c>
      <c r="Z19" s="131">
        <v>0.296685844659805</v>
      </c>
      <c r="AA19" s="131">
        <v>0.211392283439636</v>
      </c>
      <c r="AB19" s="131">
        <v>182.290344238281</v>
      </c>
      <c r="AC19" s="76">
        <f t="shared" si="10"/>
        <v>0.240069347458831</v>
      </c>
      <c r="AD19" s="129">
        <f t="shared" si="11"/>
        <v>0.384867761733284</v>
      </c>
      <c r="AE19" s="141">
        <f t="shared" si="12"/>
        <v>0.00720397698197337</v>
      </c>
      <c r="AF19" s="140">
        <f t="shared" si="13"/>
        <v>1.80099424549334</v>
      </c>
    </row>
    <row r="20" spans="2:32">
      <c r="B20" s="15">
        <v>15</v>
      </c>
      <c r="C20" s="163"/>
      <c r="D20" s="17">
        <v>255</v>
      </c>
      <c r="E20" s="18">
        <v>135</v>
      </c>
      <c r="F20" s="19">
        <v>255</v>
      </c>
      <c r="G20" s="149">
        <v>255</v>
      </c>
      <c r="H20" s="21">
        <v>63</v>
      </c>
      <c r="I20" s="95">
        <v>255</v>
      </c>
      <c r="J20" s="96">
        <f t="shared" si="4"/>
        <v>206.739079720119</v>
      </c>
      <c r="K20" s="76">
        <f t="shared" si="0"/>
        <v>134.546195278951</v>
      </c>
      <c r="L20" s="97">
        <f t="shared" si="1"/>
        <v>264.13746675689</v>
      </c>
      <c r="M20" s="98">
        <v>3</v>
      </c>
      <c r="N20" s="99">
        <v>64</v>
      </c>
      <c r="O20" s="100">
        <f t="shared" si="2"/>
        <v>2</v>
      </c>
      <c r="P20" s="101">
        <v>59</v>
      </c>
      <c r="Q20" s="127">
        <f t="shared" si="5"/>
        <v>0.341478879898856</v>
      </c>
      <c r="R20" s="128">
        <f t="shared" si="3"/>
        <v>0.22223511936257</v>
      </c>
      <c r="S20" s="76">
        <f t="shared" si="6"/>
        <v>0.274067592803094</v>
      </c>
      <c r="T20" s="129">
        <f t="shared" si="7"/>
        <v>0.401318375797088</v>
      </c>
      <c r="U20" s="130">
        <v>0.3431</v>
      </c>
      <c r="V20" s="131">
        <v>0.1761</v>
      </c>
      <c r="W20" s="131">
        <v>169.791</v>
      </c>
      <c r="X20" s="76">
        <f t="shared" si="8"/>
        <v>0.310006776598148</v>
      </c>
      <c r="Y20" s="129">
        <f t="shared" si="9"/>
        <v>0.358007680144567</v>
      </c>
      <c r="Z20" s="131">
        <v>0.339286327362061</v>
      </c>
      <c r="AA20" s="131">
        <v>0.222240254282951</v>
      </c>
      <c r="AB20" s="131">
        <v>228.492538452148</v>
      </c>
      <c r="AC20" s="76">
        <f t="shared" si="10"/>
        <v>0.272065128576175</v>
      </c>
      <c r="AD20" s="129">
        <f t="shared" si="11"/>
        <v>0.400969893509688</v>
      </c>
      <c r="AE20" s="141">
        <f t="shared" si="12"/>
        <v>0.00203256067184243</v>
      </c>
      <c r="AF20" s="140">
        <f t="shared" si="13"/>
        <v>0.508140167960608</v>
      </c>
    </row>
    <row r="21" spans="2:32">
      <c r="B21" s="15">
        <v>16</v>
      </c>
      <c r="C21" s="164"/>
      <c r="D21" s="17">
        <v>255</v>
      </c>
      <c r="E21" s="18">
        <v>135</v>
      </c>
      <c r="F21" s="19">
        <v>206</v>
      </c>
      <c r="G21" s="149">
        <v>255</v>
      </c>
      <c r="H21" s="21">
        <v>63</v>
      </c>
      <c r="I21" s="95">
        <v>159</v>
      </c>
      <c r="J21" s="96">
        <f t="shared" si="4"/>
        <v>188.66912968156</v>
      </c>
      <c r="K21" s="76">
        <f t="shared" si="0"/>
        <v>127.318215263527</v>
      </c>
      <c r="L21" s="97">
        <f t="shared" si="1"/>
        <v>168.969063220477</v>
      </c>
      <c r="M21" s="98">
        <v>4</v>
      </c>
      <c r="N21" s="99">
        <v>96</v>
      </c>
      <c r="O21" s="100">
        <f t="shared" si="2"/>
        <v>3</v>
      </c>
      <c r="P21" s="101">
        <v>85</v>
      </c>
      <c r="Q21" s="127">
        <f t="shared" si="5"/>
        <v>0.389043482063131</v>
      </c>
      <c r="R21" s="128">
        <f t="shared" si="3"/>
        <v>0.262535380747171</v>
      </c>
      <c r="S21" s="76">
        <f t="shared" si="6"/>
        <v>0.28966421001737</v>
      </c>
      <c r="T21" s="129">
        <f t="shared" si="7"/>
        <v>0.439811977675406</v>
      </c>
      <c r="U21" s="130">
        <v>0.4257</v>
      </c>
      <c r="V21" s="131">
        <v>0.2368</v>
      </c>
      <c r="W21" s="131">
        <v>178.2831</v>
      </c>
      <c r="X21" s="76">
        <f t="shared" si="8"/>
        <v>0.341228808464591</v>
      </c>
      <c r="Y21" s="129">
        <f t="shared" si="9"/>
        <v>0.427077071059276</v>
      </c>
      <c r="Z21" s="131">
        <v>0.381863415241241</v>
      </c>
      <c r="AA21" s="131">
        <v>0.259158998727798</v>
      </c>
      <c r="AB21" s="131">
        <v>228.787094116211</v>
      </c>
      <c r="AC21" s="76">
        <f t="shared" si="10"/>
        <v>0.285709297327193</v>
      </c>
      <c r="AD21" s="129">
        <f t="shared" si="11"/>
        <v>0.436279826899527</v>
      </c>
      <c r="AE21" s="141">
        <f t="shared" si="12"/>
        <v>0.00530258649061512</v>
      </c>
      <c r="AF21" s="140">
        <f t="shared" si="13"/>
        <v>1.32564662265378</v>
      </c>
    </row>
    <row r="22" spans="2:32">
      <c r="B22" s="15">
        <v>17</v>
      </c>
      <c r="C22" s="165"/>
      <c r="D22" s="17">
        <v>255</v>
      </c>
      <c r="E22" s="18">
        <v>135</v>
      </c>
      <c r="F22" s="19">
        <v>135</v>
      </c>
      <c r="G22" s="149">
        <f>G10</f>
        <v>255</v>
      </c>
      <c r="H22" s="21">
        <v>63</v>
      </c>
      <c r="I22" s="95">
        <f>H22</f>
        <v>63</v>
      </c>
      <c r="J22" s="96">
        <f t="shared" si="4"/>
        <v>170.599179643</v>
      </c>
      <c r="K22" s="76">
        <f t="shared" si="0"/>
        <v>120.090235248103</v>
      </c>
      <c r="L22" s="97">
        <f t="shared" si="1"/>
        <v>73.8006596840635</v>
      </c>
      <c r="M22" s="98">
        <v>5</v>
      </c>
      <c r="N22" s="99">
        <v>128</v>
      </c>
      <c r="O22" s="100">
        <f t="shared" si="2"/>
        <v>4</v>
      </c>
      <c r="P22" s="101">
        <v>116</v>
      </c>
      <c r="Q22" s="127">
        <f t="shared" si="5"/>
        <v>0.468048903229651</v>
      </c>
      <c r="R22" s="128">
        <f t="shared" si="3"/>
        <v>0.329474637651175</v>
      </c>
      <c r="S22" s="76">
        <f t="shared" si="6"/>
        <v>0.311120094933532</v>
      </c>
      <c r="T22" s="129">
        <f t="shared" si="7"/>
        <v>0.492766684491815</v>
      </c>
      <c r="U22" s="130">
        <v>0.5357</v>
      </c>
      <c r="V22" s="131">
        <v>0.3199</v>
      </c>
      <c r="W22" s="131">
        <v>187.5175</v>
      </c>
      <c r="X22" s="76">
        <f t="shared" si="8"/>
        <v>0.37153656760412</v>
      </c>
      <c r="Y22" s="129">
        <f t="shared" si="9"/>
        <v>0.499202413565905</v>
      </c>
      <c r="Z22" s="131">
        <v>0.467896103858948</v>
      </c>
      <c r="AA22" s="131">
        <v>0.329818814992905</v>
      </c>
      <c r="AB22" s="131">
        <v>231.666152954102</v>
      </c>
      <c r="AC22" s="76">
        <f t="shared" si="10"/>
        <v>0.310789435661183</v>
      </c>
      <c r="AD22" s="129">
        <f t="shared" si="11"/>
        <v>0.492918098072512</v>
      </c>
      <c r="AE22" s="141">
        <f t="shared" si="12"/>
        <v>0.000363677916307754</v>
      </c>
      <c r="AF22" s="140">
        <f t="shared" si="13"/>
        <v>0.0909194790769385</v>
      </c>
    </row>
    <row r="23" spans="2:32">
      <c r="B23" s="15">
        <v>18</v>
      </c>
      <c r="C23" s="166"/>
      <c r="D23" s="17">
        <v>255</v>
      </c>
      <c r="E23" s="18">
        <v>206</v>
      </c>
      <c r="F23" s="19">
        <v>135</v>
      </c>
      <c r="G23" s="149">
        <v>255</v>
      </c>
      <c r="H23" s="21">
        <v>159</v>
      </c>
      <c r="I23" s="95">
        <v>63</v>
      </c>
      <c r="J23" s="96">
        <f t="shared" si="4"/>
        <v>188.412770482029</v>
      </c>
      <c r="K23" s="76">
        <f t="shared" si="0"/>
        <v>180.317137608628</v>
      </c>
      <c r="L23" s="97">
        <f t="shared" si="1"/>
        <v>80.5867895275029</v>
      </c>
      <c r="M23" s="98">
        <v>6</v>
      </c>
      <c r="N23" s="99">
        <v>160</v>
      </c>
      <c r="O23" s="100">
        <f t="shared" si="2"/>
        <v>5</v>
      </c>
      <c r="P23" s="101">
        <v>153</v>
      </c>
      <c r="Q23" s="127">
        <f t="shared" si="5"/>
        <v>0.419331779746469</v>
      </c>
      <c r="R23" s="128">
        <f t="shared" si="3"/>
        <v>0.401314125569991</v>
      </c>
      <c r="S23" s="76">
        <f t="shared" si="6"/>
        <v>0.24040442149566</v>
      </c>
      <c r="T23" s="129">
        <f t="shared" si="7"/>
        <v>0.517668379609932</v>
      </c>
      <c r="U23" s="130">
        <v>0.4677</v>
      </c>
      <c r="V23" s="131">
        <v>0.4162</v>
      </c>
      <c r="W23" s="131">
        <v>307.3124</v>
      </c>
      <c r="X23" s="76">
        <f t="shared" si="8"/>
        <v>0.26502337441564</v>
      </c>
      <c r="Y23" s="129">
        <f t="shared" si="9"/>
        <v>0.530641733956651</v>
      </c>
      <c r="Z23" s="131">
        <v>0.416108787059784</v>
      </c>
      <c r="AA23" s="131">
        <v>0.408290535211563</v>
      </c>
      <c r="AB23" s="131">
        <v>351.990539550781</v>
      </c>
      <c r="AC23" s="76">
        <f t="shared" si="10"/>
        <v>0.235513206577876</v>
      </c>
      <c r="AD23" s="129">
        <f t="shared" si="11"/>
        <v>0.519948355682833</v>
      </c>
      <c r="AE23" s="141">
        <f t="shared" si="12"/>
        <v>0.00539650574584694</v>
      </c>
      <c r="AF23" s="140">
        <f t="shared" si="13"/>
        <v>1.34912643646174</v>
      </c>
    </row>
    <row r="24" spans="2:32">
      <c r="B24" s="15">
        <v>19</v>
      </c>
      <c r="C24" s="167"/>
      <c r="D24" s="17">
        <v>255</v>
      </c>
      <c r="E24" s="18">
        <v>255</v>
      </c>
      <c r="F24" s="19">
        <v>135</v>
      </c>
      <c r="G24" s="149">
        <v>255</v>
      </c>
      <c r="H24" s="21">
        <v>255</v>
      </c>
      <c r="I24" s="95">
        <v>63</v>
      </c>
      <c r="J24" s="96">
        <f t="shared" si="4"/>
        <v>206.226361321057</v>
      </c>
      <c r="K24" s="76">
        <f t="shared" si="0"/>
        <v>240.544039969152</v>
      </c>
      <c r="L24" s="97">
        <f t="shared" si="1"/>
        <v>87.3729193709423</v>
      </c>
      <c r="M24" s="98">
        <v>7</v>
      </c>
      <c r="N24" s="99">
        <v>192</v>
      </c>
      <c r="O24" s="100">
        <f t="shared" si="2"/>
        <v>7</v>
      </c>
      <c r="P24" s="101">
        <v>193</v>
      </c>
      <c r="Q24" s="127">
        <f t="shared" si="5"/>
        <v>0.386088065401238</v>
      </c>
      <c r="R24" s="128">
        <f t="shared" si="3"/>
        <v>0.45033613763327</v>
      </c>
      <c r="S24" s="76">
        <f t="shared" si="6"/>
        <v>0.202356013250588</v>
      </c>
      <c r="T24" s="129">
        <f t="shared" si="7"/>
        <v>0.531066680379575</v>
      </c>
      <c r="U24" s="130">
        <v>0.4101</v>
      </c>
      <c r="V24" s="131">
        <v>0.4975</v>
      </c>
      <c r="W24" s="131">
        <v>469.0406</v>
      </c>
      <c r="X24" s="76">
        <f t="shared" si="8"/>
        <v>0.201281013030995</v>
      </c>
      <c r="Y24" s="129">
        <f t="shared" si="9"/>
        <v>0.549399985275712</v>
      </c>
      <c r="Z24" s="131">
        <v>0.395780116319656</v>
      </c>
      <c r="AA24" s="131">
        <v>0.453202784061432</v>
      </c>
      <c r="AB24" s="131">
        <v>496.766357421875</v>
      </c>
      <c r="AC24" s="76">
        <f t="shared" si="10"/>
        <v>0.20702847148388</v>
      </c>
      <c r="AD24" s="129">
        <f t="shared" si="11"/>
        <v>0.533397764370178</v>
      </c>
      <c r="AE24" s="141">
        <f t="shared" si="12"/>
        <v>0.00522166817340005</v>
      </c>
      <c r="AF24" s="140">
        <f t="shared" si="13"/>
        <v>1.30541704335001</v>
      </c>
    </row>
    <row r="25" spans="2:32">
      <c r="B25" s="27">
        <v>20</v>
      </c>
      <c r="C25" s="168"/>
      <c r="D25" s="17">
        <v>206</v>
      </c>
      <c r="E25" s="18">
        <v>255</v>
      </c>
      <c r="F25" s="19">
        <v>135</v>
      </c>
      <c r="G25" s="149">
        <v>159</v>
      </c>
      <c r="H25" s="21">
        <f>H13</f>
        <v>255</v>
      </c>
      <c r="I25" s="95">
        <v>63</v>
      </c>
      <c r="J25" s="96">
        <f t="shared" si="4"/>
        <v>150.866133201685</v>
      </c>
      <c r="K25" s="76">
        <f t="shared" si="0"/>
        <v>211.998922345101</v>
      </c>
      <c r="L25" s="97">
        <f t="shared" si="1"/>
        <v>84.7779086778468</v>
      </c>
      <c r="M25" s="98">
        <v>8</v>
      </c>
      <c r="N25" s="99">
        <v>224</v>
      </c>
      <c r="O25" s="100">
        <f t="shared" si="2"/>
        <v>8</v>
      </c>
      <c r="P25" s="101">
        <v>224</v>
      </c>
      <c r="Q25" s="127">
        <f t="shared" si="5"/>
        <v>0.337023354009376</v>
      </c>
      <c r="R25" s="128">
        <f t="shared" si="3"/>
        <v>0.473589309534456</v>
      </c>
      <c r="S25" s="76">
        <f t="shared" si="6"/>
        <v>0.168321788852093</v>
      </c>
      <c r="T25" s="129">
        <f t="shared" si="7"/>
        <v>0.532187598666119</v>
      </c>
      <c r="U25" s="130">
        <v>0.3399</v>
      </c>
      <c r="V25" s="131">
        <v>0.5417</v>
      </c>
      <c r="W25" s="131">
        <v>444.8573</v>
      </c>
      <c r="X25" s="76">
        <f t="shared" si="8"/>
        <v>0.154139174205836</v>
      </c>
      <c r="Y25" s="129">
        <f t="shared" si="9"/>
        <v>0.552717502210734</v>
      </c>
      <c r="Z25" s="131">
        <v>0.342956513166428</v>
      </c>
      <c r="AA25" s="131">
        <v>0.481977850198746</v>
      </c>
      <c r="AB25" s="131">
        <v>461.233062744141</v>
      </c>
      <c r="AC25" s="76">
        <f t="shared" si="10"/>
        <v>0.169406809911122</v>
      </c>
      <c r="AD25" s="129">
        <f t="shared" si="11"/>
        <v>0.535675036220485</v>
      </c>
      <c r="AE25" s="141">
        <f t="shared" si="12"/>
        <v>0.00365232684656446</v>
      </c>
      <c r="AF25" s="140">
        <f t="shared" si="13"/>
        <v>0.913081711641116</v>
      </c>
    </row>
    <row r="26" spans="2:32">
      <c r="B26" s="15">
        <v>21</v>
      </c>
      <c r="C26" s="169"/>
      <c r="D26" s="17">
        <v>135</v>
      </c>
      <c r="E26" s="18">
        <v>255</v>
      </c>
      <c r="F26" s="19">
        <v>135</v>
      </c>
      <c r="G26" s="149">
        <v>63</v>
      </c>
      <c r="H26" s="21">
        <v>255</v>
      </c>
      <c r="I26" s="95">
        <v>63</v>
      </c>
      <c r="J26" s="96">
        <f t="shared" si="4"/>
        <v>95.5059050823122</v>
      </c>
      <c r="K26" s="76">
        <f t="shared" si="0"/>
        <v>183.453804721049</v>
      </c>
      <c r="L26" s="97">
        <f t="shared" si="1"/>
        <v>82.1828979847512</v>
      </c>
      <c r="M26" s="98">
        <v>9</v>
      </c>
      <c r="N26" s="99">
        <v>256</v>
      </c>
      <c r="O26" s="100">
        <f t="shared" si="2"/>
        <v>8</v>
      </c>
      <c r="P26" s="101">
        <v>250</v>
      </c>
      <c r="Q26" s="127">
        <f t="shared" si="5"/>
        <v>0.264454824832928</v>
      </c>
      <c r="R26" s="128">
        <f t="shared" si="3"/>
        <v>0.507981613813578</v>
      </c>
      <c r="S26" s="76">
        <f t="shared" si="6"/>
        <v>0.123477925355171</v>
      </c>
      <c r="T26" s="129">
        <f t="shared" si="7"/>
        <v>0.533664532767641</v>
      </c>
      <c r="U26" s="130">
        <v>0.2711</v>
      </c>
      <c r="V26" s="131">
        <v>0.5851</v>
      </c>
      <c r="W26" s="131">
        <v>426.7789</v>
      </c>
      <c r="X26" s="76">
        <f t="shared" si="8"/>
        <v>0.114400253191265</v>
      </c>
      <c r="Y26" s="129">
        <f t="shared" si="9"/>
        <v>0.555533284101698</v>
      </c>
      <c r="Z26" s="131">
        <v>0.214462146162987</v>
      </c>
      <c r="AA26" s="131">
        <v>0.566591143608093</v>
      </c>
      <c r="AB26" s="131">
        <v>450.126373291016</v>
      </c>
      <c r="AC26" s="76">
        <f t="shared" si="10"/>
        <v>0.0915510216727254</v>
      </c>
      <c r="AD26" s="129">
        <f t="shared" si="11"/>
        <v>0.544207906808824</v>
      </c>
      <c r="AE26" s="141">
        <f t="shared" si="12"/>
        <v>0.0336227588832397</v>
      </c>
      <c r="AF26" s="140">
        <f t="shared" si="13"/>
        <v>8.40568972080992</v>
      </c>
    </row>
    <row r="27" spans="2:32">
      <c r="B27" s="27">
        <v>22</v>
      </c>
      <c r="C27" s="170"/>
      <c r="D27" s="17">
        <v>135</v>
      </c>
      <c r="E27" s="18">
        <v>255</v>
      </c>
      <c r="F27" s="19">
        <v>206</v>
      </c>
      <c r="G27" s="149">
        <v>63</v>
      </c>
      <c r="H27" s="21">
        <v>255</v>
      </c>
      <c r="I27" s="95">
        <v>159</v>
      </c>
      <c r="J27" s="96">
        <f t="shared" si="4"/>
        <v>113.575855120872</v>
      </c>
      <c r="K27" s="76">
        <f t="shared" si="0"/>
        <v>190.681784736473</v>
      </c>
      <c r="L27" s="97">
        <f t="shared" si="1"/>
        <v>177.351301521165</v>
      </c>
      <c r="M27" s="98">
        <v>10</v>
      </c>
      <c r="N27" s="99">
        <v>288</v>
      </c>
      <c r="O27" s="100">
        <f t="shared" si="2"/>
        <v>9</v>
      </c>
      <c r="P27" s="101">
        <v>276</v>
      </c>
      <c r="Q27" s="127">
        <f t="shared" si="5"/>
        <v>0.235825885615378</v>
      </c>
      <c r="R27" s="128">
        <f t="shared" si="3"/>
        <v>0.395926587639101</v>
      </c>
      <c r="S27" s="76">
        <f t="shared" si="6"/>
        <v>0.129584144844826</v>
      </c>
      <c r="T27" s="129">
        <f t="shared" si="7"/>
        <v>0.489505502459966</v>
      </c>
      <c r="U27" s="130">
        <v>0.2382</v>
      </c>
      <c r="V27" s="131">
        <v>0.45</v>
      </c>
      <c r="W27" s="131">
        <v>402.6873</v>
      </c>
      <c r="X27" s="76">
        <f t="shared" si="8"/>
        <v>0.120248371952143</v>
      </c>
      <c r="Y27" s="129">
        <f t="shared" si="9"/>
        <v>0.511131303952749</v>
      </c>
      <c r="Z27" s="131">
        <v>0.20784717798233</v>
      </c>
      <c r="AA27" s="131">
        <v>0.399330765008926</v>
      </c>
      <c r="AB27" s="131">
        <v>402.354034423828</v>
      </c>
      <c r="AC27" s="76">
        <f t="shared" si="10"/>
        <v>0.112711189828258</v>
      </c>
      <c r="AD27" s="129">
        <f t="shared" si="11"/>
        <v>0.487234677498362</v>
      </c>
      <c r="AE27" s="141">
        <f t="shared" si="12"/>
        <v>0.0170250772978389</v>
      </c>
      <c r="AF27" s="140">
        <f t="shared" si="13"/>
        <v>4.25626932445972</v>
      </c>
    </row>
    <row r="28" spans="2:32">
      <c r="B28" s="15">
        <v>23</v>
      </c>
      <c r="C28" s="171"/>
      <c r="D28" s="17">
        <v>135</v>
      </c>
      <c r="E28" s="18">
        <v>255</v>
      </c>
      <c r="F28" s="19">
        <v>255</v>
      </c>
      <c r="G28" s="149">
        <v>63</v>
      </c>
      <c r="H28" s="21">
        <v>255</v>
      </c>
      <c r="I28" s="95">
        <v>255</v>
      </c>
      <c r="J28" s="96">
        <f t="shared" si="4"/>
        <v>131.645805159431</v>
      </c>
      <c r="K28" s="76">
        <f t="shared" si="0"/>
        <v>197.909764751897</v>
      </c>
      <c r="L28" s="97">
        <f t="shared" si="1"/>
        <v>272.519705057578</v>
      </c>
      <c r="M28" s="98">
        <v>11</v>
      </c>
      <c r="N28" s="99">
        <v>320</v>
      </c>
      <c r="O28" s="100">
        <f t="shared" si="2"/>
        <v>10</v>
      </c>
      <c r="P28" s="101">
        <v>307</v>
      </c>
      <c r="Q28" s="127">
        <f t="shared" si="5"/>
        <v>0.218653398723656</v>
      </c>
      <c r="R28" s="128">
        <f t="shared" si="3"/>
        <v>0.328712659330045</v>
      </c>
      <c r="S28" s="76">
        <f t="shared" si="6"/>
        <v>0.134406124174416</v>
      </c>
      <c r="T28" s="129">
        <f t="shared" si="7"/>
        <v>0.454633855327226</v>
      </c>
      <c r="U28" s="130">
        <v>0.2116</v>
      </c>
      <c r="V28" s="131">
        <v>0.3402</v>
      </c>
      <c r="W28" s="131">
        <v>371.7805</v>
      </c>
      <c r="X28" s="76">
        <f t="shared" si="8"/>
        <v>0.127102354637194</v>
      </c>
      <c r="Y28" s="129">
        <f t="shared" si="9"/>
        <v>0.459784959154253</v>
      </c>
      <c r="Z28" s="131">
        <v>0.189817920327187</v>
      </c>
      <c r="AA28" s="131">
        <v>0.328024625778198</v>
      </c>
      <c r="AB28" s="131">
        <v>379.257476806641</v>
      </c>
      <c r="AC28" s="76">
        <f t="shared" si="10"/>
        <v>0.115801600155517</v>
      </c>
      <c r="AD28" s="129">
        <f t="shared" si="11"/>
        <v>0.450263057895809</v>
      </c>
      <c r="AE28" s="141">
        <f t="shared" si="12"/>
        <v>0.0191110487455887</v>
      </c>
      <c r="AF28" s="140">
        <f t="shared" si="13"/>
        <v>4.77776218639717</v>
      </c>
    </row>
    <row r="29" ht="15.15" spans="2:32">
      <c r="B29" s="32">
        <v>24</v>
      </c>
      <c r="C29" s="172"/>
      <c r="D29" s="34">
        <v>135</v>
      </c>
      <c r="E29" s="35">
        <v>206</v>
      </c>
      <c r="F29" s="36">
        <v>255</v>
      </c>
      <c r="G29" s="160">
        <v>63</v>
      </c>
      <c r="H29" s="38">
        <v>159</v>
      </c>
      <c r="I29" s="102">
        <v>255</v>
      </c>
      <c r="J29" s="103">
        <f t="shared" si="4"/>
        <v>113.832214320403</v>
      </c>
      <c r="K29" s="104">
        <f t="shared" si="0"/>
        <v>137.682862391372</v>
      </c>
      <c r="L29" s="105">
        <f t="shared" si="1"/>
        <v>265.733575214138</v>
      </c>
      <c r="M29" s="106">
        <v>12</v>
      </c>
      <c r="N29" s="107">
        <v>352</v>
      </c>
      <c r="O29" s="108">
        <f t="shared" si="2"/>
        <v>11</v>
      </c>
      <c r="P29" s="109">
        <v>345</v>
      </c>
      <c r="Q29" s="132">
        <f t="shared" si="5"/>
        <v>0.220072520047297</v>
      </c>
      <c r="R29" s="133">
        <f t="shared" si="3"/>
        <v>0.266183124651416</v>
      </c>
      <c r="S29" s="104">
        <f t="shared" si="6"/>
        <v>0.15298610622045</v>
      </c>
      <c r="T29" s="134">
        <f t="shared" si="7"/>
        <v>0.416341029265431</v>
      </c>
      <c r="U29" s="135">
        <v>0.2026</v>
      </c>
      <c r="V29" s="136">
        <v>0.2335</v>
      </c>
      <c r="W29" s="136">
        <v>210.4906</v>
      </c>
      <c r="X29" s="104">
        <f t="shared" si="8"/>
        <v>0.150163059590869</v>
      </c>
      <c r="Y29" s="134">
        <f t="shared" si="9"/>
        <v>0.389397420693745</v>
      </c>
      <c r="Z29" s="135">
        <v>0.217738121747971</v>
      </c>
      <c r="AA29" s="136">
        <v>0.271286249160767</v>
      </c>
      <c r="AB29" s="136">
        <v>250.094543457031</v>
      </c>
      <c r="AC29" s="104">
        <f t="shared" si="10"/>
        <v>0.149649254391304</v>
      </c>
      <c r="AD29" s="134">
        <f t="shared" si="11"/>
        <v>0.419517791933356</v>
      </c>
      <c r="AE29" s="142">
        <f t="shared" si="12"/>
        <v>0.00460721186597667</v>
      </c>
      <c r="AF29" s="140">
        <f t="shared" si="13"/>
        <v>1.15180296649417</v>
      </c>
    </row>
    <row r="30" spans="2:32">
      <c r="B30" s="8">
        <v>25</v>
      </c>
      <c r="C30" s="173"/>
      <c r="D30" s="10">
        <v>188</v>
      </c>
      <c r="E30" s="11">
        <v>188</v>
      </c>
      <c r="F30" s="12">
        <v>255</v>
      </c>
      <c r="G30" s="147">
        <v>127</v>
      </c>
      <c r="H30" s="14">
        <v>127</v>
      </c>
      <c r="I30" s="87">
        <v>255</v>
      </c>
      <c r="J30" s="88">
        <f t="shared" si="4"/>
        <v>144.801169453642</v>
      </c>
      <c r="K30" s="89">
        <f t="shared" si="0"/>
        <v>136.637306687232</v>
      </c>
      <c r="L30" s="90">
        <f t="shared" si="1"/>
        <v>265.201539061722</v>
      </c>
      <c r="M30" s="91">
        <v>1</v>
      </c>
      <c r="N30" s="92">
        <v>0</v>
      </c>
      <c r="O30" s="110">
        <f t="shared" si="2"/>
        <v>1</v>
      </c>
      <c r="P30" s="94">
        <v>0</v>
      </c>
      <c r="Q30" s="122">
        <f t="shared" si="5"/>
        <v>0.264893102273121</v>
      </c>
      <c r="R30" s="123">
        <f t="shared" si="3"/>
        <v>0.249958478865824</v>
      </c>
      <c r="S30" s="89">
        <f t="shared" si="6"/>
        <v>0.193716181579589</v>
      </c>
      <c r="T30" s="124">
        <f t="shared" si="7"/>
        <v>0.411287624115485</v>
      </c>
      <c r="U30" s="125">
        <v>0.2459</v>
      </c>
      <c r="V30" s="126">
        <v>0.2105</v>
      </c>
      <c r="W30" s="126">
        <v>197.0342</v>
      </c>
      <c r="X30" s="89">
        <f t="shared" si="8"/>
        <v>0.195383576337849</v>
      </c>
      <c r="Y30" s="124">
        <f t="shared" si="9"/>
        <v>0.37632593063446</v>
      </c>
      <c r="Z30" s="144">
        <v>0.263995409011841</v>
      </c>
      <c r="AA30" s="144">
        <v>0.245587766170502</v>
      </c>
      <c r="AB30" s="144">
        <v>254.74284362793</v>
      </c>
      <c r="AC30" s="89">
        <f t="shared" si="10"/>
        <v>0.194864270380011</v>
      </c>
      <c r="AD30" s="124">
        <f t="shared" si="11"/>
        <v>0.407873123091249</v>
      </c>
      <c r="AE30" s="139">
        <f t="shared" si="12"/>
        <v>0.00360234994665457</v>
      </c>
      <c r="AF30" s="140">
        <f t="shared" si="13"/>
        <v>0.900587486663644</v>
      </c>
    </row>
    <row r="31" spans="2:32">
      <c r="B31" s="15">
        <v>26</v>
      </c>
      <c r="C31" s="174"/>
      <c r="D31" s="17">
        <v>224</v>
      </c>
      <c r="E31" s="18">
        <v>188</v>
      </c>
      <c r="F31" s="19">
        <v>255</v>
      </c>
      <c r="G31" s="149">
        <v>191</v>
      </c>
      <c r="H31" s="21">
        <v>127</v>
      </c>
      <c r="I31" s="95">
        <v>255</v>
      </c>
      <c r="J31" s="96">
        <f t="shared" si="4"/>
        <v>181.70798819989</v>
      </c>
      <c r="K31" s="76">
        <f t="shared" si="0"/>
        <v>155.667385103266</v>
      </c>
      <c r="L31" s="97">
        <f t="shared" si="1"/>
        <v>266.931546190453</v>
      </c>
      <c r="M31" s="98">
        <v>2</v>
      </c>
      <c r="N31" s="99">
        <v>32</v>
      </c>
      <c r="O31" s="100">
        <f t="shared" si="2"/>
        <v>2</v>
      </c>
      <c r="P31" s="101">
        <v>32</v>
      </c>
      <c r="Q31" s="127">
        <f t="shared" si="5"/>
        <v>0.30068824687984</v>
      </c>
      <c r="R31" s="128">
        <f t="shared" si="3"/>
        <v>0.257596562411879</v>
      </c>
      <c r="S31" s="76">
        <f t="shared" si="6"/>
        <v>0.219089379434649</v>
      </c>
      <c r="T31" s="129">
        <f t="shared" si="7"/>
        <v>0.422306196118827</v>
      </c>
      <c r="U31" s="130">
        <v>0.2899</v>
      </c>
      <c r="V31" s="131">
        <v>0.2183</v>
      </c>
      <c r="W31" s="131">
        <v>217.3093</v>
      </c>
      <c r="X31" s="76">
        <f t="shared" si="8"/>
        <v>0.230088495575221</v>
      </c>
      <c r="Y31" s="129">
        <f t="shared" si="9"/>
        <v>0.389836898289615</v>
      </c>
      <c r="Z31" s="131">
        <v>0.30268868803978</v>
      </c>
      <c r="AA31" s="131">
        <v>0.260860085487366</v>
      </c>
      <c r="AB31" s="131">
        <v>281.155120849609</v>
      </c>
      <c r="AC31" s="76">
        <f t="shared" si="10"/>
        <v>0.2191433666857</v>
      </c>
      <c r="AD31" s="129">
        <f t="shared" si="11"/>
        <v>0.4249347899656</v>
      </c>
      <c r="AE31" s="141">
        <f t="shared" si="12"/>
        <v>0.00262914819562704</v>
      </c>
      <c r="AF31" s="140">
        <f t="shared" si="13"/>
        <v>0.65728704890676</v>
      </c>
    </row>
    <row r="32" spans="2:32">
      <c r="B32" s="15">
        <v>27</v>
      </c>
      <c r="C32" s="175"/>
      <c r="D32" s="17">
        <v>255</v>
      </c>
      <c r="E32" s="18">
        <v>188</v>
      </c>
      <c r="F32" s="19">
        <v>255</v>
      </c>
      <c r="G32" s="149">
        <v>255</v>
      </c>
      <c r="H32" s="21">
        <v>127</v>
      </c>
      <c r="I32" s="95">
        <v>255</v>
      </c>
      <c r="J32" s="96">
        <f t="shared" si="4"/>
        <v>218.614806946138</v>
      </c>
      <c r="K32" s="76">
        <f t="shared" si="0"/>
        <v>174.6974635193</v>
      </c>
      <c r="L32" s="97">
        <f t="shared" si="1"/>
        <v>268.661553319183</v>
      </c>
      <c r="M32" s="98">
        <v>3</v>
      </c>
      <c r="N32" s="99">
        <v>64</v>
      </c>
      <c r="O32" s="100">
        <f t="shared" si="2"/>
        <v>2</v>
      </c>
      <c r="P32" s="101">
        <v>59</v>
      </c>
      <c r="Q32" s="127">
        <f t="shared" si="5"/>
        <v>0.330246905680165</v>
      </c>
      <c r="R32" s="128">
        <f t="shared" si="3"/>
        <v>0.263903884477673</v>
      </c>
      <c r="S32" s="76">
        <f t="shared" si="6"/>
        <v>0.239902467228702</v>
      </c>
      <c r="T32" s="129">
        <f t="shared" si="7"/>
        <v>0.43134449345055</v>
      </c>
      <c r="U32" s="130">
        <v>0.3324</v>
      </c>
      <c r="V32" s="131">
        <v>0.2265</v>
      </c>
      <c r="W32" s="131">
        <v>240.6853</v>
      </c>
      <c r="X32" s="76">
        <f t="shared" si="8"/>
        <v>0.263120398955118</v>
      </c>
      <c r="Y32" s="129">
        <f t="shared" si="9"/>
        <v>0.403407741629067</v>
      </c>
      <c r="Z32" s="131">
        <v>0.327944248914719</v>
      </c>
      <c r="AA32" s="131">
        <v>0.262018024921417</v>
      </c>
      <c r="AB32" s="131">
        <v>311.53515625</v>
      </c>
      <c r="AC32" s="76">
        <f t="shared" si="10"/>
        <v>0.239012144166293</v>
      </c>
      <c r="AD32" s="129">
        <f t="shared" si="11"/>
        <v>0.429668618511691</v>
      </c>
      <c r="AE32" s="141">
        <f t="shared" si="12"/>
        <v>0.00189769121991826</v>
      </c>
      <c r="AF32" s="140">
        <f t="shared" si="13"/>
        <v>0.474422804979565</v>
      </c>
    </row>
    <row r="33" spans="2:32">
      <c r="B33" s="15">
        <v>28</v>
      </c>
      <c r="C33" s="176"/>
      <c r="D33" s="17">
        <v>255</v>
      </c>
      <c r="E33" s="18">
        <v>188</v>
      </c>
      <c r="F33" s="19">
        <v>224</v>
      </c>
      <c r="G33" s="149">
        <v>255</v>
      </c>
      <c r="H33" s="21">
        <v>127</v>
      </c>
      <c r="I33" s="95">
        <v>191</v>
      </c>
      <c r="J33" s="96">
        <f t="shared" si="4"/>
        <v>206.568173587099</v>
      </c>
      <c r="K33" s="76">
        <f t="shared" si="0"/>
        <v>169.878810175684</v>
      </c>
      <c r="L33" s="97">
        <f t="shared" si="1"/>
        <v>205.215950961574</v>
      </c>
      <c r="M33" s="98">
        <v>4</v>
      </c>
      <c r="N33" s="99">
        <v>96</v>
      </c>
      <c r="O33" s="100">
        <f t="shared" si="2"/>
        <v>3</v>
      </c>
      <c r="P33" s="101">
        <v>85</v>
      </c>
      <c r="Q33" s="127">
        <f t="shared" si="5"/>
        <v>0.35513380904181</v>
      </c>
      <c r="R33" s="128">
        <f t="shared" si="3"/>
        <v>0.292057134870022</v>
      </c>
      <c r="S33" s="76">
        <f t="shared" si="6"/>
        <v>0.245155809622262</v>
      </c>
      <c r="T33" s="129">
        <f t="shared" si="7"/>
        <v>0.453628684307624</v>
      </c>
      <c r="U33" s="130">
        <v>0.3743</v>
      </c>
      <c r="V33" s="131">
        <v>0.2708</v>
      </c>
      <c r="W33" s="131">
        <v>252.1091</v>
      </c>
      <c r="X33" s="76">
        <f t="shared" si="8"/>
        <v>0.272168696600618</v>
      </c>
      <c r="Y33" s="129">
        <f t="shared" si="9"/>
        <v>0.443046718778404</v>
      </c>
      <c r="Z33" s="131">
        <v>0.354666739702225</v>
      </c>
      <c r="AA33" s="131">
        <v>0.291158407926559</v>
      </c>
      <c r="AB33" s="131">
        <v>315.845306396484</v>
      </c>
      <c r="AC33" s="76">
        <f t="shared" si="10"/>
        <v>0.245250311190941</v>
      </c>
      <c r="AD33" s="129">
        <f t="shared" si="11"/>
        <v>0.453002875240148</v>
      </c>
      <c r="AE33" s="141">
        <f t="shared" si="12"/>
        <v>0.000632904049140294</v>
      </c>
      <c r="AF33" s="140">
        <f t="shared" si="13"/>
        <v>0.158226012285074</v>
      </c>
    </row>
    <row r="34" spans="2:32">
      <c r="B34" s="15">
        <v>29</v>
      </c>
      <c r="C34" s="177"/>
      <c r="D34" s="17">
        <v>255</v>
      </c>
      <c r="E34" s="18">
        <v>188</v>
      </c>
      <c r="F34" s="19">
        <v>188</v>
      </c>
      <c r="G34" s="149">
        <f>G22</f>
        <v>255</v>
      </c>
      <c r="H34" s="21">
        <v>127</v>
      </c>
      <c r="I34" s="95">
        <f>H34</f>
        <v>127</v>
      </c>
      <c r="J34" s="96">
        <f t="shared" si="4"/>
        <v>194.521540228059</v>
      </c>
      <c r="K34" s="76">
        <f t="shared" si="0"/>
        <v>165.060156832069</v>
      </c>
      <c r="L34" s="97">
        <f t="shared" si="1"/>
        <v>141.770348603965</v>
      </c>
      <c r="M34" s="98">
        <v>5</v>
      </c>
      <c r="N34" s="99">
        <v>128</v>
      </c>
      <c r="O34" s="100">
        <f t="shared" si="2"/>
        <v>4</v>
      </c>
      <c r="P34" s="101">
        <v>116</v>
      </c>
      <c r="Q34" s="127">
        <f t="shared" si="5"/>
        <v>0.387993909490077</v>
      </c>
      <c r="R34" s="128">
        <f t="shared" si="3"/>
        <v>0.329230045552979</v>
      </c>
      <c r="S34" s="76">
        <f t="shared" si="6"/>
        <v>0.251341337796825</v>
      </c>
      <c r="T34" s="129">
        <f t="shared" si="7"/>
        <v>0.479867120729124</v>
      </c>
      <c r="U34" s="130">
        <v>0.4238</v>
      </c>
      <c r="V34" s="131">
        <v>0.3243</v>
      </c>
      <c r="W34" s="131">
        <v>263.7062</v>
      </c>
      <c r="X34" s="76">
        <f t="shared" si="8"/>
        <v>0.280476505625414</v>
      </c>
      <c r="Y34" s="129">
        <f t="shared" si="9"/>
        <v>0.482908669755129</v>
      </c>
      <c r="Z34" s="131">
        <v>0.387538135051727</v>
      </c>
      <c r="AA34" s="131">
        <v>0.328405290842056</v>
      </c>
      <c r="AB34" s="131">
        <v>318.323760986328</v>
      </c>
      <c r="AC34" s="76">
        <f t="shared" si="10"/>
        <v>0.251411942205589</v>
      </c>
      <c r="AD34" s="129">
        <f t="shared" si="11"/>
        <v>0.479362571577344</v>
      </c>
      <c r="AE34" s="141">
        <f t="shared" si="12"/>
        <v>0.000509465238362348</v>
      </c>
      <c r="AF34" s="140">
        <f t="shared" si="13"/>
        <v>0.127366309590587</v>
      </c>
    </row>
    <row r="35" spans="2:32">
      <c r="B35" s="15">
        <v>30</v>
      </c>
      <c r="C35" s="178"/>
      <c r="D35" s="17">
        <v>255</v>
      </c>
      <c r="E35" s="18">
        <v>224</v>
      </c>
      <c r="F35" s="19">
        <v>188</v>
      </c>
      <c r="G35" s="149">
        <v>255</v>
      </c>
      <c r="H35" s="21">
        <v>191</v>
      </c>
      <c r="I35" s="95">
        <v>127</v>
      </c>
      <c r="J35" s="96">
        <f t="shared" si="4"/>
        <v>206.397267454078</v>
      </c>
      <c r="K35" s="76">
        <f t="shared" si="0"/>
        <v>205.211425072418</v>
      </c>
      <c r="L35" s="97">
        <f t="shared" si="1"/>
        <v>146.294435166258</v>
      </c>
      <c r="M35" s="98">
        <v>6</v>
      </c>
      <c r="N35" s="99">
        <v>160</v>
      </c>
      <c r="O35" s="100">
        <f t="shared" si="2"/>
        <v>5</v>
      </c>
      <c r="P35" s="101">
        <v>154</v>
      </c>
      <c r="Q35" s="127">
        <f t="shared" si="5"/>
        <v>0.369951802040701</v>
      </c>
      <c r="R35" s="128">
        <f t="shared" si="3"/>
        <v>0.367826267476011</v>
      </c>
      <c r="S35" s="76">
        <f t="shared" si="6"/>
        <v>0.221726795757191</v>
      </c>
      <c r="T35" s="129">
        <f t="shared" si="7"/>
        <v>0.496018976726254</v>
      </c>
      <c r="U35" s="130">
        <v>0.3978</v>
      </c>
      <c r="V35" s="131">
        <v>0.3846</v>
      </c>
      <c r="W35" s="131">
        <v>356.4546</v>
      </c>
      <c r="X35" s="76">
        <f t="shared" si="8"/>
        <v>0.23332746788668</v>
      </c>
      <c r="Y35" s="129">
        <f t="shared" si="9"/>
        <v>0.507566426183354</v>
      </c>
      <c r="Z35" s="131">
        <v>0.369639962911606</v>
      </c>
      <c r="AA35" s="131">
        <v>0.371158272027969</v>
      </c>
      <c r="AB35" s="131">
        <v>399.640563964844</v>
      </c>
      <c r="AC35" s="76">
        <f t="shared" si="10"/>
        <v>0.220200100274633</v>
      </c>
      <c r="AD35" s="129">
        <f t="shared" si="11"/>
        <v>0.497485304802368</v>
      </c>
      <c r="AE35" s="141">
        <f t="shared" si="12"/>
        <v>0.00211681768777098</v>
      </c>
      <c r="AF35" s="140">
        <f t="shared" si="13"/>
        <v>0.529204421942745</v>
      </c>
    </row>
    <row r="36" spans="2:32">
      <c r="B36" s="15">
        <v>31</v>
      </c>
      <c r="C36" s="179"/>
      <c r="D36" s="17">
        <v>255</v>
      </c>
      <c r="E36" s="18">
        <v>255</v>
      </c>
      <c r="F36" s="19">
        <v>188</v>
      </c>
      <c r="G36" s="149">
        <v>255</v>
      </c>
      <c r="H36" s="21">
        <v>255</v>
      </c>
      <c r="I36" s="95">
        <v>127</v>
      </c>
      <c r="J36" s="96">
        <f t="shared" si="4"/>
        <v>218.272994680097</v>
      </c>
      <c r="K36" s="76">
        <f t="shared" si="0"/>
        <v>245.362693312768</v>
      </c>
      <c r="L36" s="97">
        <f t="shared" si="1"/>
        <v>150.818521728551</v>
      </c>
      <c r="M36" s="98">
        <v>7</v>
      </c>
      <c r="N36" s="99">
        <v>192</v>
      </c>
      <c r="O36" s="100">
        <f t="shared" si="2"/>
        <v>7</v>
      </c>
      <c r="P36" s="101">
        <v>193</v>
      </c>
      <c r="Q36" s="127">
        <f t="shared" si="5"/>
        <v>0.355230692908847</v>
      </c>
      <c r="R36" s="128">
        <f t="shared" si="3"/>
        <v>0.39931810935759</v>
      </c>
      <c r="S36" s="76">
        <f t="shared" si="6"/>
        <v>0.20065687791844</v>
      </c>
      <c r="T36" s="129">
        <f t="shared" si="7"/>
        <v>0.507510570226076</v>
      </c>
      <c r="U36" s="130">
        <v>0.3747</v>
      </c>
      <c r="V36" s="131">
        <v>0.4379</v>
      </c>
      <c r="W36" s="131">
        <v>463.1699</v>
      </c>
      <c r="X36" s="76">
        <f t="shared" si="8"/>
        <v>0.19969621872252</v>
      </c>
      <c r="Y36" s="129">
        <f t="shared" si="9"/>
        <v>0.525101926612839</v>
      </c>
      <c r="Z36" s="131">
        <v>0.362963765859604</v>
      </c>
      <c r="AA36" s="131">
        <v>0.404988408088684</v>
      </c>
      <c r="AB36" s="131">
        <v>497.470611572266</v>
      </c>
      <c r="AC36" s="76">
        <f t="shared" si="10"/>
        <v>0.203513964749263</v>
      </c>
      <c r="AD36" s="129">
        <f t="shared" si="11"/>
        <v>0.510923705918563</v>
      </c>
      <c r="AE36" s="141">
        <f t="shared" si="12"/>
        <v>0.00445111676034197</v>
      </c>
      <c r="AF36" s="140">
        <f t="shared" si="13"/>
        <v>1.11277919008549</v>
      </c>
    </row>
    <row r="37" spans="2:32">
      <c r="B37" s="27">
        <v>32</v>
      </c>
      <c r="C37" s="180"/>
      <c r="D37" s="17">
        <v>224</v>
      </c>
      <c r="E37" s="18">
        <v>255</v>
      </c>
      <c r="F37" s="19">
        <v>188</v>
      </c>
      <c r="G37" s="149">
        <v>191</v>
      </c>
      <c r="H37" s="21">
        <f>H25</f>
        <v>255</v>
      </c>
      <c r="I37" s="95">
        <v>127</v>
      </c>
      <c r="J37" s="96">
        <f t="shared" si="4"/>
        <v>181.366175933849</v>
      </c>
      <c r="K37" s="76">
        <f t="shared" si="0"/>
        <v>226.332614896734</v>
      </c>
      <c r="L37" s="97">
        <f t="shared" si="1"/>
        <v>149.088514599821</v>
      </c>
      <c r="M37" s="98">
        <v>8</v>
      </c>
      <c r="N37" s="99">
        <v>224</v>
      </c>
      <c r="O37" s="100">
        <f t="shared" si="2"/>
        <v>7</v>
      </c>
      <c r="P37" s="101">
        <v>223</v>
      </c>
      <c r="Q37" s="127">
        <f t="shared" si="5"/>
        <v>0.32573690916615</v>
      </c>
      <c r="R37" s="128">
        <f t="shared" si="3"/>
        <v>0.40649744110415</v>
      </c>
      <c r="S37" s="76">
        <f t="shared" si="6"/>
        <v>0.180301453337515</v>
      </c>
      <c r="T37" s="129">
        <f t="shared" si="7"/>
        <v>0.506258805894999</v>
      </c>
      <c r="U37" s="130">
        <v>0.3339</v>
      </c>
      <c r="V37" s="131">
        <v>0.4537</v>
      </c>
      <c r="W37" s="131">
        <v>447.8023</v>
      </c>
      <c r="X37" s="76">
        <f t="shared" si="8"/>
        <v>0.171746007252527</v>
      </c>
      <c r="Y37" s="129">
        <f t="shared" si="9"/>
        <v>0.525075225677031</v>
      </c>
      <c r="Z37" s="131">
        <v>0.328851729631424</v>
      </c>
      <c r="AA37" s="131">
        <v>0.41707843542099</v>
      </c>
      <c r="AB37" s="131">
        <v>473.007751464844</v>
      </c>
      <c r="AC37" s="76">
        <f t="shared" si="10"/>
        <v>0.179034211285584</v>
      </c>
      <c r="AD37" s="129">
        <f t="shared" si="11"/>
        <v>0.510900291844005</v>
      </c>
      <c r="AE37" s="141">
        <f t="shared" si="12"/>
        <v>0.00481137134640371</v>
      </c>
      <c r="AF37" s="140">
        <f t="shared" si="13"/>
        <v>1.20284283660093</v>
      </c>
    </row>
    <row r="38" spans="2:32">
      <c r="B38" s="15">
        <v>33</v>
      </c>
      <c r="C38" s="181"/>
      <c r="D38" s="17">
        <v>188</v>
      </c>
      <c r="E38" s="18">
        <v>255</v>
      </c>
      <c r="F38" s="19">
        <v>188</v>
      </c>
      <c r="G38" s="149">
        <v>127</v>
      </c>
      <c r="H38" s="21">
        <v>255</v>
      </c>
      <c r="I38" s="95">
        <v>127</v>
      </c>
      <c r="J38" s="96">
        <f t="shared" si="4"/>
        <v>144.4593571876</v>
      </c>
      <c r="K38" s="76">
        <f t="shared" si="0"/>
        <v>207.3025364807</v>
      </c>
      <c r="L38" s="97">
        <f t="shared" si="1"/>
        <v>147.35850747109</v>
      </c>
      <c r="M38" s="98">
        <v>9</v>
      </c>
      <c r="N38" s="99">
        <v>256</v>
      </c>
      <c r="O38" s="100">
        <f t="shared" si="2"/>
        <v>8</v>
      </c>
      <c r="P38" s="101">
        <v>250</v>
      </c>
      <c r="Q38" s="127">
        <f t="shared" si="5"/>
        <v>0.289427875233769</v>
      </c>
      <c r="R38" s="128">
        <f t="shared" si="3"/>
        <v>0.415335730632269</v>
      </c>
      <c r="S38" s="76">
        <f t="shared" si="6"/>
        <v>0.156338210904541</v>
      </c>
      <c r="T38" s="129">
        <f t="shared" si="7"/>
        <v>0.504785177476428</v>
      </c>
      <c r="U38" s="130">
        <v>0.2919</v>
      </c>
      <c r="V38" s="131">
        <v>0.47</v>
      </c>
      <c r="W38" s="131">
        <v>435.6283</v>
      </c>
      <c r="X38" s="76">
        <f t="shared" si="8"/>
        <v>0.144931853727564</v>
      </c>
      <c r="Y38" s="129">
        <f t="shared" si="9"/>
        <v>0.525061443360393</v>
      </c>
      <c r="Z38" s="131">
        <v>0.237349286675453</v>
      </c>
      <c r="AA38" s="131">
        <v>0.457850962877274</v>
      </c>
      <c r="AB38" s="131">
        <v>453.781707763672</v>
      </c>
      <c r="AC38" s="76">
        <f t="shared" si="10"/>
        <v>0.118385885642964</v>
      </c>
      <c r="AD38" s="129">
        <f t="shared" si="11"/>
        <v>0.513829041185866</v>
      </c>
      <c r="AE38" s="141">
        <f t="shared" si="12"/>
        <v>0.0390150030572273</v>
      </c>
      <c r="AF38" s="140">
        <f t="shared" si="13"/>
        <v>9.75375076430682</v>
      </c>
    </row>
    <row r="39" spans="2:32">
      <c r="B39" s="27">
        <v>34</v>
      </c>
      <c r="C39" s="182"/>
      <c r="D39" s="17">
        <v>188</v>
      </c>
      <c r="E39" s="18">
        <v>255</v>
      </c>
      <c r="F39" s="19">
        <v>224</v>
      </c>
      <c r="G39" s="149">
        <v>127</v>
      </c>
      <c r="H39" s="21">
        <v>255</v>
      </c>
      <c r="I39" s="95">
        <v>191</v>
      </c>
      <c r="J39" s="96">
        <f t="shared" si="4"/>
        <v>156.50599054664</v>
      </c>
      <c r="K39" s="76">
        <f t="shared" si="0"/>
        <v>212.121189824315</v>
      </c>
      <c r="L39" s="97">
        <f t="shared" si="1"/>
        <v>210.804109828699</v>
      </c>
      <c r="M39" s="98">
        <v>10</v>
      </c>
      <c r="N39" s="99">
        <v>288</v>
      </c>
      <c r="O39" s="100">
        <f t="shared" si="2"/>
        <v>9</v>
      </c>
      <c r="P39" s="101">
        <v>276</v>
      </c>
      <c r="Q39" s="127">
        <f t="shared" si="5"/>
        <v>0.270102759712394</v>
      </c>
      <c r="R39" s="128">
        <f t="shared" si="3"/>
        <v>0.366085148337821</v>
      </c>
      <c r="S39" s="76">
        <f t="shared" si="6"/>
        <v>0.157659420267369</v>
      </c>
      <c r="T39" s="129">
        <f t="shared" si="7"/>
        <v>0.480790117483456</v>
      </c>
      <c r="U39" s="130">
        <v>0.2671</v>
      </c>
      <c r="V39" s="131">
        <v>0.3994</v>
      </c>
      <c r="W39" s="131">
        <v>416.6077</v>
      </c>
      <c r="X39" s="76">
        <f t="shared" si="8"/>
        <v>0.147190918358912</v>
      </c>
      <c r="Y39" s="129">
        <f t="shared" si="9"/>
        <v>0.495219463808448</v>
      </c>
      <c r="Z39" s="131">
        <v>0.248430222272873</v>
      </c>
      <c r="AA39" s="131">
        <v>0.37226876616478</v>
      </c>
      <c r="AB39" s="131">
        <v>433.428802490234</v>
      </c>
      <c r="AC39" s="76">
        <f t="shared" si="10"/>
        <v>0.142563685662579</v>
      </c>
      <c r="AD39" s="129">
        <f t="shared" si="11"/>
        <v>0.480666222776394</v>
      </c>
      <c r="AE39" s="141">
        <f t="shared" si="12"/>
        <v>0.0150962430146272</v>
      </c>
      <c r="AF39" s="140">
        <f t="shared" si="13"/>
        <v>3.77406075365681</v>
      </c>
    </row>
    <row r="40" spans="2:32">
      <c r="B40" s="15">
        <v>35</v>
      </c>
      <c r="C40" s="183"/>
      <c r="D40" s="17">
        <v>188</v>
      </c>
      <c r="E40" s="18">
        <v>255</v>
      </c>
      <c r="F40" s="19">
        <v>255</v>
      </c>
      <c r="G40" s="149">
        <v>127</v>
      </c>
      <c r="H40" s="21">
        <v>255</v>
      </c>
      <c r="I40" s="95">
        <v>255</v>
      </c>
      <c r="J40" s="96">
        <f t="shared" si="4"/>
        <v>168.55262390568</v>
      </c>
      <c r="K40" s="76">
        <f t="shared" si="0"/>
        <v>216.939843167931</v>
      </c>
      <c r="L40" s="97">
        <f t="shared" si="1"/>
        <v>274.249712186308</v>
      </c>
      <c r="M40" s="98">
        <v>11</v>
      </c>
      <c r="N40" s="99">
        <v>320</v>
      </c>
      <c r="O40" s="100">
        <f t="shared" si="2"/>
        <v>10</v>
      </c>
      <c r="P40" s="101">
        <v>307</v>
      </c>
      <c r="Q40" s="127">
        <f t="shared" si="5"/>
        <v>0.255482564559928</v>
      </c>
      <c r="R40" s="128">
        <f t="shared" si="3"/>
        <v>0.328825183515307</v>
      </c>
      <c r="S40" s="76">
        <f t="shared" si="6"/>
        <v>0.158809673915451</v>
      </c>
      <c r="T40" s="129">
        <f t="shared" si="7"/>
        <v>0.459899858854208</v>
      </c>
      <c r="U40" s="130">
        <v>0.2456</v>
      </c>
      <c r="V40" s="131">
        <v>0.3382</v>
      </c>
      <c r="W40" s="131">
        <v>395.681</v>
      </c>
      <c r="X40" s="76">
        <f t="shared" si="8"/>
        <v>0.149591911316847</v>
      </c>
      <c r="Y40" s="129">
        <f t="shared" si="9"/>
        <v>0.463485199171641</v>
      </c>
      <c r="Z40" s="131">
        <v>0.231418117880821</v>
      </c>
      <c r="AA40" s="131">
        <v>0.330285638570786</v>
      </c>
      <c r="AB40" s="131">
        <v>418.731292724609</v>
      </c>
      <c r="AC40" s="76">
        <f t="shared" si="10"/>
        <v>0.142398192826891</v>
      </c>
      <c r="AD40" s="129">
        <f t="shared" si="11"/>
        <v>0.457276969407807</v>
      </c>
      <c r="AE40" s="141">
        <f t="shared" si="12"/>
        <v>0.0166197551296094</v>
      </c>
      <c r="AF40" s="140">
        <f t="shared" si="13"/>
        <v>4.15493878240235</v>
      </c>
    </row>
    <row r="41" ht="15.15" spans="2:32">
      <c r="B41" s="32">
        <v>36</v>
      </c>
      <c r="C41" s="184"/>
      <c r="D41" s="34">
        <v>188</v>
      </c>
      <c r="E41" s="35">
        <v>224</v>
      </c>
      <c r="F41" s="36">
        <v>255</v>
      </c>
      <c r="G41" s="160">
        <v>127</v>
      </c>
      <c r="H41" s="38">
        <v>191</v>
      </c>
      <c r="I41" s="102">
        <v>255</v>
      </c>
      <c r="J41" s="103">
        <f t="shared" si="4"/>
        <v>156.676896679661</v>
      </c>
      <c r="K41" s="104">
        <f t="shared" si="0"/>
        <v>176.788574927582</v>
      </c>
      <c r="L41" s="105">
        <f t="shared" si="1"/>
        <v>269.725625624015</v>
      </c>
      <c r="M41" s="106">
        <v>12</v>
      </c>
      <c r="N41" s="107">
        <v>352</v>
      </c>
      <c r="O41" s="108">
        <f t="shared" si="2"/>
        <v>11</v>
      </c>
      <c r="P41" s="109">
        <v>345</v>
      </c>
      <c r="Q41" s="132">
        <f t="shared" si="5"/>
        <v>0.259746699510043</v>
      </c>
      <c r="R41" s="133">
        <f t="shared" si="3"/>
        <v>0.293088833272024</v>
      </c>
      <c r="S41" s="104">
        <f t="shared" si="6"/>
        <v>0.173234551257932</v>
      </c>
      <c r="T41" s="134">
        <f t="shared" si="7"/>
        <v>0.439811182834338</v>
      </c>
      <c r="U41" s="135">
        <v>0.2457</v>
      </c>
      <c r="V41" s="136">
        <v>0.2767</v>
      </c>
      <c r="W41" s="136">
        <v>288.7559</v>
      </c>
      <c r="X41" s="104">
        <f t="shared" si="8"/>
        <v>0.168605249613999</v>
      </c>
      <c r="Y41" s="134">
        <f t="shared" si="9"/>
        <v>0.427225939269171</v>
      </c>
      <c r="Z41" s="135">
        <v>0.258938521146774</v>
      </c>
      <c r="AA41" s="136">
        <v>0.294529110193253</v>
      </c>
      <c r="AB41" s="136">
        <v>330.433685302734</v>
      </c>
      <c r="AC41" s="104">
        <f t="shared" si="10"/>
        <v>0.172153055209075</v>
      </c>
      <c r="AD41" s="134">
        <f t="shared" si="11"/>
        <v>0.440584094526577</v>
      </c>
      <c r="AE41" s="142">
        <f t="shared" si="12"/>
        <v>0.00132929537262892</v>
      </c>
      <c r="AF41" s="140">
        <f t="shared" si="13"/>
        <v>0.332323843157229</v>
      </c>
    </row>
    <row r="42" spans="2:32">
      <c r="B42" s="8">
        <v>37</v>
      </c>
      <c r="C42" s="185"/>
      <c r="D42" s="10">
        <v>224</v>
      </c>
      <c r="E42" s="11">
        <v>224</v>
      </c>
      <c r="F42" s="12">
        <v>255</v>
      </c>
      <c r="G42" s="147">
        <v>191</v>
      </c>
      <c r="H42" s="14">
        <v>191</v>
      </c>
      <c r="I42" s="87">
        <v>255</v>
      </c>
      <c r="J42" s="88">
        <f t="shared" si="4"/>
        <v>193.583715425909</v>
      </c>
      <c r="K42" s="89">
        <f t="shared" si="0"/>
        <v>195.818653343616</v>
      </c>
      <c r="L42" s="90">
        <f t="shared" si="1"/>
        <v>271.455632752746</v>
      </c>
      <c r="M42" s="91">
        <v>1</v>
      </c>
      <c r="N42" s="92">
        <v>0</v>
      </c>
      <c r="O42" s="110">
        <f t="shared" si="2"/>
        <v>1</v>
      </c>
      <c r="P42" s="94">
        <v>0</v>
      </c>
      <c r="Q42" s="122">
        <f t="shared" si="5"/>
        <v>0.292927852851889</v>
      </c>
      <c r="R42" s="123">
        <f t="shared" si="3"/>
        <v>0.296309725981304</v>
      </c>
      <c r="S42" s="89">
        <f t="shared" si="6"/>
        <v>0.196271137672355</v>
      </c>
      <c r="T42" s="124">
        <f t="shared" si="7"/>
        <v>0.446708479664665</v>
      </c>
      <c r="U42" s="125">
        <v>0.2841</v>
      </c>
      <c r="V42" s="126">
        <v>0.2747</v>
      </c>
      <c r="W42" s="126">
        <v>293.448</v>
      </c>
      <c r="X42" s="89">
        <f t="shared" si="8"/>
        <v>0.198386927830732</v>
      </c>
      <c r="Y42" s="124">
        <f t="shared" si="9"/>
        <v>0.431601550225202</v>
      </c>
      <c r="Z42" s="144">
        <v>0.288923680782318</v>
      </c>
      <c r="AA42" s="144">
        <v>0.286450177431107</v>
      </c>
      <c r="AB42" s="144">
        <v>355.626770019531</v>
      </c>
      <c r="AC42" s="89">
        <f t="shared" si="10"/>
        <v>0.1972325149204</v>
      </c>
      <c r="AD42" s="124">
        <f t="shared" si="11"/>
        <v>0.439973973983709</v>
      </c>
      <c r="AE42" s="139">
        <f t="shared" si="12"/>
        <v>0.00680277979798662</v>
      </c>
      <c r="AF42" s="140">
        <f t="shared" si="13"/>
        <v>1.70069494949665</v>
      </c>
    </row>
    <row r="43" spans="2:32">
      <c r="B43" s="15">
        <v>38</v>
      </c>
      <c r="C43" s="186"/>
      <c r="D43" s="17">
        <v>240</v>
      </c>
      <c r="E43" s="18">
        <v>224</v>
      </c>
      <c r="F43" s="19">
        <v>255</v>
      </c>
      <c r="G43" s="149">
        <v>223</v>
      </c>
      <c r="H43" s="21">
        <v>191</v>
      </c>
      <c r="I43" s="95">
        <v>255</v>
      </c>
      <c r="J43" s="96">
        <f t="shared" si="4"/>
        <v>212.037124799033</v>
      </c>
      <c r="K43" s="76">
        <f t="shared" si="0"/>
        <v>205.333692551633</v>
      </c>
      <c r="L43" s="97">
        <f t="shared" si="1"/>
        <v>272.320636317111</v>
      </c>
      <c r="M43" s="98">
        <v>2</v>
      </c>
      <c r="N43" s="99">
        <v>32</v>
      </c>
      <c r="O43" s="100">
        <f t="shared" si="2"/>
        <v>2</v>
      </c>
      <c r="P43" s="101">
        <v>32</v>
      </c>
      <c r="Q43" s="127">
        <f t="shared" si="5"/>
        <v>0.30743765733419</v>
      </c>
      <c r="R43" s="128">
        <f t="shared" si="3"/>
        <v>0.297718191895331</v>
      </c>
      <c r="S43" s="76">
        <f t="shared" si="6"/>
        <v>0.206412165109858</v>
      </c>
      <c r="T43" s="129">
        <f t="shared" si="7"/>
        <v>0.449744766167476</v>
      </c>
      <c r="U43" s="130">
        <v>0.3062</v>
      </c>
      <c r="V43" s="131">
        <v>0.2757</v>
      </c>
      <c r="W43" s="131">
        <v>303.7496</v>
      </c>
      <c r="X43" s="76">
        <f t="shared" si="8"/>
        <v>0.21502808988764</v>
      </c>
      <c r="Y43" s="129">
        <f t="shared" si="9"/>
        <v>0.435621488764045</v>
      </c>
      <c r="Z43" s="131">
        <v>0.308752059936523</v>
      </c>
      <c r="AA43" s="131">
        <v>0.294244527816772</v>
      </c>
      <c r="AB43" s="131">
        <v>372.032135009766</v>
      </c>
      <c r="AC43" s="76">
        <f t="shared" si="10"/>
        <v>0.208848028144005</v>
      </c>
      <c r="AD43" s="129">
        <f t="shared" si="11"/>
        <v>0.447828190161693</v>
      </c>
      <c r="AE43" s="141">
        <f t="shared" si="12"/>
        <v>0.00309946645522549</v>
      </c>
      <c r="AF43" s="140">
        <f t="shared" si="13"/>
        <v>0.774866613806373</v>
      </c>
    </row>
    <row r="44" spans="2:32">
      <c r="B44" s="15">
        <v>39</v>
      </c>
      <c r="C44" s="187"/>
      <c r="D44" s="17">
        <v>255</v>
      </c>
      <c r="E44" s="18">
        <v>224</v>
      </c>
      <c r="F44" s="19">
        <v>255</v>
      </c>
      <c r="G44" s="149">
        <v>255</v>
      </c>
      <c r="H44" s="21">
        <v>191</v>
      </c>
      <c r="I44" s="95">
        <v>255</v>
      </c>
      <c r="J44" s="96">
        <f t="shared" si="4"/>
        <v>230.490534172157</v>
      </c>
      <c r="K44" s="76">
        <f t="shared" si="0"/>
        <v>214.84873175965</v>
      </c>
      <c r="L44" s="97">
        <f t="shared" si="1"/>
        <v>273.185639881476</v>
      </c>
      <c r="M44" s="98">
        <v>3</v>
      </c>
      <c r="N44" s="99">
        <v>64</v>
      </c>
      <c r="O44" s="100">
        <f t="shared" si="2"/>
        <v>2</v>
      </c>
      <c r="P44" s="101">
        <v>59</v>
      </c>
      <c r="Q44" s="127">
        <f t="shared" si="5"/>
        <v>0.320782943371002</v>
      </c>
      <c r="R44" s="128">
        <f t="shared" si="3"/>
        <v>0.299013618068628</v>
      </c>
      <c r="S44" s="76">
        <f t="shared" si="6"/>
        <v>0.215775788926885</v>
      </c>
      <c r="T44" s="129">
        <f t="shared" si="7"/>
        <v>0.452548293205368</v>
      </c>
      <c r="U44" s="130">
        <v>0.3254</v>
      </c>
      <c r="V44" s="131">
        <v>0.2767</v>
      </c>
      <c r="W44" s="131">
        <v>313.9861</v>
      </c>
      <c r="X44" s="76">
        <f t="shared" si="8"/>
        <v>0.229575278679272</v>
      </c>
      <c r="Y44" s="129">
        <f t="shared" si="9"/>
        <v>0.439237335967264</v>
      </c>
      <c r="Z44" s="131">
        <v>0.322081625461578</v>
      </c>
      <c r="AA44" s="131">
        <v>0.291884183883667</v>
      </c>
      <c r="AB44" s="131">
        <v>388.803924560547</v>
      </c>
      <c r="AC44" s="76">
        <f t="shared" si="10"/>
        <v>0.219909220240876</v>
      </c>
      <c r="AD44" s="129">
        <f t="shared" si="11"/>
        <v>0.448405127643203</v>
      </c>
      <c r="AE44" s="141">
        <f t="shared" si="12"/>
        <v>0.00585244182397347</v>
      </c>
      <c r="AF44" s="140">
        <f t="shared" si="13"/>
        <v>1.46311045599337</v>
      </c>
    </row>
    <row r="45" spans="2:32">
      <c r="B45" s="15">
        <v>40</v>
      </c>
      <c r="C45" s="188"/>
      <c r="D45" s="17">
        <v>255</v>
      </c>
      <c r="E45" s="18">
        <v>224</v>
      </c>
      <c r="F45" s="19">
        <v>240</v>
      </c>
      <c r="G45" s="149">
        <v>255</v>
      </c>
      <c r="H45" s="21">
        <v>191</v>
      </c>
      <c r="I45" s="95">
        <v>223</v>
      </c>
      <c r="J45" s="96">
        <f t="shared" si="4"/>
        <v>224.467217492638</v>
      </c>
      <c r="K45" s="76">
        <f t="shared" si="0"/>
        <v>212.439405087842</v>
      </c>
      <c r="L45" s="97">
        <f t="shared" si="1"/>
        <v>241.462838702672</v>
      </c>
      <c r="M45" s="98">
        <v>4</v>
      </c>
      <c r="N45" s="99">
        <v>96</v>
      </c>
      <c r="O45" s="100">
        <f t="shared" si="2"/>
        <v>3</v>
      </c>
      <c r="P45" s="101">
        <v>85</v>
      </c>
      <c r="Q45" s="127">
        <f t="shared" si="5"/>
        <v>0.330892279655474</v>
      </c>
      <c r="R45" s="128">
        <f t="shared" si="3"/>
        <v>0.313161805199792</v>
      </c>
      <c r="S45" s="76">
        <f t="shared" si="6"/>
        <v>0.217115323020753</v>
      </c>
      <c r="T45" s="129">
        <f t="shared" si="7"/>
        <v>0.462333269818639</v>
      </c>
      <c r="U45" s="130">
        <v>0.3429</v>
      </c>
      <c r="V45" s="131">
        <v>0.3005</v>
      </c>
      <c r="W45" s="131">
        <v>321.8623</v>
      </c>
      <c r="X45" s="76">
        <f t="shared" si="8"/>
        <v>0.231681362116145</v>
      </c>
      <c r="Y45" s="129">
        <f t="shared" si="9"/>
        <v>0.456825782912739</v>
      </c>
      <c r="Z45" s="131">
        <v>0.333241492509842</v>
      </c>
      <c r="AA45" s="131">
        <v>0.307654678821564</v>
      </c>
      <c r="AB45" s="131">
        <v>392.751678466797</v>
      </c>
      <c r="AC45" s="76">
        <f t="shared" si="10"/>
        <v>0.221225463462207</v>
      </c>
      <c r="AD45" s="129">
        <f t="shared" si="11"/>
        <v>0.459538693369239</v>
      </c>
      <c r="AE45" s="141">
        <f t="shared" si="12"/>
        <v>0.00497020240835453</v>
      </c>
      <c r="AF45" s="140">
        <f t="shared" si="13"/>
        <v>1.24255060208863</v>
      </c>
    </row>
    <row r="46" spans="2:32">
      <c r="B46" s="15">
        <v>41</v>
      </c>
      <c r="C46" s="189"/>
      <c r="D46" s="17">
        <v>255</v>
      </c>
      <c r="E46" s="18">
        <v>224</v>
      </c>
      <c r="F46" s="19">
        <v>224</v>
      </c>
      <c r="G46" s="149">
        <f>G34</f>
        <v>255</v>
      </c>
      <c r="H46" s="21">
        <v>191</v>
      </c>
      <c r="I46" s="95">
        <v>191</v>
      </c>
      <c r="J46" s="96">
        <f t="shared" si="4"/>
        <v>218.443900813118</v>
      </c>
      <c r="K46" s="76">
        <f t="shared" si="0"/>
        <v>210.030078416034</v>
      </c>
      <c r="L46" s="97">
        <f t="shared" si="1"/>
        <v>209.740037523867</v>
      </c>
      <c r="M46" s="98">
        <v>5</v>
      </c>
      <c r="N46" s="99">
        <v>128</v>
      </c>
      <c r="O46" s="100">
        <f t="shared" si="2"/>
        <v>4</v>
      </c>
      <c r="P46" s="101">
        <v>116</v>
      </c>
      <c r="Q46" s="127">
        <f t="shared" si="5"/>
        <v>0.342273743727024</v>
      </c>
      <c r="R46" s="128">
        <f t="shared" si="3"/>
        <v>0.32909035668722</v>
      </c>
      <c r="S46" s="76">
        <f t="shared" si="6"/>
        <v>0.218546880670133</v>
      </c>
      <c r="T46" s="129">
        <f t="shared" si="7"/>
        <v>0.472790456525465</v>
      </c>
      <c r="U46" s="130">
        <v>0.3622</v>
      </c>
      <c r="V46" s="131">
        <v>0.3268</v>
      </c>
      <c r="W46" s="131">
        <v>329.0777</v>
      </c>
      <c r="X46" s="76">
        <f t="shared" si="8"/>
        <v>0.23378299877364</v>
      </c>
      <c r="Y46" s="129">
        <f t="shared" si="9"/>
        <v>0.474601432905183</v>
      </c>
      <c r="Z46" s="131">
        <v>0.351492464542389</v>
      </c>
      <c r="AA46" s="131">
        <v>0.329118698835373</v>
      </c>
      <c r="AB46" s="131">
        <v>394.932769775391</v>
      </c>
      <c r="AC46" s="76">
        <f t="shared" si="10"/>
        <v>0.225083404371677</v>
      </c>
      <c r="AD46" s="129">
        <f t="shared" si="11"/>
        <v>0.474201072456973</v>
      </c>
      <c r="AE46" s="141">
        <f t="shared" si="12"/>
        <v>0.00668700077815715</v>
      </c>
      <c r="AF46" s="140">
        <f t="shared" si="13"/>
        <v>1.67175019453929</v>
      </c>
    </row>
    <row r="47" spans="2:32">
      <c r="B47" s="15">
        <v>42</v>
      </c>
      <c r="C47" s="190"/>
      <c r="D47" s="17">
        <v>255</v>
      </c>
      <c r="E47" s="18">
        <v>240</v>
      </c>
      <c r="F47" s="19">
        <v>224</v>
      </c>
      <c r="G47" s="149">
        <v>255</v>
      </c>
      <c r="H47" s="21">
        <v>223</v>
      </c>
      <c r="I47" s="95">
        <v>191</v>
      </c>
      <c r="J47" s="96">
        <f t="shared" si="4"/>
        <v>224.381764426127</v>
      </c>
      <c r="K47" s="76">
        <f t="shared" si="0"/>
        <v>230.105712536209</v>
      </c>
      <c r="L47" s="97">
        <f t="shared" si="1"/>
        <v>212.002080805014</v>
      </c>
      <c r="M47" s="98">
        <v>6</v>
      </c>
      <c r="N47" s="99">
        <v>160</v>
      </c>
      <c r="O47" s="100">
        <f t="shared" si="2"/>
        <v>5</v>
      </c>
      <c r="P47" s="101">
        <v>153</v>
      </c>
      <c r="Q47" s="127">
        <f t="shared" si="5"/>
        <v>0.336662085416275</v>
      </c>
      <c r="R47" s="128">
        <f t="shared" si="3"/>
        <v>0.345250289152365</v>
      </c>
      <c r="S47" s="76">
        <f t="shared" si="6"/>
        <v>0.208147618982307</v>
      </c>
      <c r="T47" s="129">
        <f t="shared" si="7"/>
        <v>0.480279231592448</v>
      </c>
      <c r="U47" s="130">
        <v>0.3538</v>
      </c>
      <c r="V47" s="131">
        <v>0.3555</v>
      </c>
      <c r="W47" s="131">
        <v>379.5526</v>
      </c>
      <c r="X47" s="76">
        <f t="shared" si="8"/>
        <v>0.215784337643328</v>
      </c>
      <c r="Y47" s="129">
        <f t="shared" si="9"/>
        <v>0.48784764576726</v>
      </c>
      <c r="Z47" s="131">
        <v>0.343210637569427</v>
      </c>
      <c r="AA47" s="131">
        <v>0.352734327316284</v>
      </c>
      <c r="AB47" s="131">
        <v>448.683166503906</v>
      </c>
      <c r="AC47" s="76">
        <f t="shared" si="10"/>
        <v>0.209709842128136</v>
      </c>
      <c r="AD47" s="129">
        <f t="shared" si="11"/>
        <v>0.484940345648069</v>
      </c>
      <c r="AE47" s="141">
        <f t="shared" si="12"/>
        <v>0.00491594603274583</v>
      </c>
      <c r="AF47" s="140">
        <f t="shared" si="13"/>
        <v>1.22898650818646</v>
      </c>
    </row>
    <row r="48" spans="2:32">
      <c r="B48" s="15">
        <v>43</v>
      </c>
      <c r="C48" s="191"/>
      <c r="D48" s="17">
        <v>255</v>
      </c>
      <c r="E48" s="18">
        <v>255</v>
      </c>
      <c r="F48" s="19">
        <v>224</v>
      </c>
      <c r="G48" s="149">
        <f>G36</f>
        <v>255</v>
      </c>
      <c r="H48" s="21">
        <f>H36</f>
        <v>255</v>
      </c>
      <c r="I48" s="95">
        <v>191</v>
      </c>
      <c r="J48" s="96">
        <f t="shared" si="4"/>
        <v>230.319628039137</v>
      </c>
      <c r="K48" s="76">
        <f t="shared" si="0"/>
        <v>250.181346656384</v>
      </c>
      <c r="L48" s="97">
        <f t="shared" si="1"/>
        <v>214.26412408616</v>
      </c>
      <c r="M48" s="98">
        <v>7</v>
      </c>
      <c r="N48" s="99">
        <v>192</v>
      </c>
      <c r="O48" s="100">
        <f t="shared" si="2"/>
        <v>7</v>
      </c>
      <c r="P48" s="101">
        <v>193</v>
      </c>
      <c r="Q48" s="127">
        <f t="shared" si="5"/>
        <v>0.331507193500391</v>
      </c>
      <c r="R48" s="128">
        <f t="shared" si="3"/>
        <v>0.360094868172127</v>
      </c>
      <c r="S48" s="76">
        <f t="shared" si="6"/>
        <v>0.199159518178803</v>
      </c>
      <c r="T48" s="129">
        <f t="shared" si="7"/>
        <v>0.486751793512455</v>
      </c>
      <c r="U48" s="130">
        <v>0.3458</v>
      </c>
      <c r="V48" s="131">
        <v>0.3827</v>
      </c>
      <c r="W48" s="131">
        <v>433.5753</v>
      </c>
      <c r="X48" s="76">
        <f t="shared" si="8"/>
        <v>0.200440528634361</v>
      </c>
      <c r="Y48" s="129">
        <f t="shared" si="9"/>
        <v>0.499116044516578</v>
      </c>
      <c r="Z48" s="131">
        <v>0.340336412191391</v>
      </c>
      <c r="AA48" s="131">
        <v>0.371989846229553</v>
      </c>
      <c r="AB48" s="131">
        <v>503.950866699219</v>
      </c>
      <c r="AC48" s="76">
        <f t="shared" si="10"/>
        <v>0.200693563361576</v>
      </c>
      <c r="AD48" s="129">
        <f t="shared" si="11"/>
        <v>0.493558495284772</v>
      </c>
      <c r="AE48" s="141">
        <f t="shared" si="12"/>
        <v>0.00697742672050721</v>
      </c>
      <c r="AF48" s="140">
        <f t="shared" si="13"/>
        <v>1.7443566801268</v>
      </c>
    </row>
    <row r="49" spans="2:32">
      <c r="B49" s="27">
        <v>44</v>
      </c>
      <c r="C49" s="192"/>
      <c r="D49" s="17">
        <v>240</v>
      </c>
      <c r="E49" s="18">
        <v>255</v>
      </c>
      <c r="F49" s="19">
        <v>224</v>
      </c>
      <c r="G49" s="149">
        <v>223</v>
      </c>
      <c r="H49" s="21">
        <f>H37</f>
        <v>255</v>
      </c>
      <c r="I49" s="95">
        <v>191</v>
      </c>
      <c r="J49" s="96">
        <f t="shared" si="4"/>
        <v>211.866218666012</v>
      </c>
      <c r="K49" s="76">
        <f t="shared" si="0"/>
        <v>240.666307448367</v>
      </c>
      <c r="L49" s="97">
        <f t="shared" si="1"/>
        <v>213.399120521795</v>
      </c>
      <c r="M49" s="98">
        <v>8</v>
      </c>
      <c r="N49" s="99">
        <v>224</v>
      </c>
      <c r="O49" s="100">
        <f t="shared" si="2"/>
        <v>8</v>
      </c>
      <c r="P49" s="101">
        <v>224</v>
      </c>
      <c r="Q49" s="127">
        <f t="shared" si="5"/>
        <v>0.318150098041164</v>
      </c>
      <c r="R49" s="128">
        <f t="shared" si="3"/>
        <v>0.361397913230354</v>
      </c>
      <c r="S49" s="76">
        <f t="shared" si="6"/>
        <v>0.189926898800121</v>
      </c>
      <c r="T49" s="129">
        <f t="shared" si="7"/>
        <v>0.485425486144405</v>
      </c>
      <c r="U49" s="130">
        <v>0.3268</v>
      </c>
      <c r="V49" s="131">
        <v>0.3869</v>
      </c>
      <c r="W49" s="131">
        <v>424.5919</v>
      </c>
      <c r="X49" s="76">
        <f t="shared" si="8"/>
        <v>0.187031419904996</v>
      </c>
      <c r="Y49" s="129">
        <f t="shared" si="9"/>
        <v>0.498211526354948</v>
      </c>
      <c r="Z49" s="131">
        <v>0.324314802885056</v>
      </c>
      <c r="AA49" s="131">
        <v>0.376701146364212</v>
      </c>
      <c r="AB49" s="131">
        <v>491.416168212891</v>
      </c>
      <c r="AC49" s="76">
        <f t="shared" si="10"/>
        <v>0.188780552926255</v>
      </c>
      <c r="AD49" s="129">
        <f t="shared" si="11"/>
        <v>0.493366823371726</v>
      </c>
      <c r="AE49" s="141">
        <f t="shared" si="12"/>
        <v>0.00802364915861638</v>
      </c>
      <c r="AF49" s="140">
        <f t="shared" si="13"/>
        <v>2.00591228965409</v>
      </c>
    </row>
    <row r="50" spans="2:32">
      <c r="B50" s="15">
        <v>45</v>
      </c>
      <c r="C50" s="193"/>
      <c r="D50" s="17">
        <v>224</v>
      </c>
      <c r="E50" s="18">
        <v>255</v>
      </c>
      <c r="F50" s="19">
        <v>224</v>
      </c>
      <c r="G50" s="149">
        <v>191</v>
      </c>
      <c r="H50" s="21">
        <v>255</v>
      </c>
      <c r="I50" s="95">
        <v>191</v>
      </c>
      <c r="J50" s="96">
        <f t="shared" si="4"/>
        <v>193.412809292888</v>
      </c>
      <c r="K50" s="76">
        <f t="shared" si="0"/>
        <v>231.15126824035</v>
      </c>
      <c r="L50" s="97">
        <f t="shared" si="1"/>
        <v>212.53411695743</v>
      </c>
      <c r="M50" s="98">
        <v>9</v>
      </c>
      <c r="N50" s="99">
        <v>256</v>
      </c>
      <c r="O50" s="100">
        <f t="shared" si="2"/>
        <v>8</v>
      </c>
      <c r="P50" s="101">
        <v>250</v>
      </c>
      <c r="Q50" s="127">
        <f t="shared" si="5"/>
        <v>0.303583985899557</v>
      </c>
      <c r="R50" s="128">
        <f t="shared" si="3"/>
        <v>0.362818903332704</v>
      </c>
      <c r="S50" s="76">
        <f t="shared" si="6"/>
        <v>0.179990713525347</v>
      </c>
      <c r="T50" s="129">
        <f t="shared" si="7"/>
        <v>0.483998108365713</v>
      </c>
      <c r="U50" s="130">
        <v>0.3051</v>
      </c>
      <c r="V50" s="131">
        <v>0.3916</v>
      </c>
      <c r="W50" s="131">
        <v>416.3237</v>
      </c>
      <c r="X50" s="76">
        <f t="shared" si="8"/>
        <v>0.172154041472704</v>
      </c>
      <c r="Y50" s="129">
        <f t="shared" si="9"/>
        <v>0.497164621244181</v>
      </c>
      <c r="Z50" s="131">
        <v>0.272755593061447</v>
      </c>
      <c r="AA50" s="131">
        <v>0.391341775655746</v>
      </c>
      <c r="AB50" s="131">
        <v>471.485809326172</v>
      </c>
      <c r="AC50" s="76">
        <f t="shared" si="10"/>
        <v>0.15257794862662</v>
      </c>
      <c r="AD50" s="129">
        <f t="shared" si="11"/>
        <v>0.492557386304458</v>
      </c>
      <c r="AE50" s="141">
        <f t="shared" si="12"/>
        <v>0.028717954631651</v>
      </c>
      <c r="AF50" s="140">
        <f t="shared" si="13"/>
        <v>7.17948865791274</v>
      </c>
    </row>
    <row r="51" spans="2:32">
      <c r="B51" s="27">
        <v>46</v>
      </c>
      <c r="C51" s="194"/>
      <c r="D51" s="17">
        <v>224</v>
      </c>
      <c r="E51" s="18">
        <v>255</v>
      </c>
      <c r="F51" s="19">
        <v>240</v>
      </c>
      <c r="G51" s="149">
        <v>191</v>
      </c>
      <c r="H51" s="21">
        <v>255</v>
      </c>
      <c r="I51" s="95">
        <v>223</v>
      </c>
      <c r="J51" s="96">
        <f t="shared" si="4"/>
        <v>199.436125972408</v>
      </c>
      <c r="K51" s="76">
        <f t="shared" si="0"/>
        <v>233.560594912158</v>
      </c>
      <c r="L51" s="97">
        <f t="shared" si="1"/>
        <v>244.256918136234</v>
      </c>
      <c r="M51" s="98">
        <v>10</v>
      </c>
      <c r="N51" s="99">
        <v>288</v>
      </c>
      <c r="O51" s="100">
        <f t="shared" si="2"/>
        <v>9</v>
      </c>
      <c r="P51" s="101">
        <v>276</v>
      </c>
      <c r="Q51" s="127">
        <f t="shared" si="5"/>
        <v>0.294477747304187</v>
      </c>
      <c r="R51" s="128">
        <f t="shared" si="3"/>
        <v>0.344864289322755</v>
      </c>
      <c r="S51" s="76">
        <f t="shared" si="6"/>
        <v>0.179849774896829</v>
      </c>
      <c r="T51" s="129">
        <f t="shared" si="7"/>
        <v>0.473901583695263</v>
      </c>
      <c r="U51" s="130">
        <v>0.2913</v>
      </c>
      <c r="V51" s="131">
        <v>0.3612</v>
      </c>
      <c r="W51" s="131">
        <v>406.6875</v>
      </c>
      <c r="X51" s="76">
        <f t="shared" si="8"/>
        <v>0.172576201901715</v>
      </c>
      <c r="Y51" s="129">
        <f t="shared" si="9"/>
        <v>0.481471607571314</v>
      </c>
      <c r="Z51" s="131">
        <v>0.276298105716705</v>
      </c>
      <c r="AA51" s="131">
        <v>0.350429862737656</v>
      </c>
      <c r="AB51" s="131">
        <v>463.338226318359</v>
      </c>
      <c r="AC51" s="76">
        <f t="shared" si="10"/>
        <v>0.166130341870233</v>
      </c>
      <c r="AD51" s="129">
        <f t="shared" si="11"/>
        <v>0.474083322725105</v>
      </c>
      <c r="AE51" s="141">
        <f t="shared" si="12"/>
        <v>0.0137206367070267</v>
      </c>
      <c r="AF51" s="140">
        <f t="shared" si="13"/>
        <v>3.43015917675669</v>
      </c>
    </row>
    <row r="52" spans="2:32">
      <c r="B52" s="15">
        <v>47</v>
      </c>
      <c r="C52" s="195"/>
      <c r="D52" s="17">
        <v>224</v>
      </c>
      <c r="E52" s="18">
        <v>255</v>
      </c>
      <c r="F52" s="19">
        <v>255</v>
      </c>
      <c r="G52" s="149">
        <v>191</v>
      </c>
      <c r="H52" s="21">
        <v>255</v>
      </c>
      <c r="I52" s="95">
        <v>255</v>
      </c>
      <c r="J52" s="96">
        <f t="shared" si="4"/>
        <v>205.459442651928</v>
      </c>
      <c r="K52" s="76">
        <f t="shared" si="0"/>
        <v>235.969921583966</v>
      </c>
      <c r="L52" s="97">
        <f t="shared" si="1"/>
        <v>275.979719315039</v>
      </c>
      <c r="M52" s="98">
        <v>11</v>
      </c>
      <c r="N52" s="99">
        <v>320</v>
      </c>
      <c r="O52" s="100">
        <f t="shared" si="2"/>
        <v>10</v>
      </c>
      <c r="P52" s="101">
        <v>307</v>
      </c>
      <c r="Q52" s="127">
        <f t="shared" si="5"/>
        <v>0.28639091330566</v>
      </c>
      <c r="R52" s="128">
        <f t="shared" si="3"/>
        <v>0.328919617822504</v>
      </c>
      <c r="S52" s="76">
        <f t="shared" si="6"/>
        <v>0.179717301412744</v>
      </c>
      <c r="T52" s="129">
        <f t="shared" si="7"/>
        <v>0.464411482831453</v>
      </c>
      <c r="U52" s="130">
        <v>0.2787</v>
      </c>
      <c r="V52" s="131">
        <v>0.3335</v>
      </c>
      <c r="W52" s="131">
        <v>396.4132</v>
      </c>
      <c r="X52" s="76">
        <f t="shared" si="8"/>
        <v>0.172982031468206</v>
      </c>
      <c r="Y52" s="129">
        <f t="shared" si="9"/>
        <v>0.465738758029978</v>
      </c>
      <c r="Z52" s="131">
        <v>0.266455918550491</v>
      </c>
      <c r="AA52" s="131">
        <v>0.330244094133377</v>
      </c>
      <c r="AB52" s="131">
        <v>452.279479980469</v>
      </c>
      <c r="AC52" s="76">
        <f t="shared" si="10"/>
        <v>0.165757512883398</v>
      </c>
      <c r="AD52" s="129">
        <f t="shared" si="11"/>
        <v>0.462237768888645</v>
      </c>
      <c r="AE52" s="141">
        <f t="shared" si="12"/>
        <v>0.0141280121775575</v>
      </c>
      <c r="AF52" s="140">
        <f t="shared" si="13"/>
        <v>3.53200304438937</v>
      </c>
    </row>
    <row r="53" ht="15.15" spans="2:32">
      <c r="B53" s="32">
        <v>48</v>
      </c>
      <c r="C53" s="196"/>
      <c r="D53" s="34">
        <v>224</v>
      </c>
      <c r="E53" s="35">
        <v>240</v>
      </c>
      <c r="F53" s="36">
        <v>255</v>
      </c>
      <c r="G53" s="160">
        <v>191</v>
      </c>
      <c r="H53" s="38">
        <v>223</v>
      </c>
      <c r="I53" s="102">
        <v>255</v>
      </c>
      <c r="J53" s="103">
        <f t="shared" si="4"/>
        <v>199.521579038919</v>
      </c>
      <c r="K53" s="104">
        <f t="shared" si="0"/>
        <v>215.894287463791</v>
      </c>
      <c r="L53" s="105">
        <f t="shared" si="1"/>
        <v>273.717676033892</v>
      </c>
      <c r="M53" s="106">
        <v>12</v>
      </c>
      <c r="N53" s="107">
        <v>352</v>
      </c>
      <c r="O53" s="108">
        <f t="shared" si="2"/>
        <v>11</v>
      </c>
      <c r="P53" s="109">
        <v>345</v>
      </c>
      <c r="Q53" s="132">
        <f t="shared" si="5"/>
        <v>0.289525275905898</v>
      </c>
      <c r="R53" s="133">
        <f t="shared" si="3"/>
        <v>0.31328367310219</v>
      </c>
      <c r="S53" s="104">
        <f t="shared" si="6"/>
        <v>0.187384281313572</v>
      </c>
      <c r="T53" s="134">
        <f t="shared" si="7"/>
        <v>0.456212261373935</v>
      </c>
      <c r="U53" s="135">
        <v>0.2813</v>
      </c>
      <c r="V53" s="136">
        <v>0.3048</v>
      </c>
      <c r="W53" s="136">
        <v>343.2488</v>
      </c>
      <c r="X53" s="104">
        <f t="shared" si="8"/>
        <v>0.184610336341263</v>
      </c>
      <c r="Y53" s="134">
        <f t="shared" si="9"/>
        <v>0.450073831009024</v>
      </c>
      <c r="Z53" s="135">
        <v>0.283978283405304</v>
      </c>
      <c r="AA53" s="136">
        <v>0.314648807048798</v>
      </c>
      <c r="AB53" s="136">
        <v>407.128631591797</v>
      </c>
      <c r="AC53" s="104">
        <f t="shared" si="10"/>
        <v>0.182980734822217</v>
      </c>
      <c r="AD53" s="134">
        <f t="shared" si="11"/>
        <v>0.456172231824284</v>
      </c>
      <c r="AE53" s="142">
        <f t="shared" si="12"/>
        <v>0.00440372842786332</v>
      </c>
      <c r="AF53" s="140">
        <f t="shared" si="13"/>
        <v>1.10093210696583</v>
      </c>
    </row>
    <row r="54" spans="31:32">
      <c r="AE54" s="145" t="s">
        <v>35</v>
      </c>
      <c r="AF54" s="1">
        <f>AVERAGE(AF6:AF53)</f>
        <v>1.85133849855121</v>
      </c>
    </row>
  </sheetData>
  <mergeCells count="9">
    <mergeCell ref="R3:S3"/>
    <mergeCell ref="V3:X3"/>
    <mergeCell ref="C4:I4"/>
    <mergeCell ref="M4:N4"/>
    <mergeCell ref="O4:P4"/>
    <mergeCell ref="Q4:T4"/>
    <mergeCell ref="U4:Y4"/>
    <mergeCell ref="Z4:AD4"/>
    <mergeCell ref="AE4:AE5"/>
  </mergeCells>
  <conditionalFormatting sqref="AE6:AE53">
    <cfRule type="cellIs" dxfId="0" priority="1" operator="greaterThan">
      <formula>$AE$3</formula>
    </cfRule>
  </conditionalFormatting>
  <pageMargins left="0.7" right="0.7" top="0.75" bottom="0.75" header="0.3" footer="0.3"/>
  <pageSetup paperSize="1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X54"/>
  <sheetViews>
    <sheetView zoomScale="55" zoomScaleNormal="55" topLeftCell="A32" workbookViewId="0">
      <selection activeCell="AE55" sqref="AE55"/>
    </sheetView>
  </sheetViews>
  <sheetFormatPr defaultColWidth="9.09259259259259" defaultRowHeight="14.4"/>
  <cols>
    <col min="1" max="6" width="9.09259259259259" style="1"/>
    <col min="7" max="9" width="4.36111111111111" style="1" customWidth="1"/>
    <col min="10" max="12" width="9.36111111111111" style="2" customWidth="1"/>
    <col min="13" max="13" width="5.90740740740741" style="2" customWidth="1"/>
    <col min="14" max="14" width="8.09259259259259" style="2" customWidth="1"/>
    <col min="15" max="16" width="9.09259259259259" style="2" customWidth="1"/>
    <col min="17" max="31" width="9.09259259259259" style="2"/>
    <col min="32" max="16384" width="9.09259259259259" style="1"/>
  </cols>
  <sheetData>
    <row r="2" spans="10:31">
      <c r="J2" s="75">
        <v>0.486570948648216</v>
      </c>
      <c r="K2" s="76">
        <v>0.265667693169093</v>
      </c>
      <c r="L2" s="76">
        <v>0.198217285234362</v>
      </c>
      <c r="M2" s="77"/>
      <c r="N2" s="77"/>
      <c r="O2" s="77"/>
      <c r="P2" s="77"/>
      <c r="AE2" s="2" t="s">
        <v>17</v>
      </c>
    </row>
    <row r="3" ht="15.15" spans="10:31">
      <c r="J3" s="75">
        <v>0.228974564069749</v>
      </c>
      <c r="K3" s="76">
        <v>0.691738521836506</v>
      </c>
      <c r="L3" s="76">
        <v>0.079286914093745</v>
      </c>
      <c r="M3" s="77"/>
      <c r="N3" s="77"/>
      <c r="Q3" s="111"/>
      <c r="R3" s="83" t="s">
        <v>18</v>
      </c>
      <c r="S3" s="83"/>
      <c r="U3" s="112"/>
      <c r="V3" s="83" t="s">
        <v>19</v>
      </c>
      <c r="W3" s="83"/>
      <c r="X3" s="83"/>
      <c r="AD3" s="2" t="s">
        <v>36</v>
      </c>
      <c r="AE3" s="2">
        <v>0.012</v>
      </c>
    </row>
    <row r="4" ht="15.15" spans="2:50">
      <c r="B4" s="3"/>
      <c r="C4" s="270" t="s">
        <v>20</v>
      </c>
      <c r="D4" s="4"/>
      <c r="E4" s="4"/>
      <c r="F4" s="4"/>
      <c r="G4" s="4"/>
      <c r="H4" s="4"/>
      <c r="I4" s="4"/>
      <c r="J4" s="75">
        <v>-3.97207551693349e-17</v>
      </c>
      <c r="K4" s="76">
        <v>0.0451133818589026</v>
      </c>
      <c r="L4" s="76">
        <v>1.04394436890098</v>
      </c>
      <c r="M4" s="78" t="s">
        <v>21</v>
      </c>
      <c r="N4" s="79"/>
      <c r="O4" s="80" t="s">
        <v>22</v>
      </c>
      <c r="P4" s="81"/>
      <c r="Q4" s="113" t="s">
        <v>23</v>
      </c>
      <c r="R4" s="114"/>
      <c r="S4" s="114"/>
      <c r="T4" s="115"/>
      <c r="U4" s="113" t="s">
        <v>24</v>
      </c>
      <c r="V4" s="114"/>
      <c r="W4" s="114"/>
      <c r="X4" s="114"/>
      <c r="Y4" s="115"/>
      <c r="Z4" s="113" t="s">
        <v>25</v>
      </c>
      <c r="AA4" s="114"/>
      <c r="AB4" s="114"/>
      <c r="AC4" s="114"/>
      <c r="AD4" s="115"/>
      <c r="AE4" s="137" t="s">
        <v>26</v>
      </c>
      <c r="AT4" s="125">
        <v>0.1401</v>
      </c>
      <c r="AU4" s="126">
        <v>0.0384</v>
      </c>
      <c r="AW4" s="122">
        <v>0.15</v>
      </c>
      <c r="AX4" s="123">
        <v>0.06</v>
      </c>
    </row>
    <row r="5" ht="15.15" spans="2:50">
      <c r="B5" s="5" t="s">
        <v>28</v>
      </c>
      <c r="C5" s="6" t="s">
        <v>29</v>
      </c>
      <c r="D5" s="5" t="s">
        <v>1</v>
      </c>
      <c r="E5" s="7" t="s">
        <v>2</v>
      </c>
      <c r="F5" s="6" t="s">
        <v>3</v>
      </c>
      <c r="G5" s="5" t="s">
        <v>1</v>
      </c>
      <c r="H5" s="7" t="s">
        <v>2</v>
      </c>
      <c r="I5" s="6" t="s">
        <v>3</v>
      </c>
      <c r="J5" s="82" t="s">
        <v>6</v>
      </c>
      <c r="K5" s="83" t="s">
        <v>8</v>
      </c>
      <c r="L5" s="84" t="s">
        <v>9</v>
      </c>
      <c r="M5" s="85" t="s">
        <v>30</v>
      </c>
      <c r="N5" s="86" t="s">
        <v>31</v>
      </c>
      <c r="O5" s="85" t="s">
        <v>30</v>
      </c>
      <c r="P5" s="86" t="s">
        <v>31</v>
      </c>
      <c r="Q5" s="116" t="s">
        <v>5</v>
      </c>
      <c r="R5" s="117" t="s">
        <v>7</v>
      </c>
      <c r="S5" s="118" t="s">
        <v>32</v>
      </c>
      <c r="T5" s="119" t="s">
        <v>33</v>
      </c>
      <c r="U5" s="120" t="s">
        <v>5</v>
      </c>
      <c r="V5" s="121" t="s">
        <v>7</v>
      </c>
      <c r="W5" s="121" t="s">
        <v>34</v>
      </c>
      <c r="X5" s="118" t="s">
        <v>32</v>
      </c>
      <c r="Y5" s="119" t="s">
        <v>33</v>
      </c>
      <c r="Z5" s="120" t="s">
        <v>5</v>
      </c>
      <c r="AA5" s="121" t="s">
        <v>7</v>
      </c>
      <c r="AB5" s="121" t="s">
        <v>34</v>
      </c>
      <c r="AC5" s="118" t="s">
        <v>32</v>
      </c>
      <c r="AD5" s="119" t="s">
        <v>33</v>
      </c>
      <c r="AE5" s="138"/>
      <c r="AT5" s="130">
        <v>0.6842</v>
      </c>
      <c r="AU5" s="131">
        <v>0.3158</v>
      </c>
      <c r="AW5" s="127">
        <v>0.68</v>
      </c>
      <c r="AX5" s="128">
        <v>0.32</v>
      </c>
    </row>
    <row r="6" ht="15.15" spans="2:50">
      <c r="B6" s="8">
        <v>1</v>
      </c>
      <c r="C6" s="9"/>
      <c r="D6" s="10">
        <v>0</v>
      </c>
      <c r="E6" s="11">
        <v>0</v>
      </c>
      <c r="F6" s="12">
        <v>255</v>
      </c>
      <c r="G6" s="13">
        <v>0</v>
      </c>
      <c r="H6" s="14">
        <v>0</v>
      </c>
      <c r="I6" s="87">
        <v>255</v>
      </c>
      <c r="J6" s="88">
        <f t="shared" ref="J6:J53" si="0">$J$2*G6+$K$2*H6+$L$2*I6</f>
        <v>50.5454077347623</v>
      </c>
      <c r="K6" s="89">
        <f t="shared" ref="K6:K53" si="1">$J$3*G6+$K$3*H6+$L$3*I6</f>
        <v>20.218163093905</v>
      </c>
      <c r="L6" s="90">
        <f t="shared" ref="L6:L53" si="2">$J$4*G6+$K$4*H6+$L$4*I6</f>
        <v>266.20581406975</v>
      </c>
      <c r="M6" s="91">
        <v>1</v>
      </c>
      <c r="N6" s="92">
        <v>0</v>
      </c>
      <c r="O6" s="93">
        <f t="shared" ref="O6:O53" si="3">INT(P6/32)+1</f>
        <v>12</v>
      </c>
      <c r="P6" s="94">
        <v>383</v>
      </c>
      <c r="Q6" s="122">
        <f t="shared" ref="Q6:Q53" si="4">J6/(J6+K6+L6)</f>
        <v>0.149999999999999</v>
      </c>
      <c r="R6" s="123">
        <f t="shared" ref="R6:R53" si="5">K6/(J6+K6+L6)</f>
        <v>0.0599999999999998</v>
      </c>
      <c r="S6" s="89">
        <f>4*Q6/(-2*Q6+12*R6+3)</f>
        <v>0.175438596491227</v>
      </c>
      <c r="T6" s="124">
        <f>9*R6/(-2*Q6+12*R6+3)</f>
        <v>0.157894736842105</v>
      </c>
      <c r="U6" s="125">
        <v>0.1401</v>
      </c>
      <c r="V6" s="126">
        <v>0.0384</v>
      </c>
      <c r="W6" s="126">
        <v>26.2654</v>
      </c>
      <c r="X6" s="89">
        <f>4*U6/(-2*U6+12*V6+3)</f>
        <v>0.176193171099792</v>
      </c>
      <c r="Y6" s="124">
        <f>9*V6/(-2*U6+12*V6+3)</f>
        <v>0.108658743633277</v>
      </c>
      <c r="Z6" s="131">
        <v>0.149490296840668</v>
      </c>
      <c r="AA6" s="131">
        <v>0.0594970881938934</v>
      </c>
      <c r="AB6" s="131">
        <v>38.0472526550293</v>
      </c>
      <c r="AC6" s="89">
        <f>4*Z6/(-2*Z6+12*AA6+3)</f>
        <v>0.17509924087598</v>
      </c>
      <c r="AD6" s="124">
        <f>9*AA6/(-2*Z6+12*AA6+3)</f>
        <v>0.156801238567463</v>
      </c>
      <c r="AE6" s="139">
        <f>SQRT((S6-AC6)^2+(T6-AD6)^2)</f>
        <v>0.00114494572371121</v>
      </c>
      <c r="AF6" s="140">
        <f>AE6/0.004</f>
        <v>0.286236430927802</v>
      </c>
      <c r="AT6" s="130">
        <v>0.2499</v>
      </c>
      <c r="AU6" s="131">
        <v>0.7137</v>
      </c>
      <c r="AW6" s="127">
        <v>0.265</v>
      </c>
      <c r="AX6" s="128">
        <v>0.69</v>
      </c>
    </row>
    <row r="7" spans="2:50">
      <c r="B7" s="15">
        <v>2</v>
      </c>
      <c r="C7" s="16"/>
      <c r="D7" s="17">
        <v>188</v>
      </c>
      <c r="E7" s="18">
        <v>0</v>
      </c>
      <c r="F7" s="19">
        <v>255</v>
      </c>
      <c r="G7" s="20">
        <v>128</v>
      </c>
      <c r="H7" s="21">
        <v>0</v>
      </c>
      <c r="I7" s="95">
        <v>255</v>
      </c>
      <c r="J7" s="96">
        <f t="shared" si="0"/>
        <v>112.826489161734</v>
      </c>
      <c r="K7" s="76">
        <f t="shared" si="1"/>
        <v>49.5269072948328</v>
      </c>
      <c r="L7" s="97">
        <f t="shared" si="2"/>
        <v>266.20581406975</v>
      </c>
      <c r="M7" s="98">
        <v>2</v>
      </c>
      <c r="N7" s="99">
        <v>32</v>
      </c>
      <c r="O7" s="100">
        <f t="shared" si="3"/>
        <v>2</v>
      </c>
      <c r="P7" s="101">
        <v>32</v>
      </c>
      <c r="Q7" s="127">
        <f t="shared" si="4"/>
        <v>0.263269313528861</v>
      </c>
      <c r="R7" s="128">
        <f t="shared" si="5"/>
        <v>0.115566078334913</v>
      </c>
      <c r="S7" s="76">
        <f t="shared" ref="S7:S53" si="6">4*Q7/(-2*Q7+12*R7+3)</f>
        <v>0.272799968276603</v>
      </c>
      <c r="T7" s="129">
        <f t="shared" ref="T7:T53" si="7">9*R7/(-2*Q7+12*R7+3)</f>
        <v>0.269436835164456</v>
      </c>
      <c r="U7" s="130">
        <v>0.2454</v>
      </c>
      <c r="V7" s="131">
        <v>0.0919</v>
      </c>
      <c r="W7" s="131">
        <v>72.6487</v>
      </c>
      <c r="X7" s="76">
        <f t="shared" ref="X7:X53" si="8">4*U7/(-2*U7+12*V7+3)</f>
        <v>0.271760797342193</v>
      </c>
      <c r="Y7" s="129">
        <f t="shared" ref="Y7:Y53" si="9">9*V7/(-2*U7+12*V7+3)</f>
        <v>0.228986710963455</v>
      </c>
      <c r="Z7" s="131">
        <v>0.263104736804962</v>
      </c>
      <c r="AA7" s="131">
        <v>0.114699706435204</v>
      </c>
      <c r="AB7" s="131">
        <v>92.8397064208984</v>
      </c>
      <c r="AC7" s="76">
        <f t="shared" ref="AC7:AC53" si="10">4*Z7/(-2*Z7+12*AA7+3)</f>
        <v>0.273342293824272</v>
      </c>
      <c r="AD7" s="129">
        <f t="shared" ref="AD7:AD53" si="11">9*AA7/(-2*Z7+12*AA7+3)</f>
        <v>0.26811616083797</v>
      </c>
      <c r="AE7" s="141">
        <f t="shared" ref="AE7:AE53" si="12">SQRT((S7-AC7)^2+(T7-AD7)^2)</f>
        <v>0.00142768962883957</v>
      </c>
      <c r="AF7" s="140">
        <f t="shared" ref="AF7:AF53" si="13">AE7/0.004</f>
        <v>0.356922407209893</v>
      </c>
      <c r="AT7" s="125">
        <v>0.1401</v>
      </c>
      <c r="AU7" s="126">
        <v>0.0384</v>
      </c>
      <c r="AW7" s="122">
        <v>0.15</v>
      </c>
      <c r="AX7" s="123">
        <v>0.06</v>
      </c>
    </row>
    <row r="8" spans="2:32">
      <c r="B8" s="15">
        <v>3</v>
      </c>
      <c r="C8" s="22"/>
      <c r="D8" s="17">
        <v>255</v>
      </c>
      <c r="E8" s="18">
        <v>0</v>
      </c>
      <c r="F8" s="19">
        <v>255</v>
      </c>
      <c r="G8" s="20">
        <v>255</v>
      </c>
      <c r="H8" s="21">
        <v>0</v>
      </c>
      <c r="I8" s="95">
        <v>255</v>
      </c>
      <c r="J8" s="96">
        <f t="shared" si="0"/>
        <v>174.620999640057</v>
      </c>
      <c r="K8" s="76">
        <f t="shared" si="1"/>
        <v>78.606676931691</v>
      </c>
      <c r="L8" s="97">
        <f t="shared" si="2"/>
        <v>266.20581406975</v>
      </c>
      <c r="M8" s="98">
        <v>3</v>
      </c>
      <c r="N8" s="99">
        <v>64</v>
      </c>
      <c r="O8" s="100">
        <f t="shared" si="3"/>
        <v>2</v>
      </c>
      <c r="P8" s="101">
        <v>60</v>
      </c>
      <c r="Q8" s="127">
        <f t="shared" si="4"/>
        <v>0.336175858480748</v>
      </c>
      <c r="R8" s="128">
        <f t="shared" si="5"/>
        <v>0.151331553216971</v>
      </c>
      <c r="S8" s="76">
        <f t="shared" si="6"/>
        <v>0.32452328825735</v>
      </c>
      <c r="T8" s="129">
        <f t="shared" si="7"/>
        <v>0.328693679404171</v>
      </c>
      <c r="U8" s="130">
        <v>0.3462</v>
      </c>
      <c r="V8" s="131">
        <v>0.1434</v>
      </c>
      <c r="W8" s="131">
        <v>134.7849</v>
      </c>
      <c r="X8" s="76">
        <f t="shared" si="8"/>
        <v>0.343759308906762</v>
      </c>
      <c r="Y8" s="129">
        <f t="shared" si="9"/>
        <v>0.320375335120643</v>
      </c>
      <c r="Z8" s="131">
        <v>0.33595073223114</v>
      </c>
      <c r="AA8" s="131">
        <v>0.15110357105732</v>
      </c>
      <c r="AB8" s="131">
        <v>167.743225097656</v>
      </c>
      <c r="AC8" s="76">
        <f t="shared" si="10"/>
        <v>0.32448494411622</v>
      </c>
      <c r="AD8" s="129">
        <f t="shared" si="11"/>
        <v>0.328379626799753</v>
      </c>
      <c r="AE8" s="141">
        <f t="shared" si="12"/>
        <v>0.000316384752320426</v>
      </c>
      <c r="AF8" s="140">
        <f t="shared" si="13"/>
        <v>0.0790961880801064</v>
      </c>
    </row>
    <row r="9" spans="2:32">
      <c r="B9" s="15">
        <v>4</v>
      </c>
      <c r="C9" s="23"/>
      <c r="D9" s="17">
        <v>255</v>
      </c>
      <c r="E9" s="18">
        <v>0</v>
      </c>
      <c r="F9" s="19">
        <v>188</v>
      </c>
      <c r="G9" s="20">
        <v>255</v>
      </c>
      <c r="H9" s="21">
        <v>0</v>
      </c>
      <c r="I9" s="95">
        <v>128</v>
      </c>
      <c r="J9" s="96">
        <f t="shared" si="0"/>
        <v>149.447404415293</v>
      </c>
      <c r="K9" s="76">
        <f t="shared" si="1"/>
        <v>68.5372388417854</v>
      </c>
      <c r="L9" s="97">
        <f t="shared" si="2"/>
        <v>133.624879219325</v>
      </c>
      <c r="M9" s="98">
        <v>4</v>
      </c>
      <c r="N9" s="99">
        <v>96</v>
      </c>
      <c r="O9" s="100">
        <f t="shared" si="3"/>
        <v>3</v>
      </c>
      <c r="P9" s="101">
        <v>86</v>
      </c>
      <c r="Q9" s="127">
        <f t="shared" si="4"/>
        <v>0.425037989195308</v>
      </c>
      <c r="R9" s="128">
        <f t="shared" si="5"/>
        <v>0.194924296586378</v>
      </c>
      <c r="S9" s="76">
        <f t="shared" si="6"/>
        <v>0.378736033822498</v>
      </c>
      <c r="T9" s="129">
        <f t="shared" si="7"/>
        <v>0.39080253515738</v>
      </c>
      <c r="U9" s="130">
        <v>0.4732</v>
      </c>
      <c r="V9" s="131">
        <v>0.2082</v>
      </c>
      <c r="W9" s="131">
        <v>136.9624</v>
      </c>
      <c r="X9" s="76">
        <f t="shared" si="8"/>
        <v>0.415817223198594</v>
      </c>
      <c r="Y9" s="129">
        <f t="shared" si="9"/>
        <v>0.411643233743409</v>
      </c>
      <c r="Z9" s="131">
        <v>0.425421059131622</v>
      </c>
      <c r="AA9" s="131">
        <v>0.194535657763481</v>
      </c>
      <c r="AB9" s="131">
        <v>163.068206787109</v>
      </c>
      <c r="AC9" s="76">
        <f t="shared" si="10"/>
        <v>0.379536451840268</v>
      </c>
      <c r="AD9" s="129">
        <f t="shared" si="11"/>
        <v>0.390495689783241</v>
      </c>
      <c r="AE9" s="141">
        <f t="shared" si="12"/>
        <v>0.000857218225892205</v>
      </c>
      <c r="AF9" s="140">
        <f t="shared" si="13"/>
        <v>0.214304556473051</v>
      </c>
    </row>
    <row r="10" spans="2:32">
      <c r="B10" s="15">
        <v>5</v>
      </c>
      <c r="C10" s="24"/>
      <c r="D10" s="17">
        <v>255</v>
      </c>
      <c r="E10" s="18">
        <v>0</v>
      </c>
      <c r="F10" s="19">
        <v>0</v>
      </c>
      <c r="G10" s="20">
        <v>255</v>
      </c>
      <c r="H10" s="21">
        <v>0</v>
      </c>
      <c r="I10" s="95">
        <f>H10</f>
        <v>0</v>
      </c>
      <c r="J10" s="96">
        <f t="shared" si="0"/>
        <v>124.075591905295</v>
      </c>
      <c r="K10" s="76">
        <f t="shared" si="1"/>
        <v>58.388513837786</v>
      </c>
      <c r="L10" s="97">
        <f t="shared" si="2"/>
        <v>-1.01287925681804e-14</v>
      </c>
      <c r="M10" s="98">
        <v>5</v>
      </c>
      <c r="N10" s="99">
        <v>128</v>
      </c>
      <c r="O10" s="100">
        <f t="shared" si="3"/>
        <v>4</v>
      </c>
      <c r="P10" s="101">
        <v>116</v>
      </c>
      <c r="Q10" s="127">
        <f t="shared" si="4"/>
        <v>0.68</v>
      </c>
      <c r="R10" s="128">
        <f t="shared" si="5"/>
        <v>0.32</v>
      </c>
      <c r="S10" s="76">
        <f t="shared" si="6"/>
        <v>0.496350364963503</v>
      </c>
      <c r="T10" s="129">
        <f t="shared" si="7"/>
        <v>0.525547445255475</v>
      </c>
      <c r="U10" s="130">
        <v>0.6842</v>
      </c>
      <c r="V10" s="131">
        <v>0.3158</v>
      </c>
      <c r="W10" s="131">
        <v>140.7157</v>
      </c>
      <c r="X10" s="76">
        <f t="shared" si="8"/>
        <v>0.504832878329521</v>
      </c>
      <c r="Y10" s="129">
        <f t="shared" si="9"/>
        <v>0.524275068250572</v>
      </c>
      <c r="Z10" s="131">
        <v>0.677981495857239</v>
      </c>
      <c r="AA10" s="131">
        <v>0.321663707494736</v>
      </c>
      <c r="AB10" s="131">
        <v>161.685516357422</v>
      </c>
      <c r="AC10" s="76">
        <f t="shared" si="10"/>
        <v>0.492718976240256</v>
      </c>
      <c r="AD10" s="129">
        <f t="shared" si="11"/>
        <v>0.525976122715014</v>
      </c>
      <c r="AE10" s="141">
        <f t="shared" si="12"/>
        <v>0.00365660339982897</v>
      </c>
      <c r="AF10" s="140">
        <f t="shared" si="13"/>
        <v>0.914150849957242</v>
      </c>
    </row>
    <row r="11" spans="2:32">
      <c r="B11" s="15">
        <v>6</v>
      </c>
      <c r="C11" s="25"/>
      <c r="D11" s="17">
        <v>255</v>
      </c>
      <c r="E11" s="18">
        <v>188</v>
      </c>
      <c r="F11" s="19">
        <v>0</v>
      </c>
      <c r="G11" s="20">
        <v>255</v>
      </c>
      <c r="H11" s="21">
        <v>128</v>
      </c>
      <c r="I11" s="95">
        <v>0</v>
      </c>
      <c r="J11" s="96">
        <f t="shared" si="0"/>
        <v>158.081056630939</v>
      </c>
      <c r="K11" s="76">
        <f t="shared" si="1"/>
        <v>146.931044632859</v>
      </c>
      <c r="L11" s="97">
        <f t="shared" si="2"/>
        <v>5.77451287793952</v>
      </c>
      <c r="M11" s="98">
        <v>6</v>
      </c>
      <c r="N11" s="99">
        <v>160</v>
      </c>
      <c r="O11" s="100">
        <f t="shared" si="3"/>
        <v>5</v>
      </c>
      <c r="P11" s="101">
        <v>153</v>
      </c>
      <c r="Q11" s="127">
        <f t="shared" si="4"/>
        <v>0.508648215327719</v>
      </c>
      <c r="R11" s="128">
        <f t="shared" si="5"/>
        <v>0.472771470671673</v>
      </c>
      <c r="S11" s="76">
        <f t="shared" si="6"/>
        <v>0.265752764876283</v>
      </c>
      <c r="T11" s="129">
        <f t="shared" si="7"/>
        <v>0.555768650757021</v>
      </c>
      <c r="U11" s="130">
        <v>0.5332</v>
      </c>
      <c r="V11" s="131">
        <v>0.4545</v>
      </c>
      <c r="W11" s="131">
        <v>294.1982</v>
      </c>
      <c r="X11" s="76">
        <f t="shared" si="8"/>
        <v>0.288699983756565</v>
      </c>
      <c r="Y11" s="129">
        <f t="shared" si="9"/>
        <v>0.553698088689155</v>
      </c>
      <c r="Z11" s="131">
        <v>0.508214294910431</v>
      </c>
      <c r="AA11" s="131">
        <v>0.473776459693909</v>
      </c>
      <c r="AB11" s="131">
        <v>322.859954833984</v>
      </c>
      <c r="AC11" s="76">
        <f t="shared" si="10"/>
        <v>0.265078448667517</v>
      </c>
      <c r="AD11" s="129">
        <f t="shared" si="11"/>
        <v>0.556011200332753</v>
      </c>
      <c r="AE11" s="141">
        <f t="shared" si="12"/>
        <v>0.000716611921538954</v>
      </c>
      <c r="AF11" s="140">
        <f t="shared" si="13"/>
        <v>0.179152980384738</v>
      </c>
    </row>
    <row r="12" spans="2:32">
      <c r="B12" s="15">
        <v>7</v>
      </c>
      <c r="C12" s="26"/>
      <c r="D12" s="17">
        <v>255</v>
      </c>
      <c r="E12" s="18">
        <v>255</v>
      </c>
      <c r="F12" s="19">
        <v>0</v>
      </c>
      <c r="G12" s="20">
        <v>255</v>
      </c>
      <c r="H12" s="21">
        <v>255</v>
      </c>
      <c r="I12" s="95">
        <v>0</v>
      </c>
      <c r="J12" s="96">
        <f t="shared" si="0"/>
        <v>191.820853663414</v>
      </c>
      <c r="K12" s="76">
        <f t="shared" si="1"/>
        <v>234.781836906095</v>
      </c>
      <c r="L12" s="97">
        <f t="shared" si="2"/>
        <v>11.5039123740202</v>
      </c>
      <c r="M12" s="98">
        <v>7</v>
      </c>
      <c r="N12" s="99">
        <v>192</v>
      </c>
      <c r="O12" s="100">
        <f t="shared" si="3"/>
        <v>7</v>
      </c>
      <c r="P12" s="101">
        <v>192</v>
      </c>
      <c r="Q12" s="127">
        <f t="shared" si="4"/>
        <v>0.437840590337186</v>
      </c>
      <c r="R12" s="128">
        <f t="shared" si="5"/>
        <v>0.535901160422268</v>
      </c>
      <c r="S12" s="76">
        <f t="shared" si="6"/>
        <v>0.204714808486941</v>
      </c>
      <c r="T12" s="129">
        <f t="shared" si="7"/>
        <v>0.563768042870118</v>
      </c>
      <c r="U12" s="130">
        <v>0.4313</v>
      </c>
      <c r="V12" s="131">
        <v>0.5477</v>
      </c>
      <c r="W12" s="131">
        <v>508.4859</v>
      </c>
      <c r="X12" s="76">
        <f t="shared" si="8"/>
        <v>0.198075730786011</v>
      </c>
      <c r="Y12" s="129">
        <f t="shared" si="9"/>
        <v>0.56594870146272</v>
      </c>
      <c r="Z12" s="131">
        <v>0.438026309013367</v>
      </c>
      <c r="AA12" s="131">
        <v>0.535805702209473</v>
      </c>
      <c r="AB12" s="131">
        <v>548.558227539063</v>
      </c>
      <c r="AC12" s="76">
        <f t="shared" si="10"/>
        <v>0.204837962714554</v>
      </c>
      <c r="AD12" s="129">
        <f t="shared" si="11"/>
        <v>0.563767584125136</v>
      </c>
      <c r="AE12" s="141">
        <f t="shared" si="12"/>
        <v>0.000123155082013734</v>
      </c>
      <c r="AF12" s="140">
        <f t="shared" si="13"/>
        <v>0.0307887705034336</v>
      </c>
    </row>
    <row r="13" spans="2:32">
      <c r="B13" s="27">
        <v>8</v>
      </c>
      <c r="C13" s="28"/>
      <c r="D13" s="17">
        <v>188</v>
      </c>
      <c r="E13" s="18">
        <v>255</v>
      </c>
      <c r="F13" s="19">
        <v>0</v>
      </c>
      <c r="G13" s="20">
        <v>128</v>
      </c>
      <c r="H13" s="21">
        <v>255</v>
      </c>
      <c r="I13" s="95">
        <v>0</v>
      </c>
      <c r="J13" s="96">
        <f t="shared" si="0"/>
        <v>130.02634318509</v>
      </c>
      <c r="K13" s="76">
        <f t="shared" si="1"/>
        <v>205.702067269237</v>
      </c>
      <c r="L13" s="97">
        <f t="shared" si="2"/>
        <v>11.5039123740202</v>
      </c>
      <c r="M13" s="98">
        <v>8</v>
      </c>
      <c r="N13" s="99">
        <v>224</v>
      </c>
      <c r="O13" s="100">
        <f t="shared" si="3"/>
        <v>8</v>
      </c>
      <c r="P13" s="101">
        <v>224</v>
      </c>
      <c r="Q13" s="127">
        <f t="shared" si="4"/>
        <v>0.374464975282178</v>
      </c>
      <c r="R13" s="128">
        <f t="shared" si="5"/>
        <v>0.592404720832757</v>
      </c>
      <c r="S13" s="76">
        <f t="shared" si="6"/>
        <v>0.160029020443091</v>
      </c>
      <c r="T13" s="129">
        <f t="shared" si="7"/>
        <v>0.569624384752952</v>
      </c>
      <c r="U13" s="130">
        <v>0.3456</v>
      </c>
      <c r="V13" s="131">
        <v>0.6261</v>
      </c>
      <c r="W13" s="131">
        <v>484.0365</v>
      </c>
      <c r="X13" s="76">
        <f t="shared" si="8"/>
        <v>0.140745265729994</v>
      </c>
      <c r="Y13" s="129">
        <f t="shared" si="9"/>
        <v>0.573701893708003</v>
      </c>
      <c r="Z13" s="131">
        <v>0.375126332044601</v>
      </c>
      <c r="AA13" s="131">
        <v>0.591631770133972</v>
      </c>
      <c r="AB13" s="131">
        <v>498.983276367188</v>
      </c>
      <c r="AC13" s="76">
        <f t="shared" si="10"/>
        <v>0.160493378293126</v>
      </c>
      <c r="AD13" s="129">
        <f t="shared" si="11"/>
        <v>0.569526023933908</v>
      </c>
      <c r="AE13" s="141">
        <f t="shared" si="12"/>
        <v>0.000474660998621319</v>
      </c>
      <c r="AF13" s="140">
        <f t="shared" si="13"/>
        <v>0.11866524965533</v>
      </c>
    </row>
    <row r="14" spans="2:32">
      <c r="B14" s="15">
        <v>9</v>
      </c>
      <c r="C14" s="29"/>
      <c r="D14" s="17">
        <v>0</v>
      </c>
      <c r="E14" s="18">
        <v>255</v>
      </c>
      <c r="F14" s="19">
        <v>0</v>
      </c>
      <c r="G14" s="20">
        <v>0</v>
      </c>
      <c r="H14" s="21">
        <v>255</v>
      </c>
      <c r="I14" s="95">
        <v>0</v>
      </c>
      <c r="J14" s="96">
        <f t="shared" si="0"/>
        <v>67.7452617581187</v>
      </c>
      <c r="K14" s="76">
        <f t="shared" si="1"/>
        <v>176.393323068309</v>
      </c>
      <c r="L14" s="97">
        <f t="shared" si="2"/>
        <v>11.5039123740202</v>
      </c>
      <c r="M14" s="98">
        <v>9</v>
      </c>
      <c r="N14" s="99">
        <v>256</v>
      </c>
      <c r="O14" s="100">
        <f t="shared" si="3"/>
        <v>8</v>
      </c>
      <c r="P14" s="101">
        <v>251</v>
      </c>
      <c r="Q14" s="127">
        <f t="shared" si="4"/>
        <v>0.265</v>
      </c>
      <c r="R14" s="128">
        <f t="shared" si="5"/>
        <v>0.69</v>
      </c>
      <c r="S14" s="76">
        <f t="shared" si="6"/>
        <v>0.0986046511627907</v>
      </c>
      <c r="T14" s="129">
        <f t="shared" si="7"/>
        <v>0.577674418604651</v>
      </c>
      <c r="U14" s="130">
        <v>0.2499</v>
      </c>
      <c r="V14" s="131">
        <v>0.7137</v>
      </c>
      <c r="W14" s="131">
        <v>452.2431</v>
      </c>
      <c r="X14" s="76">
        <f t="shared" si="8"/>
        <v>0.0903421723333876</v>
      </c>
      <c r="Y14" s="129">
        <f t="shared" si="9"/>
        <v>0.580527086383602</v>
      </c>
      <c r="Z14" s="131">
        <v>0.264309883117676</v>
      </c>
      <c r="AA14" s="131">
        <v>0.690100252628326</v>
      </c>
      <c r="AB14" s="131">
        <v>456.990905761719</v>
      </c>
      <c r="AC14" s="76">
        <f t="shared" si="10"/>
        <v>0.0983242358031401</v>
      </c>
      <c r="AD14" s="129">
        <f t="shared" si="11"/>
        <v>0.577619546894903</v>
      </c>
      <c r="AE14" s="141">
        <f t="shared" si="12"/>
        <v>0.000285733579508377</v>
      </c>
      <c r="AF14" s="140">
        <f t="shared" si="13"/>
        <v>0.0714333948770943</v>
      </c>
    </row>
    <row r="15" spans="2:32">
      <c r="B15" s="27">
        <v>10</v>
      </c>
      <c r="C15" s="30"/>
      <c r="D15" s="17">
        <v>0</v>
      </c>
      <c r="E15" s="18">
        <v>255</v>
      </c>
      <c r="F15" s="19">
        <v>188</v>
      </c>
      <c r="G15" s="20">
        <v>0</v>
      </c>
      <c r="H15" s="21">
        <v>255</v>
      </c>
      <c r="I15" s="95">
        <v>128</v>
      </c>
      <c r="J15" s="96">
        <f t="shared" si="0"/>
        <v>93.1170742681171</v>
      </c>
      <c r="K15" s="76">
        <f t="shared" si="1"/>
        <v>186.542048072308</v>
      </c>
      <c r="L15" s="97">
        <f t="shared" si="2"/>
        <v>145.128791593346</v>
      </c>
      <c r="M15" s="98">
        <v>10</v>
      </c>
      <c r="N15" s="99">
        <v>288</v>
      </c>
      <c r="O15" s="100">
        <f t="shared" si="3"/>
        <v>9</v>
      </c>
      <c r="P15" s="101">
        <v>276</v>
      </c>
      <c r="Q15" s="127">
        <f t="shared" si="4"/>
        <v>0.219208388971808</v>
      </c>
      <c r="R15" s="128">
        <f t="shared" si="5"/>
        <v>0.439141609149907</v>
      </c>
      <c r="S15" s="76">
        <f t="shared" si="6"/>
        <v>0.111965511692439</v>
      </c>
      <c r="T15" s="129">
        <f t="shared" si="7"/>
        <v>0.504677805490035</v>
      </c>
      <c r="U15" s="130">
        <v>0.2155</v>
      </c>
      <c r="V15" s="131">
        <v>0.5022</v>
      </c>
      <c r="W15" s="131">
        <v>429.8693</v>
      </c>
      <c r="X15" s="76">
        <f t="shared" si="8"/>
        <v>0.100286199595132</v>
      </c>
      <c r="Y15" s="129">
        <f t="shared" si="9"/>
        <v>0.525839402471089</v>
      </c>
      <c r="Z15" s="131">
        <v>0.21830689907074</v>
      </c>
      <c r="AA15" s="131">
        <v>0.437803417444229</v>
      </c>
      <c r="AB15" s="131">
        <v>426.946472167969</v>
      </c>
      <c r="AC15" s="76">
        <f t="shared" si="10"/>
        <v>0.111708399202324</v>
      </c>
      <c r="AD15" s="129">
        <f t="shared" si="11"/>
        <v>0.504057444159594</v>
      </c>
      <c r="AE15" s="141">
        <f t="shared" si="12"/>
        <v>0.000671531840555366</v>
      </c>
      <c r="AF15" s="140">
        <f t="shared" si="13"/>
        <v>0.167882960138842</v>
      </c>
    </row>
    <row r="16" spans="2:32">
      <c r="B16" s="15">
        <v>11</v>
      </c>
      <c r="C16" s="31"/>
      <c r="D16" s="17">
        <v>0</v>
      </c>
      <c r="E16" s="18">
        <v>255</v>
      </c>
      <c r="F16" s="19">
        <v>255</v>
      </c>
      <c r="G16" s="20">
        <v>0</v>
      </c>
      <c r="H16" s="21">
        <v>255</v>
      </c>
      <c r="I16" s="95">
        <v>255</v>
      </c>
      <c r="J16" s="96">
        <f t="shared" si="0"/>
        <v>118.290669492881</v>
      </c>
      <c r="K16" s="76">
        <f t="shared" si="1"/>
        <v>196.611486162214</v>
      </c>
      <c r="L16" s="97">
        <f t="shared" si="2"/>
        <v>277.70972644377</v>
      </c>
      <c r="M16" s="98">
        <v>11</v>
      </c>
      <c r="N16" s="99">
        <v>320</v>
      </c>
      <c r="O16" s="100">
        <f t="shared" si="3"/>
        <v>10</v>
      </c>
      <c r="P16" s="101">
        <v>307</v>
      </c>
      <c r="Q16" s="127">
        <f t="shared" si="4"/>
        <v>0.19960900728809</v>
      </c>
      <c r="R16" s="128">
        <f t="shared" si="5"/>
        <v>0.331771083404321</v>
      </c>
      <c r="S16" s="76">
        <f t="shared" si="6"/>
        <v>0.121305345659389</v>
      </c>
      <c r="T16" s="129">
        <f t="shared" si="7"/>
        <v>0.453649936055479</v>
      </c>
      <c r="U16" s="130">
        <v>0.1906</v>
      </c>
      <c r="V16" s="131">
        <v>0.3482</v>
      </c>
      <c r="W16" s="131">
        <v>386.9686</v>
      </c>
      <c r="X16" s="76">
        <f t="shared" si="8"/>
        <v>0.112163832166186</v>
      </c>
      <c r="Y16" s="129">
        <f t="shared" si="9"/>
        <v>0.461042782322133</v>
      </c>
      <c r="Z16" s="131">
        <v>0.199333474040031</v>
      </c>
      <c r="AA16" s="131">
        <v>0.330574452877045</v>
      </c>
      <c r="AB16" s="131">
        <v>397.132354736328</v>
      </c>
      <c r="AC16" s="76">
        <f t="shared" si="10"/>
        <v>0.121392570400193</v>
      </c>
      <c r="AD16" s="129">
        <f t="shared" si="11"/>
        <v>0.452963989904058</v>
      </c>
      <c r="AE16" s="141">
        <f t="shared" si="12"/>
        <v>0.000691469650858134</v>
      </c>
      <c r="AF16" s="140">
        <f t="shared" si="13"/>
        <v>0.172867412714533</v>
      </c>
    </row>
    <row r="17" ht="15.15" spans="2:32">
      <c r="B17" s="32">
        <v>12</v>
      </c>
      <c r="C17" s="33"/>
      <c r="D17" s="34">
        <v>0</v>
      </c>
      <c r="E17" s="35">
        <v>188</v>
      </c>
      <c r="F17" s="36">
        <v>255</v>
      </c>
      <c r="G17" s="37">
        <v>0</v>
      </c>
      <c r="H17" s="38">
        <v>128</v>
      </c>
      <c r="I17" s="102">
        <v>255</v>
      </c>
      <c r="J17" s="103">
        <f t="shared" si="0"/>
        <v>84.5508724604062</v>
      </c>
      <c r="K17" s="104">
        <f t="shared" si="1"/>
        <v>108.760693888978</v>
      </c>
      <c r="L17" s="105">
        <f t="shared" si="2"/>
        <v>271.980326947689</v>
      </c>
      <c r="M17" s="106">
        <v>12</v>
      </c>
      <c r="N17" s="107">
        <v>352</v>
      </c>
      <c r="O17" s="108">
        <f t="shared" si="3"/>
        <v>11</v>
      </c>
      <c r="P17" s="109">
        <v>345</v>
      </c>
      <c r="Q17" s="132">
        <f t="shared" si="4"/>
        <v>0.181715765261406</v>
      </c>
      <c r="R17" s="133">
        <f t="shared" si="5"/>
        <v>0.23374723577988</v>
      </c>
      <c r="S17" s="104">
        <f t="shared" si="6"/>
        <v>0.133576834685083</v>
      </c>
      <c r="T17" s="134">
        <f t="shared" si="7"/>
        <v>0.38660506759352</v>
      </c>
      <c r="U17" s="135">
        <v>0.1672</v>
      </c>
      <c r="V17" s="136">
        <v>0.2022</v>
      </c>
      <c r="W17" s="136">
        <v>173.4022</v>
      </c>
      <c r="X17" s="104">
        <f t="shared" si="8"/>
        <v>0.13134328358209</v>
      </c>
      <c r="Y17" s="134">
        <f t="shared" si="9"/>
        <v>0.35738413197172</v>
      </c>
      <c r="Z17" s="136">
        <v>0.181412771344185</v>
      </c>
      <c r="AA17" s="136">
        <v>0.232289209961891</v>
      </c>
      <c r="AB17" s="136">
        <v>182.647476196289</v>
      </c>
      <c r="AC17" s="104">
        <f t="shared" si="10"/>
        <v>0.133769322872358</v>
      </c>
      <c r="AD17" s="134">
        <f t="shared" si="11"/>
        <v>0.385389808656074</v>
      </c>
      <c r="AE17" s="142">
        <f t="shared" si="12"/>
        <v>0.00123040886996291</v>
      </c>
      <c r="AF17" s="140">
        <f t="shared" si="13"/>
        <v>0.307602217490728</v>
      </c>
    </row>
    <row r="18" spans="2:32">
      <c r="B18" s="8">
        <v>13</v>
      </c>
      <c r="C18" s="39"/>
      <c r="D18" s="10">
        <v>135</v>
      </c>
      <c r="E18" s="11">
        <v>135</v>
      </c>
      <c r="F18" s="12">
        <v>255</v>
      </c>
      <c r="G18" s="13">
        <v>63</v>
      </c>
      <c r="H18" s="14">
        <v>63</v>
      </c>
      <c r="I18" s="87">
        <v>255</v>
      </c>
      <c r="J18" s="88">
        <f t="shared" si="0"/>
        <v>97.9364421692528</v>
      </c>
      <c r="K18" s="89">
        <f t="shared" si="1"/>
        <v>78.223087505999</v>
      </c>
      <c r="L18" s="90">
        <f t="shared" si="2"/>
        <v>269.047957126861</v>
      </c>
      <c r="M18" s="91">
        <v>1</v>
      </c>
      <c r="N18" s="92">
        <v>0</v>
      </c>
      <c r="O18" s="110">
        <f t="shared" si="3"/>
        <v>1</v>
      </c>
      <c r="P18" s="94">
        <v>0</v>
      </c>
      <c r="Q18" s="122">
        <f t="shared" si="4"/>
        <v>0.219979324410562</v>
      </c>
      <c r="R18" s="123">
        <f t="shared" si="5"/>
        <v>0.175700296659135</v>
      </c>
      <c r="S18" s="89">
        <f t="shared" si="6"/>
        <v>0.188481885167428</v>
      </c>
      <c r="T18" s="124">
        <f t="shared" si="7"/>
        <v>0.338721501495348</v>
      </c>
      <c r="U18" s="125">
        <v>0.1931</v>
      </c>
      <c r="V18" s="126">
        <v>0.1219</v>
      </c>
      <c r="W18" s="126">
        <v>92.7443</v>
      </c>
      <c r="X18" s="89">
        <f t="shared" si="8"/>
        <v>0.189471618505617</v>
      </c>
      <c r="Y18" s="143">
        <f t="shared" si="9"/>
        <v>0.269121326595692</v>
      </c>
      <c r="Z18" s="144">
        <v>0.232119470834732</v>
      </c>
      <c r="AA18" s="144">
        <v>0.19745084643364</v>
      </c>
      <c r="AB18" s="144">
        <v>155.62956237793</v>
      </c>
      <c r="AC18" s="89">
        <f t="shared" si="10"/>
        <v>0.189285519820088</v>
      </c>
      <c r="AD18" s="124">
        <f t="shared" si="11"/>
        <v>0.362282485119986</v>
      </c>
      <c r="AE18" s="139">
        <f t="shared" si="12"/>
        <v>0.0235746851095707</v>
      </c>
      <c r="AF18" s="140">
        <f t="shared" si="13"/>
        <v>5.89367127739268</v>
      </c>
    </row>
    <row r="19" spans="2:32">
      <c r="B19" s="15">
        <v>14</v>
      </c>
      <c r="C19" s="40"/>
      <c r="D19" s="17">
        <v>206</v>
      </c>
      <c r="E19" s="18">
        <v>135</v>
      </c>
      <c r="F19" s="19">
        <v>255</v>
      </c>
      <c r="G19" s="20">
        <v>159</v>
      </c>
      <c r="H19" s="21">
        <v>63</v>
      </c>
      <c r="I19" s="95">
        <v>255</v>
      </c>
      <c r="J19" s="96">
        <f t="shared" si="0"/>
        <v>144.647253239482</v>
      </c>
      <c r="K19" s="76">
        <f t="shared" si="1"/>
        <v>100.204645656695</v>
      </c>
      <c r="L19" s="97">
        <f t="shared" si="2"/>
        <v>269.047957126861</v>
      </c>
      <c r="M19" s="98">
        <v>2</v>
      </c>
      <c r="N19" s="99">
        <v>32</v>
      </c>
      <c r="O19" s="100">
        <f t="shared" si="3"/>
        <v>2</v>
      </c>
      <c r="P19" s="101">
        <v>32</v>
      </c>
      <c r="Q19" s="127">
        <f t="shared" si="4"/>
        <v>0.28146972906137</v>
      </c>
      <c r="R19" s="128">
        <f t="shared" si="5"/>
        <v>0.194988662639756</v>
      </c>
      <c r="S19" s="76">
        <f t="shared" si="6"/>
        <v>0.235691168609567</v>
      </c>
      <c r="T19" s="129">
        <f t="shared" si="7"/>
        <v>0.367369835157693</v>
      </c>
      <c r="U19" s="130">
        <v>0.2666</v>
      </c>
      <c r="V19" s="131">
        <v>0.148</v>
      </c>
      <c r="W19" s="131">
        <v>125.4722</v>
      </c>
      <c r="X19" s="76">
        <f t="shared" si="8"/>
        <v>0.25134345243707</v>
      </c>
      <c r="Y19" s="129">
        <f t="shared" si="9"/>
        <v>0.313943622136325</v>
      </c>
      <c r="Z19" s="131">
        <v>0.291206687688828</v>
      </c>
      <c r="AA19" s="131">
        <v>0.209430500864983</v>
      </c>
      <c r="AB19" s="131">
        <v>187.418548583984</v>
      </c>
      <c r="AC19" s="76">
        <f t="shared" si="10"/>
        <v>0.236237109622273</v>
      </c>
      <c r="AD19" s="129">
        <f t="shared" si="11"/>
        <v>0.382269127517087</v>
      </c>
      <c r="AE19" s="141">
        <f t="shared" si="12"/>
        <v>0.0149092912105188</v>
      </c>
      <c r="AF19" s="140">
        <f t="shared" si="13"/>
        <v>3.72732280262969</v>
      </c>
    </row>
    <row r="20" spans="2:32">
      <c r="B20" s="15">
        <v>15</v>
      </c>
      <c r="C20" s="41"/>
      <c r="D20" s="17">
        <v>255</v>
      </c>
      <c r="E20" s="18">
        <v>135</v>
      </c>
      <c r="F20" s="19">
        <v>255</v>
      </c>
      <c r="G20" s="20">
        <v>255</v>
      </c>
      <c r="H20" s="21">
        <v>63</v>
      </c>
      <c r="I20" s="95">
        <v>255</v>
      </c>
      <c r="J20" s="96">
        <f t="shared" si="0"/>
        <v>191.35806430971</v>
      </c>
      <c r="K20" s="76">
        <f t="shared" si="1"/>
        <v>122.186203807391</v>
      </c>
      <c r="L20" s="97">
        <f t="shared" si="2"/>
        <v>269.047957126861</v>
      </c>
      <c r="M20" s="98">
        <v>3</v>
      </c>
      <c r="N20" s="99">
        <v>64</v>
      </c>
      <c r="O20" s="100">
        <f t="shared" si="3"/>
        <v>2</v>
      </c>
      <c r="P20" s="101">
        <v>59</v>
      </c>
      <c r="Q20" s="127">
        <f t="shared" si="4"/>
        <v>0.328459694479408</v>
      </c>
      <c r="R20" s="128">
        <f t="shared" si="5"/>
        <v>0.209728517671559</v>
      </c>
      <c r="S20" s="76">
        <f t="shared" si="6"/>
        <v>0.270347052915725</v>
      </c>
      <c r="T20" s="129">
        <f t="shared" si="7"/>
        <v>0.388400303416829</v>
      </c>
      <c r="U20" s="130">
        <v>0.3431</v>
      </c>
      <c r="V20" s="131">
        <v>0.1761</v>
      </c>
      <c r="W20" s="131">
        <v>169.791</v>
      </c>
      <c r="X20" s="76">
        <f t="shared" si="8"/>
        <v>0.310006776598148</v>
      </c>
      <c r="Y20" s="129">
        <f t="shared" si="9"/>
        <v>0.358007680144567</v>
      </c>
      <c r="Z20" s="131">
        <v>0.327063113451004</v>
      </c>
      <c r="AA20" s="131">
        <v>0.211924850940704</v>
      </c>
      <c r="AB20" s="131">
        <v>224.313568115234</v>
      </c>
      <c r="AC20" s="76">
        <f t="shared" si="10"/>
        <v>0.267592544604896</v>
      </c>
      <c r="AD20" s="129">
        <f t="shared" si="11"/>
        <v>0.390127753760426</v>
      </c>
      <c r="AE20" s="141">
        <f t="shared" si="12"/>
        <v>0.00325136905380175</v>
      </c>
      <c r="AF20" s="140">
        <f t="shared" si="13"/>
        <v>0.812842263450438</v>
      </c>
    </row>
    <row r="21" spans="2:32">
      <c r="B21" s="15">
        <v>16</v>
      </c>
      <c r="C21" s="42"/>
      <c r="D21" s="17">
        <v>255</v>
      </c>
      <c r="E21" s="18">
        <v>135</v>
      </c>
      <c r="F21" s="19">
        <v>206</v>
      </c>
      <c r="G21" s="20">
        <v>255</v>
      </c>
      <c r="H21" s="21">
        <v>63</v>
      </c>
      <c r="I21" s="95">
        <v>159</v>
      </c>
      <c r="J21" s="96">
        <f t="shared" si="0"/>
        <v>172.329204927211</v>
      </c>
      <c r="K21" s="76">
        <f t="shared" si="1"/>
        <v>114.574660054391</v>
      </c>
      <c r="L21" s="97">
        <f t="shared" si="2"/>
        <v>168.829297712367</v>
      </c>
      <c r="M21" s="98">
        <v>4</v>
      </c>
      <c r="N21" s="99">
        <v>96</v>
      </c>
      <c r="O21" s="100">
        <f t="shared" si="3"/>
        <v>3</v>
      </c>
      <c r="P21" s="101">
        <v>85</v>
      </c>
      <c r="Q21" s="127">
        <f t="shared" si="4"/>
        <v>0.378136196866877</v>
      </c>
      <c r="R21" s="128">
        <f t="shared" si="5"/>
        <v>0.251407335329972</v>
      </c>
      <c r="S21" s="76">
        <f t="shared" si="6"/>
        <v>0.287522391633573</v>
      </c>
      <c r="T21" s="129">
        <f t="shared" si="7"/>
        <v>0.430114301635944</v>
      </c>
      <c r="U21" s="130">
        <v>0.4257</v>
      </c>
      <c r="V21" s="131">
        <v>0.2368</v>
      </c>
      <c r="W21" s="131">
        <v>178.2831</v>
      </c>
      <c r="X21" s="76">
        <f t="shared" si="8"/>
        <v>0.341228808464591</v>
      </c>
      <c r="Y21" s="129">
        <f t="shared" si="9"/>
        <v>0.427077071059276</v>
      </c>
      <c r="Z21" s="131">
        <v>0.369600474834442</v>
      </c>
      <c r="AA21" s="131">
        <v>0.245994254946709</v>
      </c>
      <c r="AB21" s="131">
        <v>223.378723144531</v>
      </c>
      <c r="AC21" s="76">
        <f t="shared" si="10"/>
        <v>0.283613743322159</v>
      </c>
      <c r="AD21" s="129">
        <f t="shared" si="11"/>
        <v>0.424719532362544</v>
      </c>
      <c r="AE21" s="141">
        <f t="shared" si="12"/>
        <v>0.00666191167275122</v>
      </c>
      <c r="AF21" s="140">
        <f t="shared" si="13"/>
        <v>1.6654779181878</v>
      </c>
    </row>
    <row r="22" spans="2:32">
      <c r="B22" s="15">
        <v>17</v>
      </c>
      <c r="C22" s="43"/>
      <c r="D22" s="17">
        <v>255</v>
      </c>
      <c r="E22" s="18">
        <v>135</v>
      </c>
      <c r="F22" s="19">
        <v>135</v>
      </c>
      <c r="G22" s="20">
        <f>G10</f>
        <v>255</v>
      </c>
      <c r="H22" s="21">
        <v>63</v>
      </c>
      <c r="I22" s="95">
        <f>H22</f>
        <v>63</v>
      </c>
      <c r="J22" s="96">
        <f t="shared" si="0"/>
        <v>153.300345544713</v>
      </c>
      <c r="K22" s="76">
        <f t="shared" si="1"/>
        <v>106.963116301392</v>
      </c>
      <c r="L22" s="97">
        <f t="shared" si="2"/>
        <v>68.6106382978726</v>
      </c>
      <c r="M22" s="98">
        <v>5</v>
      </c>
      <c r="N22" s="99">
        <v>128</v>
      </c>
      <c r="O22" s="100">
        <f t="shared" si="3"/>
        <v>4</v>
      </c>
      <c r="P22" s="101">
        <v>116</v>
      </c>
      <c r="Q22" s="127">
        <f t="shared" si="4"/>
        <v>0.466136875715052</v>
      </c>
      <c r="R22" s="128">
        <f t="shared" si="5"/>
        <v>0.325240316140932</v>
      </c>
      <c r="S22" s="76">
        <f t="shared" si="6"/>
        <v>0.312287603722668</v>
      </c>
      <c r="T22" s="129">
        <f t="shared" si="7"/>
        <v>0.490261937147024</v>
      </c>
      <c r="U22" s="130">
        <v>0.5357</v>
      </c>
      <c r="V22" s="131">
        <v>0.3199</v>
      </c>
      <c r="W22" s="131">
        <v>187.5175</v>
      </c>
      <c r="X22" s="76">
        <f t="shared" si="8"/>
        <v>0.37153656760412</v>
      </c>
      <c r="Y22" s="129">
        <f t="shared" si="9"/>
        <v>0.499202413565905</v>
      </c>
      <c r="Z22" s="131">
        <v>0.466501414775848</v>
      </c>
      <c r="AA22" s="131">
        <v>0.318134218454361</v>
      </c>
      <c r="AB22" s="131">
        <v>221.598556518555</v>
      </c>
      <c r="AC22" s="76">
        <f t="shared" si="10"/>
        <v>0.317099410035737</v>
      </c>
      <c r="AD22" s="129">
        <f t="shared" si="11"/>
        <v>0.48655884424958</v>
      </c>
      <c r="AE22" s="141">
        <f t="shared" si="12"/>
        <v>0.00607176885277983</v>
      </c>
      <c r="AF22" s="140">
        <f t="shared" si="13"/>
        <v>1.51794221319496</v>
      </c>
    </row>
    <row r="23" spans="2:32">
      <c r="B23" s="15">
        <v>18</v>
      </c>
      <c r="C23" s="44"/>
      <c r="D23" s="17">
        <v>255</v>
      </c>
      <c r="E23" s="18">
        <v>206</v>
      </c>
      <c r="F23" s="19">
        <v>135</v>
      </c>
      <c r="G23" s="20">
        <v>255</v>
      </c>
      <c r="H23" s="21">
        <v>159</v>
      </c>
      <c r="I23" s="95">
        <v>63</v>
      </c>
      <c r="J23" s="96">
        <f t="shared" si="0"/>
        <v>178.804444088946</v>
      </c>
      <c r="K23" s="76">
        <f t="shared" si="1"/>
        <v>173.370014397696</v>
      </c>
      <c r="L23" s="97">
        <f t="shared" si="2"/>
        <v>72.9415229563272</v>
      </c>
      <c r="M23" s="98">
        <v>6</v>
      </c>
      <c r="N23" s="99">
        <v>160</v>
      </c>
      <c r="O23" s="100">
        <f t="shared" si="3"/>
        <v>5</v>
      </c>
      <c r="P23" s="101">
        <v>153</v>
      </c>
      <c r="Q23" s="127">
        <f t="shared" si="4"/>
        <v>0.42060155791375</v>
      </c>
      <c r="R23" s="128">
        <f t="shared" si="5"/>
        <v>0.40781815308196</v>
      </c>
      <c r="S23" s="76">
        <f t="shared" si="6"/>
        <v>0.23855070752812</v>
      </c>
      <c r="T23" s="129">
        <f t="shared" si="7"/>
        <v>0.520425902003054</v>
      </c>
      <c r="U23" s="130">
        <v>0.4677</v>
      </c>
      <c r="V23" s="131">
        <v>0.4162</v>
      </c>
      <c r="W23" s="131">
        <v>307.3124</v>
      </c>
      <c r="X23" s="76">
        <f t="shared" si="8"/>
        <v>0.26502337441564</v>
      </c>
      <c r="Y23" s="129">
        <f t="shared" si="9"/>
        <v>0.530641733956651</v>
      </c>
      <c r="Z23" s="131">
        <v>0.407304793596268</v>
      </c>
      <c r="AA23" s="131">
        <v>0.406528294086456</v>
      </c>
      <c r="AB23" s="131">
        <v>337.312713623047</v>
      </c>
      <c r="AC23" s="76">
        <f t="shared" si="10"/>
        <v>0.230645733599428</v>
      </c>
      <c r="AD23" s="129">
        <f t="shared" si="11"/>
        <v>0.517963551395694</v>
      </c>
      <c r="AE23" s="141">
        <f t="shared" si="12"/>
        <v>0.008279600432802</v>
      </c>
      <c r="AF23" s="140">
        <f t="shared" si="13"/>
        <v>2.0699001082005</v>
      </c>
    </row>
    <row r="24" spans="2:32">
      <c r="B24" s="15">
        <v>19</v>
      </c>
      <c r="C24" s="45"/>
      <c r="D24" s="17">
        <v>255</v>
      </c>
      <c r="E24" s="18">
        <v>255</v>
      </c>
      <c r="F24" s="19">
        <v>135</v>
      </c>
      <c r="G24" s="20">
        <v>255</v>
      </c>
      <c r="H24" s="21">
        <v>255</v>
      </c>
      <c r="I24" s="95">
        <v>63</v>
      </c>
      <c r="J24" s="96">
        <f t="shared" si="0"/>
        <v>204.308542633179</v>
      </c>
      <c r="K24" s="76">
        <f t="shared" si="1"/>
        <v>239.776912494001</v>
      </c>
      <c r="L24" s="97">
        <f t="shared" si="2"/>
        <v>77.2724076147819</v>
      </c>
      <c r="M24" s="98">
        <v>7</v>
      </c>
      <c r="N24" s="99">
        <v>192</v>
      </c>
      <c r="O24" s="100">
        <f t="shared" si="3"/>
        <v>7</v>
      </c>
      <c r="P24" s="101">
        <v>193</v>
      </c>
      <c r="Q24" s="127">
        <f t="shared" si="4"/>
        <v>0.391877743166018</v>
      </c>
      <c r="R24" s="128">
        <f t="shared" si="5"/>
        <v>0.459908499764345</v>
      </c>
      <c r="S24" s="76">
        <f t="shared" si="6"/>
        <v>0.202647871047736</v>
      </c>
      <c r="T24" s="129">
        <f t="shared" si="7"/>
        <v>0.535112876282101</v>
      </c>
      <c r="U24" s="130">
        <v>0.4101</v>
      </c>
      <c r="V24" s="131">
        <v>0.4975</v>
      </c>
      <c r="W24" s="131">
        <v>469.0406</v>
      </c>
      <c r="X24" s="76">
        <f t="shared" si="8"/>
        <v>0.201281013030995</v>
      </c>
      <c r="Y24" s="129">
        <f t="shared" si="9"/>
        <v>0.549399985275712</v>
      </c>
      <c r="Z24" s="131">
        <v>0.388534873723984</v>
      </c>
      <c r="AA24" s="131">
        <v>0.454801857471466</v>
      </c>
      <c r="AB24" s="131">
        <v>455.205780029297</v>
      </c>
      <c r="AC24" s="76">
        <f t="shared" si="10"/>
        <v>0.202347355395973</v>
      </c>
      <c r="AD24" s="129">
        <f t="shared" si="11"/>
        <v>0.532932584569705</v>
      </c>
      <c r="AE24" s="141">
        <f t="shared" si="12"/>
        <v>0.00220090472490218</v>
      </c>
      <c r="AF24" s="140">
        <f t="shared" si="13"/>
        <v>0.550226181225544</v>
      </c>
    </row>
    <row r="25" spans="2:32">
      <c r="B25" s="27">
        <v>20</v>
      </c>
      <c r="C25" s="46"/>
      <c r="D25" s="17">
        <v>206</v>
      </c>
      <c r="E25" s="18">
        <v>255</v>
      </c>
      <c r="F25" s="19">
        <v>135</v>
      </c>
      <c r="G25" s="20">
        <v>159</v>
      </c>
      <c r="H25" s="21">
        <f>H13</f>
        <v>255</v>
      </c>
      <c r="I25" s="95">
        <v>63</v>
      </c>
      <c r="J25" s="96">
        <f t="shared" si="0"/>
        <v>157.59773156295</v>
      </c>
      <c r="K25" s="76">
        <f t="shared" si="1"/>
        <v>217.795354343305</v>
      </c>
      <c r="L25" s="97">
        <f t="shared" si="2"/>
        <v>77.2724076147819</v>
      </c>
      <c r="M25" s="98">
        <v>8</v>
      </c>
      <c r="N25" s="99">
        <v>224</v>
      </c>
      <c r="O25" s="100">
        <f t="shared" si="3"/>
        <v>8</v>
      </c>
      <c r="P25" s="101">
        <v>224</v>
      </c>
      <c r="Q25" s="127">
        <f t="shared" si="4"/>
        <v>0.348154948452296</v>
      </c>
      <c r="R25" s="128">
        <f t="shared" si="5"/>
        <v>0.481139732231839</v>
      </c>
      <c r="S25" s="76">
        <f t="shared" si="6"/>
        <v>0.172410119881321</v>
      </c>
      <c r="T25" s="129">
        <f t="shared" si="7"/>
        <v>0.536097672561242</v>
      </c>
      <c r="U25" s="130">
        <v>0.3399</v>
      </c>
      <c r="V25" s="131">
        <v>0.5417</v>
      </c>
      <c r="W25" s="131">
        <v>444.8573</v>
      </c>
      <c r="X25" s="76">
        <f t="shared" si="8"/>
        <v>0.154139174205836</v>
      </c>
      <c r="Y25" s="129">
        <f t="shared" si="9"/>
        <v>0.552717502210734</v>
      </c>
      <c r="Z25" s="131">
        <v>0.351294964551926</v>
      </c>
      <c r="AA25" s="131">
        <v>0.470148831605911</v>
      </c>
      <c r="AB25" s="131">
        <v>427.757537841797</v>
      </c>
      <c r="AC25" s="76">
        <f t="shared" si="10"/>
        <v>0.176992714291031</v>
      </c>
      <c r="AD25" s="129">
        <f t="shared" si="11"/>
        <v>0.532968257455256</v>
      </c>
      <c r="AE25" s="141">
        <f t="shared" si="12"/>
        <v>0.00554918105935316</v>
      </c>
      <c r="AF25" s="140">
        <f t="shared" si="13"/>
        <v>1.38729526483829</v>
      </c>
    </row>
    <row r="26" spans="2:32">
      <c r="B26" s="15">
        <v>21</v>
      </c>
      <c r="C26" s="47"/>
      <c r="D26" s="17">
        <v>135</v>
      </c>
      <c r="E26" s="18">
        <v>255</v>
      </c>
      <c r="F26" s="19">
        <v>135</v>
      </c>
      <c r="G26" s="20">
        <v>63</v>
      </c>
      <c r="H26" s="21">
        <v>255</v>
      </c>
      <c r="I26" s="95">
        <v>63</v>
      </c>
      <c r="J26" s="96">
        <f t="shared" si="0"/>
        <v>110.886920492721</v>
      </c>
      <c r="K26" s="76">
        <f t="shared" si="1"/>
        <v>195.813796192609</v>
      </c>
      <c r="L26" s="97">
        <f t="shared" si="2"/>
        <v>77.2724076147819</v>
      </c>
      <c r="M26" s="98">
        <v>9</v>
      </c>
      <c r="N26" s="99">
        <v>256</v>
      </c>
      <c r="O26" s="100">
        <f t="shared" si="3"/>
        <v>8</v>
      </c>
      <c r="P26" s="101">
        <v>250</v>
      </c>
      <c r="Q26" s="127">
        <f t="shared" si="4"/>
        <v>0.288788234058934</v>
      </c>
      <c r="R26" s="128">
        <f t="shared" si="5"/>
        <v>0.509967452929236</v>
      </c>
      <c r="S26" s="76">
        <f t="shared" si="6"/>
        <v>0.135231617659862</v>
      </c>
      <c r="T26" s="129">
        <f t="shared" si="7"/>
        <v>0.537308518250467</v>
      </c>
      <c r="U26" s="130">
        <v>0.2711</v>
      </c>
      <c r="V26" s="131">
        <v>0.5851</v>
      </c>
      <c r="W26" s="131">
        <v>426.7789</v>
      </c>
      <c r="X26" s="76">
        <f t="shared" si="8"/>
        <v>0.114400253191265</v>
      </c>
      <c r="Y26" s="129">
        <f t="shared" si="9"/>
        <v>0.555533284101698</v>
      </c>
      <c r="Z26" s="131">
        <v>0.290233254432678</v>
      </c>
      <c r="AA26" s="131">
        <v>0.497114509344101</v>
      </c>
      <c r="AB26" s="131">
        <v>396.225158691406</v>
      </c>
      <c r="AC26" s="76">
        <f t="shared" si="10"/>
        <v>0.138455075793419</v>
      </c>
      <c r="AD26" s="129">
        <f t="shared" si="11"/>
        <v>0.533581381666672</v>
      </c>
      <c r="AE26" s="141">
        <f t="shared" si="12"/>
        <v>0.00492770021947986</v>
      </c>
      <c r="AF26" s="140">
        <f t="shared" si="13"/>
        <v>1.23192505486997</v>
      </c>
    </row>
    <row r="27" spans="2:32">
      <c r="B27" s="27">
        <v>22</v>
      </c>
      <c r="C27" s="48"/>
      <c r="D27" s="17">
        <v>135</v>
      </c>
      <c r="E27" s="18">
        <v>255</v>
      </c>
      <c r="F27" s="19">
        <v>206</v>
      </c>
      <c r="G27" s="20">
        <v>63</v>
      </c>
      <c r="H27" s="21">
        <v>255</v>
      </c>
      <c r="I27" s="95">
        <v>159</v>
      </c>
      <c r="J27" s="96">
        <f t="shared" si="0"/>
        <v>129.91577987522</v>
      </c>
      <c r="K27" s="76">
        <f t="shared" si="1"/>
        <v>203.425339945609</v>
      </c>
      <c r="L27" s="97">
        <f t="shared" si="2"/>
        <v>177.491067029276</v>
      </c>
      <c r="M27" s="98">
        <v>10</v>
      </c>
      <c r="N27" s="99">
        <v>288</v>
      </c>
      <c r="O27" s="100">
        <f t="shared" si="3"/>
        <v>9</v>
      </c>
      <c r="P27" s="101">
        <v>276</v>
      </c>
      <c r="Q27" s="127">
        <f t="shared" si="4"/>
        <v>0.25432183644556</v>
      </c>
      <c r="R27" s="128">
        <f t="shared" si="5"/>
        <v>0.398223418927399</v>
      </c>
      <c r="S27" s="76">
        <f t="shared" si="6"/>
        <v>0.139928764628598</v>
      </c>
      <c r="T27" s="129">
        <f t="shared" si="7"/>
        <v>0.492983817787056</v>
      </c>
      <c r="U27" s="130">
        <v>0.2382</v>
      </c>
      <c r="V27" s="131">
        <v>0.45</v>
      </c>
      <c r="W27" s="131">
        <v>402.6873</v>
      </c>
      <c r="X27" s="76">
        <f t="shared" si="8"/>
        <v>0.120248371952143</v>
      </c>
      <c r="Y27" s="129">
        <f t="shared" si="9"/>
        <v>0.511131303952749</v>
      </c>
      <c r="Z27" s="131">
        <v>0.255961567163467</v>
      </c>
      <c r="AA27" s="131">
        <v>0.385593771934509</v>
      </c>
      <c r="AB27" s="131">
        <v>384.169982910156</v>
      </c>
      <c r="AC27" s="76">
        <f t="shared" si="10"/>
        <v>0.143895598481613</v>
      </c>
      <c r="AD27" s="129">
        <f t="shared" si="11"/>
        <v>0.487736523087833</v>
      </c>
      <c r="AE27" s="141">
        <f t="shared" si="12"/>
        <v>0.00657798392198655</v>
      </c>
      <c r="AF27" s="140">
        <f t="shared" si="13"/>
        <v>1.64449598049664</v>
      </c>
    </row>
    <row r="28" spans="2:32">
      <c r="B28" s="15">
        <v>23</v>
      </c>
      <c r="C28" s="49"/>
      <c r="D28" s="17">
        <v>135</v>
      </c>
      <c r="E28" s="18">
        <v>255</v>
      </c>
      <c r="F28" s="19">
        <v>255</v>
      </c>
      <c r="G28" s="20">
        <v>63</v>
      </c>
      <c r="H28" s="21">
        <v>255</v>
      </c>
      <c r="I28" s="95">
        <v>255</v>
      </c>
      <c r="J28" s="96">
        <f t="shared" si="0"/>
        <v>148.944639257719</v>
      </c>
      <c r="K28" s="76">
        <f t="shared" si="1"/>
        <v>211.036883698608</v>
      </c>
      <c r="L28" s="97">
        <f t="shared" si="2"/>
        <v>277.70972644377</v>
      </c>
      <c r="M28" s="98">
        <v>11</v>
      </c>
      <c r="N28" s="99">
        <v>320</v>
      </c>
      <c r="O28" s="100">
        <f t="shared" si="3"/>
        <v>10</v>
      </c>
      <c r="P28" s="101">
        <v>307</v>
      </c>
      <c r="Q28" s="127">
        <f t="shared" si="4"/>
        <v>0.233568579461984</v>
      </c>
      <c r="R28" s="128">
        <f t="shared" si="5"/>
        <v>0.330938967560147</v>
      </c>
      <c r="S28" s="76">
        <f t="shared" si="6"/>
        <v>0.143643231754323</v>
      </c>
      <c r="T28" s="129">
        <f t="shared" si="7"/>
        <v>0.457932190953835</v>
      </c>
      <c r="U28" s="130">
        <v>0.2116</v>
      </c>
      <c r="V28" s="131">
        <v>0.3402</v>
      </c>
      <c r="W28" s="131">
        <v>371.7805</v>
      </c>
      <c r="X28" s="76">
        <f t="shared" si="8"/>
        <v>0.127102354637194</v>
      </c>
      <c r="Y28" s="129">
        <f t="shared" si="9"/>
        <v>0.459784959154253</v>
      </c>
      <c r="Z28" s="131">
        <v>0.23905012011528</v>
      </c>
      <c r="AA28" s="131">
        <v>0.327394276857376</v>
      </c>
      <c r="AB28" s="131">
        <v>366.941833496094</v>
      </c>
      <c r="AC28" s="76">
        <f t="shared" si="10"/>
        <v>0.148233633003868</v>
      </c>
      <c r="AD28" s="129">
        <f t="shared" si="11"/>
        <v>0.456784530727859</v>
      </c>
      <c r="AE28" s="141">
        <f t="shared" si="12"/>
        <v>0.0047316918354973</v>
      </c>
      <c r="AF28" s="140">
        <f t="shared" si="13"/>
        <v>1.18292295887432</v>
      </c>
    </row>
    <row r="29" ht="15.15" spans="2:32">
      <c r="B29" s="32">
        <v>24</v>
      </c>
      <c r="C29" s="50"/>
      <c r="D29" s="34">
        <v>135</v>
      </c>
      <c r="E29" s="35">
        <v>206</v>
      </c>
      <c r="F29" s="36">
        <v>255</v>
      </c>
      <c r="G29" s="37">
        <v>63</v>
      </c>
      <c r="H29" s="38">
        <v>159</v>
      </c>
      <c r="I29" s="102">
        <v>255</v>
      </c>
      <c r="J29" s="103">
        <f t="shared" si="0"/>
        <v>123.440540713486</v>
      </c>
      <c r="K29" s="104">
        <f t="shared" si="1"/>
        <v>144.629985602304</v>
      </c>
      <c r="L29" s="105">
        <f t="shared" si="2"/>
        <v>273.378841785315</v>
      </c>
      <c r="M29" s="106">
        <v>12</v>
      </c>
      <c r="N29" s="107">
        <v>352</v>
      </c>
      <c r="O29" s="108">
        <f t="shared" si="3"/>
        <v>11</v>
      </c>
      <c r="P29" s="109">
        <v>345</v>
      </c>
      <c r="Q29" s="132">
        <f t="shared" si="4"/>
        <v>0.227981687644034</v>
      </c>
      <c r="R29" s="133">
        <f t="shared" si="5"/>
        <v>0.267116362347101</v>
      </c>
      <c r="S29" s="104">
        <f t="shared" si="6"/>
        <v>0.15861159785289</v>
      </c>
      <c r="T29" s="134">
        <f t="shared" si="7"/>
        <v>0.418136409705959</v>
      </c>
      <c r="U29" s="135">
        <v>0.2026</v>
      </c>
      <c r="V29" s="136">
        <v>0.2335</v>
      </c>
      <c r="W29" s="136">
        <v>210.4906</v>
      </c>
      <c r="X29" s="104">
        <f t="shared" si="8"/>
        <v>0.150163059590869</v>
      </c>
      <c r="Y29" s="134">
        <f t="shared" si="9"/>
        <v>0.389397420693745</v>
      </c>
      <c r="Z29" s="136">
        <v>0.24108262360096</v>
      </c>
      <c r="AA29" s="136">
        <v>0.283244609832764</v>
      </c>
      <c r="AB29" s="136">
        <v>251.989044189453</v>
      </c>
      <c r="AC29" s="104">
        <f t="shared" si="10"/>
        <v>0.162982587267394</v>
      </c>
      <c r="AD29" s="134">
        <f t="shared" si="11"/>
        <v>0.430843426057618</v>
      </c>
      <c r="AE29" s="142">
        <f t="shared" si="12"/>
        <v>0.0134377755980306</v>
      </c>
      <c r="AF29" s="140">
        <f t="shared" si="13"/>
        <v>3.35944389950764</v>
      </c>
    </row>
    <row r="30" spans="2:32">
      <c r="B30" s="8">
        <v>25</v>
      </c>
      <c r="C30" s="51"/>
      <c r="D30" s="10">
        <v>188</v>
      </c>
      <c r="E30" s="11">
        <v>188</v>
      </c>
      <c r="F30" s="12">
        <v>255</v>
      </c>
      <c r="G30" s="13">
        <v>127</v>
      </c>
      <c r="H30" s="14">
        <v>127</v>
      </c>
      <c r="I30" s="87">
        <v>255</v>
      </c>
      <c r="J30" s="88">
        <f t="shared" si="0"/>
        <v>146.079715245561</v>
      </c>
      <c r="K30" s="89">
        <f t="shared" si="1"/>
        <v>137.148725003999</v>
      </c>
      <c r="L30" s="90">
        <f t="shared" si="2"/>
        <v>271.935213565831</v>
      </c>
      <c r="M30" s="91">
        <v>1</v>
      </c>
      <c r="N30" s="92">
        <v>0</v>
      </c>
      <c r="O30" s="110">
        <f t="shared" si="3"/>
        <v>1</v>
      </c>
      <c r="P30" s="94">
        <v>0</v>
      </c>
      <c r="Q30" s="122">
        <f t="shared" si="4"/>
        <v>0.263129104799315</v>
      </c>
      <c r="R30" s="123">
        <f t="shared" si="5"/>
        <v>0.247041974130399</v>
      </c>
      <c r="S30" s="89">
        <f t="shared" si="6"/>
        <v>0.1935397037656</v>
      </c>
      <c r="T30" s="124">
        <f t="shared" si="7"/>
        <v>0.408841008623874</v>
      </c>
      <c r="U30" s="125">
        <v>0.2459</v>
      </c>
      <c r="V30" s="126">
        <v>0.2105</v>
      </c>
      <c r="W30" s="126">
        <v>197.0342</v>
      </c>
      <c r="X30" s="89">
        <f t="shared" si="8"/>
        <v>0.195383576337849</v>
      </c>
      <c r="Y30" s="143">
        <f t="shared" si="9"/>
        <v>0.37632593063446</v>
      </c>
      <c r="Z30" s="144">
        <v>0.27148312330246</v>
      </c>
      <c r="AA30" s="144">
        <v>0.260945558547974</v>
      </c>
      <c r="AB30" s="144">
        <v>269.411437988281</v>
      </c>
      <c r="AC30" s="89">
        <f t="shared" si="10"/>
        <v>0.194319714229478</v>
      </c>
      <c r="AD30" s="124">
        <f t="shared" si="11"/>
        <v>0.420248772508421</v>
      </c>
      <c r="AE30" s="139">
        <f t="shared" si="12"/>
        <v>0.0114343995543854</v>
      </c>
      <c r="AF30" s="140">
        <f t="shared" si="13"/>
        <v>2.85859988859636</v>
      </c>
    </row>
    <row r="31" spans="2:32">
      <c r="B31" s="15">
        <v>26</v>
      </c>
      <c r="C31" s="52"/>
      <c r="D31" s="17">
        <v>224</v>
      </c>
      <c r="E31" s="18">
        <v>188</v>
      </c>
      <c r="F31" s="19">
        <v>255</v>
      </c>
      <c r="G31" s="20">
        <v>191</v>
      </c>
      <c r="H31" s="21">
        <v>127</v>
      </c>
      <c r="I31" s="95">
        <v>255</v>
      </c>
      <c r="J31" s="96">
        <f t="shared" si="0"/>
        <v>177.220255959046</v>
      </c>
      <c r="K31" s="76">
        <f t="shared" si="1"/>
        <v>151.803097104463</v>
      </c>
      <c r="L31" s="97">
        <f t="shared" si="2"/>
        <v>271.935213565831</v>
      </c>
      <c r="M31" s="98">
        <v>2</v>
      </c>
      <c r="N31" s="99">
        <v>32</v>
      </c>
      <c r="O31" s="100">
        <f t="shared" si="3"/>
        <v>2</v>
      </c>
      <c r="P31" s="101">
        <v>32</v>
      </c>
      <c r="Q31" s="127">
        <f t="shared" si="4"/>
        <v>0.294895964214372</v>
      </c>
      <c r="R31" s="128">
        <f t="shared" si="5"/>
        <v>0.252601602729282</v>
      </c>
      <c r="S31" s="76">
        <f t="shared" si="6"/>
        <v>0.216778391199021</v>
      </c>
      <c r="T31" s="129">
        <f t="shared" si="7"/>
        <v>0.417797444938307</v>
      </c>
      <c r="U31" s="130">
        <v>0.2899</v>
      </c>
      <c r="V31" s="131">
        <v>0.2183</v>
      </c>
      <c r="W31" s="131">
        <v>217.3093</v>
      </c>
      <c r="X31" s="76">
        <f t="shared" si="8"/>
        <v>0.230088495575221</v>
      </c>
      <c r="Y31" s="129">
        <f t="shared" si="9"/>
        <v>0.389836898289615</v>
      </c>
      <c r="Z31" s="131">
        <v>0.300794422626495</v>
      </c>
      <c r="AA31" s="131">
        <v>0.263626933097839</v>
      </c>
      <c r="AB31" s="131">
        <v>289.759124755859</v>
      </c>
      <c r="AC31" s="76">
        <f t="shared" si="10"/>
        <v>0.216323605130364</v>
      </c>
      <c r="AD31" s="129">
        <f t="shared" si="11"/>
        <v>0.426585832869647</v>
      </c>
      <c r="AE31" s="141">
        <f t="shared" si="12"/>
        <v>0.00880014731694658</v>
      </c>
      <c r="AF31" s="140">
        <f t="shared" si="13"/>
        <v>2.20003682923665</v>
      </c>
    </row>
    <row r="32" spans="2:32">
      <c r="B32" s="15">
        <v>27</v>
      </c>
      <c r="C32" s="53"/>
      <c r="D32" s="17">
        <v>255</v>
      </c>
      <c r="E32" s="18">
        <v>188</v>
      </c>
      <c r="F32" s="19">
        <v>255</v>
      </c>
      <c r="G32" s="20">
        <v>255</v>
      </c>
      <c r="H32" s="21">
        <v>127</v>
      </c>
      <c r="I32" s="95">
        <v>255</v>
      </c>
      <c r="J32" s="96">
        <f t="shared" si="0"/>
        <v>208.360796672532</v>
      </c>
      <c r="K32" s="76">
        <f t="shared" si="1"/>
        <v>166.457469204927</v>
      </c>
      <c r="L32" s="97">
        <f t="shared" si="2"/>
        <v>271.935213565831</v>
      </c>
      <c r="M32" s="98">
        <v>3</v>
      </c>
      <c r="N32" s="99">
        <v>64</v>
      </c>
      <c r="O32" s="100">
        <f t="shared" si="3"/>
        <v>2</v>
      </c>
      <c r="P32" s="101">
        <v>59</v>
      </c>
      <c r="Q32" s="127">
        <f t="shared" si="4"/>
        <v>0.322164168102944</v>
      </c>
      <c r="R32" s="128">
        <f t="shared" si="5"/>
        <v>0.257373905971422</v>
      </c>
      <c r="S32" s="76">
        <f t="shared" si="6"/>
        <v>0.236704472145755</v>
      </c>
      <c r="T32" s="129">
        <f t="shared" si="7"/>
        <v>0.425477167620879</v>
      </c>
      <c r="U32" s="130">
        <v>0.3324</v>
      </c>
      <c r="V32" s="131">
        <v>0.2265</v>
      </c>
      <c r="W32" s="131">
        <v>240.6853</v>
      </c>
      <c r="X32" s="76">
        <f t="shared" si="8"/>
        <v>0.263120398955118</v>
      </c>
      <c r="Y32" s="129">
        <f t="shared" si="9"/>
        <v>0.403407741629067</v>
      </c>
      <c r="Z32" s="131">
        <v>0.322909653186798</v>
      </c>
      <c r="AA32" s="131">
        <v>0.259678393602371</v>
      </c>
      <c r="AB32" s="131">
        <v>309.738037109375</v>
      </c>
      <c r="AC32" s="76">
        <f t="shared" si="10"/>
        <v>0.236117499196202</v>
      </c>
      <c r="AD32" s="129">
        <f t="shared" si="11"/>
        <v>0.427233678668383</v>
      </c>
      <c r="AE32" s="141">
        <f t="shared" si="12"/>
        <v>0.00185199036269377</v>
      </c>
      <c r="AF32" s="140">
        <f t="shared" si="13"/>
        <v>0.462997590673442</v>
      </c>
    </row>
    <row r="33" spans="2:32">
      <c r="B33" s="15">
        <v>28</v>
      </c>
      <c r="C33" s="54"/>
      <c r="D33" s="17">
        <v>255</v>
      </c>
      <c r="E33" s="18">
        <v>188</v>
      </c>
      <c r="F33" s="19">
        <v>224</v>
      </c>
      <c r="G33" s="20">
        <v>255</v>
      </c>
      <c r="H33" s="21">
        <v>127</v>
      </c>
      <c r="I33" s="95">
        <v>191</v>
      </c>
      <c r="J33" s="96">
        <f t="shared" si="0"/>
        <v>195.674890417533</v>
      </c>
      <c r="K33" s="76">
        <f t="shared" si="1"/>
        <v>161.383106702928</v>
      </c>
      <c r="L33" s="97">
        <f t="shared" si="2"/>
        <v>205.122773956168</v>
      </c>
      <c r="M33" s="98">
        <v>4</v>
      </c>
      <c r="N33" s="99">
        <v>96</v>
      </c>
      <c r="O33" s="100">
        <f t="shared" si="3"/>
        <v>3</v>
      </c>
      <c r="P33" s="101">
        <v>85</v>
      </c>
      <c r="Q33" s="127">
        <f t="shared" si="4"/>
        <v>0.348064004471013</v>
      </c>
      <c r="R33" s="128">
        <f t="shared" si="5"/>
        <v>0.287066216074705</v>
      </c>
      <c r="S33" s="76">
        <f t="shared" si="6"/>
        <v>0.242187644308698</v>
      </c>
      <c r="T33" s="129">
        <f t="shared" si="7"/>
        <v>0.449425254872778</v>
      </c>
      <c r="U33" s="130">
        <v>0.3743</v>
      </c>
      <c r="V33" s="131">
        <v>0.2708</v>
      </c>
      <c r="W33" s="131">
        <v>252.1091</v>
      </c>
      <c r="X33" s="76">
        <f t="shared" si="8"/>
        <v>0.272168696600618</v>
      </c>
      <c r="Y33" s="129">
        <f t="shared" si="9"/>
        <v>0.443046718778404</v>
      </c>
      <c r="Z33" s="131">
        <v>0.342576563358307</v>
      </c>
      <c r="AA33" s="131">
        <v>0.282194256782532</v>
      </c>
      <c r="AB33" s="131">
        <v>311.543212890625</v>
      </c>
      <c r="AC33" s="76">
        <f t="shared" si="10"/>
        <v>0.24035493442366</v>
      </c>
      <c r="AD33" s="129">
        <f t="shared" si="11"/>
        <v>0.445477817257174</v>
      </c>
      <c r="AE33" s="141">
        <f t="shared" si="12"/>
        <v>0.00435213617110095</v>
      </c>
      <c r="AF33" s="140">
        <f t="shared" si="13"/>
        <v>1.08803404277524</v>
      </c>
    </row>
    <row r="34" spans="2:32">
      <c r="B34" s="15">
        <v>29</v>
      </c>
      <c r="C34" s="55"/>
      <c r="D34" s="17">
        <v>255</v>
      </c>
      <c r="E34" s="18">
        <v>188</v>
      </c>
      <c r="F34" s="19">
        <v>188</v>
      </c>
      <c r="G34" s="20">
        <f>G22</f>
        <v>255</v>
      </c>
      <c r="H34" s="21">
        <v>127</v>
      </c>
      <c r="I34" s="95">
        <f>H34</f>
        <v>127</v>
      </c>
      <c r="J34" s="96">
        <f t="shared" si="0"/>
        <v>182.988984162534</v>
      </c>
      <c r="K34" s="76">
        <f t="shared" si="1"/>
        <v>156.308744200928</v>
      </c>
      <c r="L34" s="97">
        <f t="shared" si="2"/>
        <v>138.310334346505</v>
      </c>
      <c r="M34" s="98">
        <v>5</v>
      </c>
      <c r="N34" s="99">
        <v>128</v>
      </c>
      <c r="O34" s="100">
        <f t="shared" si="3"/>
        <v>4</v>
      </c>
      <c r="P34" s="101">
        <v>116</v>
      </c>
      <c r="Q34" s="127">
        <f t="shared" si="4"/>
        <v>0.383136296159339</v>
      </c>
      <c r="R34" s="128">
        <f t="shared" si="5"/>
        <v>0.327274090211178</v>
      </c>
      <c r="S34" s="76">
        <f t="shared" si="6"/>
        <v>0.248748755513193</v>
      </c>
      <c r="T34" s="129">
        <f t="shared" si="7"/>
        <v>0.478081306319892</v>
      </c>
      <c r="U34" s="130">
        <v>0.4238</v>
      </c>
      <c r="V34" s="131">
        <v>0.3243</v>
      </c>
      <c r="W34" s="131">
        <v>263.7062</v>
      </c>
      <c r="X34" s="76">
        <f t="shared" si="8"/>
        <v>0.280476505625414</v>
      </c>
      <c r="Y34" s="129">
        <f t="shared" si="9"/>
        <v>0.482908669755129</v>
      </c>
      <c r="Z34" s="131">
        <v>0.383799463510513</v>
      </c>
      <c r="AA34" s="131">
        <v>0.32146030664444</v>
      </c>
      <c r="AB34" s="131">
        <v>311.376525878906</v>
      </c>
      <c r="AC34" s="76">
        <f t="shared" si="10"/>
        <v>0.252088148274463</v>
      </c>
      <c r="AD34" s="129">
        <f t="shared" si="11"/>
        <v>0.475070362488707</v>
      </c>
      <c r="AE34" s="141">
        <f t="shared" si="12"/>
        <v>0.0044963681753811</v>
      </c>
      <c r="AF34" s="140">
        <f t="shared" si="13"/>
        <v>1.12409204384527</v>
      </c>
    </row>
    <row r="35" spans="2:32">
      <c r="B35" s="15">
        <v>30</v>
      </c>
      <c r="C35" s="56"/>
      <c r="D35" s="17">
        <v>255</v>
      </c>
      <c r="E35" s="18">
        <v>224</v>
      </c>
      <c r="F35" s="19">
        <v>188</v>
      </c>
      <c r="G35" s="20">
        <v>255</v>
      </c>
      <c r="H35" s="21">
        <v>191</v>
      </c>
      <c r="I35" s="95">
        <v>127</v>
      </c>
      <c r="J35" s="96">
        <f t="shared" si="0"/>
        <v>199.991716525356</v>
      </c>
      <c r="K35" s="76">
        <f t="shared" si="1"/>
        <v>200.580009598464</v>
      </c>
      <c r="L35" s="97">
        <f t="shared" si="2"/>
        <v>141.197590785475</v>
      </c>
      <c r="M35" s="98">
        <v>6</v>
      </c>
      <c r="N35" s="99">
        <v>160</v>
      </c>
      <c r="O35" s="100">
        <f t="shared" si="3"/>
        <v>5</v>
      </c>
      <c r="P35" s="101">
        <v>154</v>
      </c>
      <c r="Q35" s="127">
        <f t="shared" si="4"/>
        <v>0.369145520581113</v>
      </c>
      <c r="R35" s="128">
        <f t="shared" si="5"/>
        <v>0.370231394318786</v>
      </c>
      <c r="S35" s="76">
        <f t="shared" si="6"/>
        <v>0.220237934787566</v>
      </c>
      <c r="T35" s="129">
        <f t="shared" si="7"/>
        <v>0.496993013723543</v>
      </c>
      <c r="U35" s="130">
        <v>0.3978</v>
      </c>
      <c r="V35" s="131">
        <v>0.3846</v>
      </c>
      <c r="W35" s="131">
        <v>356.4546</v>
      </c>
      <c r="X35" s="76">
        <f t="shared" si="8"/>
        <v>0.23332746788668</v>
      </c>
      <c r="Y35" s="129">
        <f t="shared" si="9"/>
        <v>0.507566426183354</v>
      </c>
      <c r="Z35" s="131">
        <v>0.359938263893127</v>
      </c>
      <c r="AA35" s="131">
        <v>0.367592483758926</v>
      </c>
      <c r="AB35" s="131">
        <v>387.525756835938</v>
      </c>
      <c r="AC35" s="76">
        <f t="shared" si="10"/>
        <v>0.215170058478215</v>
      </c>
      <c r="AD35" s="129">
        <f t="shared" si="11"/>
        <v>0.494427890452353</v>
      </c>
      <c r="AE35" s="141">
        <f t="shared" si="12"/>
        <v>0.00568007285897661</v>
      </c>
      <c r="AF35" s="140">
        <f t="shared" si="13"/>
        <v>1.42001821474415</v>
      </c>
    </row>
    <row r="36" spans="2:32">
      <c r="B36" s="15">
        <v>31</v>
      </c>
      <c r="C36" s="57"/>
      <c r="D36" s="17">
        <v>255</v>
      </c>
      <c r="E36" s="18">
        <v>255</v>
      </c>
      <c r="F36" s="19">
        <v>188</v>
      </c>
      <c r="G36" s="20">
        <v>255</v>
      </c>
      <c r="H36" s="21">
        <v>255</v>
      </c>
      <c r="I36" s="95">
        <v>127</v>
      </c>
      <c r="J36" s="96">
        <f t="shared" si="0"/>
        <v>216.994448888178</v>
      </c>
      <c r="K36" s="76">
        <f t="shared" si="1"/>
        <v>244.851274996001</v>
      </c>
      <c r="L36" s="97">
        <f t="shared" si="2"/>
        <v>144.084847224445</v>
      </c>
      <c r="M36" s="98">
        <v>7</v>
      </c>
      <c r="N36" s="99">
        <v>192</v>
      </c>
      <c r="O36" s="100">
        <f t="shared" si="3"/>
        <v>7</v>
      </c>
      <c r="P36" s="101">
        <v>193</v>
      </c>
      <c r="Q36" s="127">
        <f t="shared" si="4"/>
        <v>0.358117677560253</v>
      </c>
      <c r="R36" s="128">
        <f t="shared" si="5"/>
        <v>0.404091304632502</v>
      </c>
      <c r="S36" s="76">
        <f t="shared" si="6"/>
        <v>0.200826968410796</v>
      </c>
      <c r="T36" s="129">
        <f t="shared" si="7"/>
        <v>0.509868634529843</v>
      </c>
      <c r="U36" s="130">
        <v>0.3747</v>
      </c>
      <c r="V36" s="131">
        <v>0.4379</v>
      </c>
      <c r="W36" s="131">
        <v>463.1699</v>
      </c>
      <c r="X36" s="76">
        <f t="shared" si="8"/>
        <v>0.19969621872252</v>
      </c>
      <c r="Y36" s="129">
        <f t="shared" si="9"/>
        <v>0.525101926612839</v>
      </c>
      <c r="Z36" s="131">
        <v>0.355015784502029</v>
      </c>
      <c r="AA36" s="131">
        <v>0.397173583507538</v>
      </c>
      <c r="AB36" s="131">
        <v>461.408996582031</v>
      </c>
      <c r="AC36" s="76">
        <f t="shared" si="10"/>
        <v>0.201254646663901</v>
      </c>
      <c r="AD36" s="129">
        <f t="shared" si="11"/>
        <v>0.506595265846055</v>
      </c>
      <c r="AE36" s="141">
        <f t="shared" si="12"/>
        <v>0.00330118936569574</v>
      </c>
      <c r="AF36" s="140">
        <f t="shared" si="13"/>
        <v>0.825297341423934</v>
      </c>
    </row>
    <row r="37" spans="2:32">
      <c r="B37" s="27">
        <v>32</v>
      </c>
      <c r="C37" s="58"/>
      <c r="D37" s="17">
        <v>224</v>
      </c>
      <c r="E37" s="18">
        <v>255</v>
      </c>
      <c r="F37" s="19">
        <v>188</v>
      </c>
      <c r="G37" s="20">
        <v>191</v>
      </c>
      <c r="H37" s="21">
        <f>H25</f>
        <v>255</v>
      </c>
      <c r="I37" s="95">
        <v>127</v>
      </c>
      <c r="J37" s="96">
        <f t="shared" si="0"/>
        <v>185.853908174692</v>
      </c>
      <c r="K37" s="76">
        <f t="shared" si="1"/>
        <v>230.196902895537</v>
      </c>
      <c r="L37" s="97">
        <f t="shared" si="2"/>
        <v>144.084847224445</v>
      </c>
      <c r="M37" s="98">
        <v>8</v>
      </c>
      <c r="N37" s="99">
        <v>224</v>
      </c>
      <c r="O37" s="100">
        <f t="shared" si="3"/>
        <v>7</v>
      </c>
      <c r="P37" s="101">
        <v>223</v>
      </c>
      <c r="Q37" s="127">
        <f t="shared" si="4"/>
        <v>0.331801600955958</v>
      </c>
      <c r="R37" s="128">
        <f t="shared" si="5"/>
        <v>0.410966342682715</v>
      </c>
      <c r="S37" s="76">
        <f t="shared" si="6"/>
        <v>0.182609754881087</v>
      </c>
      <c r="T37" s="129">
        <f t="shared" si="7"/>
        <v>0.508902131551695</v>
      </c>
      <c r="U37" s="130">
        <v>0.3339</v>
      </c>
      <c r="V37" s="131">
        <v>0.4537</v>
      </c>
      <c r="W37" s="131">
        <v>447.8023</v>
      </c>
      <c r="X37" s="76">
        <f t="shared" si="8"/>
        <v>0.171746007252527</v>
      </c>
      <c r="Y37" s="129">
        <f t="shared" si="9"/>
        <v>0.525075225677031</v>
      </c>
      <c r="Z37" s="131">
        <v>0.332938492298126</v>
      </c>
      <c r="AA37" s="131">
        <v>0.40228945016861</v>
      </c>
      <c r="AB37" s="131">
        <v>446.233947753906</v>
      </c>
      <c r="AC37" s="76">
        <f t="shared" si="10"/>
        <v>0.185957695961728</v>
      </c>
      <c r="AD37" s="129">
        <f t="shared" si="11"/>
        <v>0.505558375602832</v>
      </c>
      <c r="AE37" s="141">
        <f t="shared" si="12"/>
        <v>0.00473174527262369</v>
      </c>
      <c r="AF37" s="140">
        <f t="shared" si="13"/>
        <v>1.18293631815592</v>
      </c>
    </row>
    <row r="38" spans="2:32">
      <c r="B38" s="15">
        <v>33</v>
      </c>
      <c r="C38" s="59"/>
      <c r="D38" s="17">
        <v>188</v>
      </c>
      <c r="E38" s="18">
        <v>255</v>
      </c>
      <c r="F38" s="19">
        <v>188</v>
      </c>
      <c r="G38" s="20">
        <v>127</v>
      </c>
      <c r="H38" s="21">
        <v>255</v>
      </c>
      <c r="I38" s="95">
        <v>127</v>
      </c>
      <c r="J38" s="96">
        <f t="shared" si="0"/>
        <v>154.713367461206</v>
      </c>
      <c r="K38" s="76">
        <f t="shared" si="1"/>
        <v>215.542530795073</v>
      </c>
      <c r="L38" s="97">
        <f t="shared" si="2"/>
        <v>144.084847224445</v>
      </c>
      <c r="M38" s="98">
        <v>9</v>
      </c>
      <c r="N38" s="99">
        <v>256</v>
      </c>
      <c r="O38" s="100">
        <f t="shared" si="3"/>
        <v>8</v>
      </c>
      <c r="P38" s="101">
        <v>250</v>
      </c>
      <c r="Q38" s="127">
        <f t="shared" si="4"/>
        <v>0.300799360775131</v>
      </c>
      <c r="R38" s="128">
        <f t="shared" si="5"/>
        <v>0.419065634385271</v>
      </c>
      <c r="S38" s="76">
        <f t="shared" si="6"/>
        <v>0.161999036344248</v>
      </c>
      <c r="T38" s="129">
        <f t="shared" si="7"/>
        <v>0.507808642648183</v>
      </c>
      <c r="U38" s="130">
        <v>0.2919</v>
      </c>
      <c r="V38" s="131">
        <v>0.47</v>
      </c>
      <c r="W38" s="131">
        <v>435.6283</v>
      </c>
      <c r="X38" s="76">
        <f t="shared" si="8"/>
        <v>0.144931853727564</v>
      </c>
      <c r="Y38" s="129">
        <f t="shared" si="9"/>
        <v>0.525061443360393</v>
      </c>
      <c r="Z38" s="131">
        <v>0.302007853984833</v>
      </c>
      <c r="AA38" s="131">
        <v>0.409392505884171</v>
      </c>
      <c r="AB38" s="131">
        <v>426.933074951172</v>
      </c>
      <c r="AC38" s="76">
        <f t="shared" si="10"/>
        <v>0.165286897494905</v>
      </c>
      <c r="AD38" s="129">
        <f t="shared" si="11"/>
        <v>0.504130063475036</v>
      </c>
      <c r="AE38" s="141">
        <f t="shared" si="12"/>
        <v>0.00493375877796149</v>
      </c>
      <c r="AF38" s="140">
        <f t="shared" si="13"/>
        <v>1.23343969449037</v>
      </c>
    </row>
    <row r="39" spans="2:32">
      <c r="B39" s="27">
        <v>34</v>
      </c>
      <c r="C39" s="60"/>
      <c r="D39" s="17">
        <v>188</v>
      </c>
      <c r="E39" s="18">
        <v>255</v>
      </c>
      <c r="F39" s="19">
        <v>224</v>
      </c>
      <c r="G39" s="20">
        <v>127</v>
      </c>
      <c r="H39" s="21">
        <v>255</v>
      </c>
      <c r="I39" s="95">
        <v>191</v>
      </c>
      <c r="J39" s="96">
        <f t="shared" si="0"/>
        <v>167.399273716205</v>
      </c>
      <c r="K39" s="76">
        <f t="shared" si="1"/>
        <v>220.616893297072</v>
      </c>
      <c r="L39" s="97">
        <f t="shared" si="2"/>
        <v>210.897286834107</v>
      </c>
      <c r="M39" s="98">
        <v>10</v>
      </c>
      <c r="N39" s="99">
        <v>288</v>
      </c>
      <c r="O39" s="100">
        <f t="shared" si="3"/>
        <v>9</v>
      </c>
      <c r="P39" s="101">
        <v>276</v>
      </c>
      <c r="Q39" s="127">
        <f t="shared" si="4"/>
        <v>0.279504947903311</v>
      </c>
      <c r="R39" s="128">
        <f t="shared" si="5"/>
        <v>0.368361892490213</v>
      </c>
      <c r="S39" s="76">
        <f t="shared" si="6"/>
        <v>0.162944987790075</v>
      </c>
      <c r="T39" s="129">
        <f t="shared" si="7"/>
        <v>0.483179743972003</v>
      </c>
      <c r="U39" s="130">
        <v>0.2671</v>
      </c>
      <c r="V39" s="131">
        <v>0.3994</v>
      </c>
      <c r="W39" s="131">
        <v>416.6077</v>
      </c>
      <c r="X39" s="76">
        <f t="shared" si="8"/>
        <v>0.147190918358912</v>
      </c>
      <c r="Y39" s="129">
        <f t="shared" si="9"/>
        <v>0.495219463808448</v>
      </c>
      <c r="Z39" s="131">
        <v>0.280481845140457</v>
      </c>
      <c r="AA39" s="131">
        <v>0.358363330364227</v>
      </c>
      <c r="AB39" s="131">
        <v>417.511413574219</v>
      </c>
      <c r="AC39" s="76">
        <f t="shared" si="10"/>
        <v>0.16647297991293</v>
      </c>
      <c r="AD39" s="129">
        <f t="shared" si="11"/>
        <v>0.478569569455037</v>
      </c>
      <c r="AE39" s="141">
        <f t="shared" si="12"/>
        <v>0.00580520779092456</v>
      </c>
      <c r="AF39" s="140">
        <f t="shared" si="13"/>
        <v>1.45130194773114</v>
      </c>
    </row>
    <row r="40" spans="2:32">
      <c r="B40" s="15">
        <v>35</v>
      </c>
      <c r="C40" s="61"/>
      <c r="D40" s="17">
        <v>188</v>
      </c>
      <c r="E40" s="18">
        <v>255</v>
      </c>
      <c r="F40" s="19">
        <v>255</v>
      </c>
      <c r="G40" s="20">
        <v>127</v>
      </c>
      <c r="H40" s="21">
        <v>255</v>
      </c>
      <c r="I40" s="95">
        <v>255</v>
      </c>
      <c r="J40" s="96">
        <f t="shared" si="0"/>
        <v>180.085179971204</v>
      </c>
      <c r="K40" s="76">
        <f t="shared" si="1"/>
        <v>225.691255799072</v>
      </c>
      <c r="L40" s="97">
        <f t="shared" si="2"/>
        <v>277.70972644377</v>
      </c>
      <c r="M40" s="98">
        <v>11</v>
      </c>
      <c r="N40" s="99">
        <v>320</v>
      </c>
      <c r="O40" s="100">
        <f t="shared" si="3"/>
        <v>10</v>
      </c>
      <c r="P40" s="101">
        <v>307</v>
      </c>
      <c r="Q40" s="127">
        <f t="shared" si="4"/>
        <v>0.263480359847881</v>
      </c>
      <c r="R40" s="128">
        <f t="shared" si="5"/>
        <v>0.330206035288235</v>
      </c>
      <c r="S40" s="76">
        <f t="shared" si="6"/>
        <v>0.163766532935565</v>
      </c>
      <c r="T40" s="129">
        <f t="shared" si="7"/>
        <v>0.46178990178145</v>
      </c>
      <c r="U40" s="130">
        <v>0.2456</v>
      </c>
      <c r="V40" s="131">
        <v>0.3382</v>
      </c>
      <c r="W40" s="131">
        <v>395.681</v>
      </c>
      <c r="X40" s="76">
        <f t="shared" si="8"/>
        <v>0.149591911316847</v>
      </c>
      <c r="Y40" s="129">
        <f t="shared" si="9"/>
        <v>0.463485199171641</v>
      </c>
      <c r="Z40" s="131">
        <v>0.268311709165573</v>
      </c>
      <c r="AA40" s="131">
        <v>0.327527046203613</v>
      </c>
      <c r="AB40" s="131">
        <v>408.005249023438</v>
      </c>
      <c r="AC40" s="76">
        <f t="shared" si="10"/>
        <v>0.167860025643128</v>
      </c>
      <c r="AD40" s="129">
        <f t="shared" si="11"/>
        <v>0.461038661814108</v>
      </c>
      <c r="AE40" s="141">
        <f t="shared" si="12"/>
        <v>0.00416185584029598</v>
      </c>
      <c r="AF40" s="140">
        <f t="shared" si="13"/>
        <v>1.040463960074</v>
      </c>
    </row>
    <row r="41" ht="15.15" spans="2:32">
      <c r="B41" s="32">
        <v>36</v>
      </c>
      <c r="C41" s="62"/>
      <c r="D41" s="34">
        <v>188</v>
      </c>
      <c r="E41" s="35">
        <v>224</v>
      </c>
      <c r="F41" s="36">
        <v>255</v>
      </c>
      <c r="G41" s="37">
        <v>127</v>
      </c>
      <c r="H41" s="38">
        <v>191</v>
      </c>
      <c r="I41" s="102">
        <v>255</v>
      </c>
      <c r="J41" s="103">
        <f t="shared" si="0"/>
        <v>163.082447608382</v>
      </c>
      <c r="K41" s="104">
        <f t="shared" si="1"/>
        <v>181.419990401536</v>
      </c>
      <c r="L41" s="105">
        <f t="shared" si="2"/>
        <v>274.8224700048</v>
      </c>
      <c r="M41" s="106">
        <v>12</v>
      </c>
      <c r="N41" s="107">
        <v>352</v>
      </c>
      <c r="O41" s="108">
        <f t="shared" si="3"/>
        <v>11</v>
      </c>
      <c r="P41" s="109">
        <v>345</v>
      </c>
      <c r="Q41" s="132">
        <f t="shared" si="4"/>
        <v>0.263322927106472</v>
      </c>
      <c r="R41" s="133">
        <f t="shared" si="5"/>
        <v>0.292931848943534</v>
      </c>
      <c r="S41" s="104">
        <f t="shared" si="6"/>
        <v>0.175884665273289</v>
      </c>
      <c r="T41" s="134">
        <f t="shared" si="7"/>
        <v>0.440238898763248</v>
      </c>
      <c r="U41" s="135">
        <v>0.2457</v>
      </c>
      <c r="V41" s="136">
        <v>0.2767</v>
      </c>
      <c r="W41" s="136">
        <v>288.7559</v>
      </c>
      <c r="X41" s="104">
        <f t="shared" si="8"/>
        <v>0.168605249613999</v>
      </c>
      <c r="Y41" s="134">
        <f t="shared" si="9"/>
        <v>0.427225939269171</v>
      </c>
      <c r="Z41" s="135">
        <v>0.273774296045303</v>
      </c>
      <c r="AA41" s="136">
        <v>0.30377271771431</v>
      </c>
      <c r="AB41" s="136">
        <v>334.433471679688</v>
      </c>
      <c r="AC41" s="104">
        <f t="shared" si="10"/>
        <v>0.179591136053876</v>
      </c>
      <c r="AD41" s="134">
        <f t="shared" si="11"/>
        <v>0.448356542579813</v>
      </c>
      <c r="AE41" s="142">
        <f t="shared" si="12"/>
        <v>0.00892379217485318</v>
      </c>
      <c r="AF41" s="140">
        <f t="shared" si="13"/>
        <v>2.2309480437133</v>
      </c>
    </row>
    <row r="42" spans="2:32">
      <c r="B42" s="8">
        <v>37</v>
      </c>
      <c r="C42" s="63"/>
      <c r="D42" s="10">
        <v>224</v>
      </c>
      <c r="E42" s="11">
        <v>224</v>
      </c>
      <c r="F42" s="12">
        <v>255</v>
      </c>
      <c r="G42" s="13">
        <v>191</v>
      </c>
      <c r="H42" s="14">
        <v>191</v>
      </c>
      <c r="I42" s="87">
        <v>255</v>
      </c>
      <c r="J42" s="88">
        <f t="shared" si="0"/>
        <v>194.222988321868</v>
      </c>
      <c r="K42" s="89">
        <f t="shared" si="1"/>
        <v>196.074362502</v>
      </c>
      <c r="L42" s="90">
        <f t="shared" si="2"/>
        <v>274.8224700048</v>
      </c>
      <c r="M42" s="91">
        <v>1</v>
      </c>
      <c r="N42" s="92">
        <v>0</v>
      </c>
      <c r="O42" s="110">
        <f t="shared" si="3"/>
        <v>1</v>
      </c>
      <c r="P42" s="94">
        <v>0</v>
      </c>
      <c r="Q42" s="122">
        <f t="shared" si="4"/>
        <v>0.292012028870057</v>
      </c>
      <c r="R42" s="123">
        <f t="shared" si="5"/>
        <v>0.294795548654244</v>
      </c>
      <c r="S42" s="89">
        <f t="shared" si="6"/>
        <v>0.196194456367206</v>
      </c>
      <c r="T42" s="124">
        <f t="shared" si="7"/>
        <v>0.445645401735197</v>
      </c>
      <c r="U42" s="125">
        <v>0.2841</v>
      </c>
      <c r="V42" s="126">
        <v>0.2747</v>
      </c>
      <c r="W42" s="126">
        <v>293.448</v>
      </c>
      <c r="X42" s="89">
        <f t="shared" si="8"/>
        <v>0.198386927830732</v>
      </c>
      <c r="Y42" s="124">
        <f t="shared" si="9"/>
        <v>0.431601550225202</v>
      </c>
      <c r="Z42" s="144">
        <v>0.287284791469574</v>
      </c>
      <c r="AA42" s="144">
        <v>0.285954356193542</v>
      </c>
      <c r="AB42" s="144">
        <v>353.190490722656</v>
      </c>
      <c r="AC42" s="89">
        <f t="shared" si="10"/>
        <v>0.196203206796153</v>
      </c>
      <c r="AD42" s="124">
        <f t="shared" si="11"/>
        <v>0.439412797105898</v>
      </c>
      <c r="AE42" s="139">
        <f t="shared" si="12"/>
        <v>0.00623261077199321</v>
      </c>
      <c r="AF42" s="140">
        <f t="shared" si="13"/>
        <v>1.5581526929983</v>
      </c>
    </row>
    <row r="43" spans="2:32">
      <c r="B43" s="15">
        <v>38</v>
      </c>
      <c r="C43" s="64"/>
      <c r="D43" s="17">
        <v>240</v>
      </c>
      <c r="E43" s="18">
        <v>224</v>
      </c>
      <c r="F43" s="19">
        <v>255</v>
      </c>
      <c r="G43" s="20">
        <v>223</v>
      </c>
      <c r="H43" s="21">
        <v>191</v>
      </c>
      <c r="I43" s="95">
        <v>255</v>
      </c>
      <c r="J43" s="96">
        <f t="shared" si="0"/>
        <v>209.793258678611</v>
      </c>
      <c r="K43" s="76">
        <f t="shared" si="1"/>
        <v>203.401548552232</v>
      </c>
      <c r="L43" s="97">
        <f t="shared" si="2"/>
        <v>274.8224700048</v>
      </c>
      <c r="M43" s="98">
        <v>2</v>
      </c>
      <c r="N43" s="99">
        <v>32</v>
      </c>
      <c r="O43" s="100">
        <f t="shared" si="3"/>
        <v>2</v>
      </c>
      <c r="P43" s="101">
        <v>32</v>
      </c>
      <c r="Q43" s="127">
        <f t="shared" si="4"/>
        <v>0.304924404691596</v>
      </c>
      <c r="R43" s="128">
        <f t="shared" si="5"/>
        <v>0.295634361639101</v>
      </c>
      <c r="S43" s="76">
        <f t="shared" si="6"/>
        <v>0.205413639755983</v>
      </c>
      <c r="T43" s="129">
        <f t="shared" si="7"/>
        <v>0.448099564959223</v>
      </c>
      <c r="U43" s="130">
        <v>0.3062</v>
      </c>
      <c r="V43" s="131">
        <v>0.2757</v>
      </c>
      <c r="W43" s="131">
        <v>303.7496</v>
      </c>
      <c r="X43" s="76">
        <f t="shared" si="8"/>
        <v>0.21502808988764</v>
      </c>
      <c r="Y43" s="129">
        <f t="shared" si="9"/>
        <v>0.435621488764045</v>
      </c>
      <c r="Z43" s="131">
        <v>0.304527968168259</v>
      </c>
      <c r="AA43" s="131">
        <v>0.285587966442108</v>
      </c>
      <c r="AB43" s="131">
        <v>366.469879150391</v>
      </c>
      <c r="AC43" s="76">
        <f t="shared" si="10"/>
        <v>0.209369533113758</v>
      </c>
      <c r="AD43" s="129">
        <f t="shared" si="11"/>
        <v>0.44178271704316</v>
      </c>
      <c r="AE43" s="141">
        <f t="shared" si="12"/>
        <v>0.0074532985887299</v>
      </c>
      <c r="AF43" s="140">
        <f t="shared" si="13"/>
        <v>1.86332464718248</v>
      </c>
    </row>
    <row r="44" spans="2:32">
      <c r="B44" s="15">
        <v>39</v>
      </c>
      <c r="C44" s="65"/>
      <c r="D44" s="17">
        <v>255</v>
      </c>
      <c r="E44" s="18">
        <v>224</v>
      </c>
      <c r="F44" s="19">
        <v>255</v>
      </c>
      <c r="G44" s="20">
        <v>255</v>
      </c>
      <c r="H44" s="21">
        <v>191</v>
      </c>
      <c r="I44" s="95">
        <v>255</v>
      </c>
      <c r="J44" s="96">
        <f t="shared" si="0"/>
        <v>225.363529035354</v>
      </c>
      <c r="K44" s="76">
        <f t="shared" si="1"/>
        <v>210.728734602464</v>
      </c>
      <c r="L44" s="97">
        <f t="shared" si="2"/>
        <v>274.8224700048</v>
      </c>
      <c r="M44" s="98">
        <v>3</v>
      </c>
      <c r="N44" s="99">
        <v>64</v>
      </c>
      <c r="O44" s="100">
        <f t="shared" si="3"/>
        <v>2</v>
      </c>
      <c r="P44" s="101">
        <v>59</v>
      </c>
      <c r="Q44" s="127">
        <f t="shared" si="4"/>
        <v>0.317005005481636</v>
      </c>
      <c r="R44" s="128">
        <f t="shared" si="5"/>
        <v>0.296419140904173</v>
      </c>
      <c r="S44" s="76">
        <f t="shared" si="6"/>
        <v>0.214083371397945</v>
      </c>
      <c r="T44" s="129">
        <f t="shared" si="7"/>
        <v>0.450407463138556</v>
      </c>
      <c r="U44" s="130">
        <v>0.3254</v>
      </c>
      <c r="V44" s="131">
        <v>0.2767</v>
      </c>
      <c r="W44" s="131">
        <v>313.9861</v>
      </c>
      <c r="X44" s="76">
        <f t="shared" si="8"/>
        <v>0.229575278679272</v>
      </c>
      <c r="Y44" s="129">
        <f t="shared" si="9"/>
        <v>0.439237335967264</v>
      </c>
      <c r="Z44" s="131">
        <v>0.320077061653137</v>
      </c>
      <c r="AA44" s="131">
        <v>0.281655102968216</v>
      </c>
      <c r="AB44" s="131">
        <v>380.842956542969</v>
      </c>
      <c r="AC44" s="76">
        <f t="shared" si="10"/>
        <v>0.223061599060716</v>
      </c>
      <c r="AD44" s="129">
        <f t="shared" si="11"/>
        <v>0.441642034534533</v>
      </c>
      <c r="AE44" s="141">
        <f t="shared" si="12"/>
        <v>0.0125475619375537</v>
      </c>
      <c r="AF44" s="140">
        <f t="shared" si="13"/>
        <v>3.13689048438843</v>
      </c>
    </row>
    <row r="45" spans="2:32">
      <c r="B45" s="15">
        <v>40</v>
      </c>
      <c r="C45" s="66"/>
      <c r="D45" s="17">
        <v>255</v>
      </c>
      <c r="E45" s="18">
        <v>224</v>
      </c>
      <c r="F45" s="19">
        <v>240</v>
      </c>
      <c r="G45" s="20">
        <v>255</v>
      </c>
      <c r="H45" s="21">
        <v>191</v>
      </c>
      <c r="I45" s="95">
        <v>223</v>
      </c>
      <c r="J45" s="96">
        <f t="shared" si="0"/>
        <v>219.020575907855</v>
      </c>
      <c r="K45" s="76">
        <f t="shared" si="1"/>
        <v>208.191553351464</v>
      </c>
      <c r="L45" s="97">
        <f t="shared" si="2"/>
        <v>241.416250199969</v>
      </c>
      <c r="M45" s="98">
        <v>4</v>
      </c>
      <c r="N45" s="99">
        <v>96</v>
      </c>
      <c r="O45" s="100">
        <f t="shared" si="3"/>
        <v>3</v>
      </c>
      <c r="P45" s="101">
        <v>85</v>
      </c>
      <c r="Q45" s="127">
        <f t="shared" si="4"/>
        <v>0.327566975372739</v>
      </c>
      <c r="R45" s="128">
        <f t="shared" si="5"/>
        <v>0.311371099024882</v>
      </c>
      <c r="S45" s="76">
        <f t="shared" si="6"/>
        <v>0.215457839049107</v>
      </c>
      <c r="T45" s="129">
        <f t="shared" si="7"/>
        <v>0.46081117957417</v>
      </c>
      <c r="U45" s="130">
        <v>0.3429</v>
      </c>
      <c r="V45" s="131">
        <v>0.3005</v>
      </c>
      <c r="W45" s="131">
        <v>321.8623</v>
      </c>
      <c r="X45" s="76">
        <f t="shared" si="8"/>
        <v>0.231681362116145</v>
      </c>
      <c r="Y45" s="129">
        <f t="shared" si="9"/>
        <v>0.456825782912739</v>
      </c>
      <c r="Z45" s="131">
        <v>0.331840485334396</v>
      </c>
      <c r="AA45" s="131">
        <v>0.296244740486145</v>
      </c>
      <c r="AB45" s="131">
        <v>382.515960693359</v>
      </c>
      <c r="AC45" s="76">
        <f t="shared" si="10"/>
        <v>0.225310521296615</v>
      </c>
      <c r="AD45" s="129">
        <f t="shared" si="11"/>
        <v>0.452569486501531</v>
      </c>
      <c r="AE45" s="141">
        <f t="shared" si="12"/>
        <v>0.0128452657494484</v>
      </c>
      <c r="AF45" s="140">
        <f t="shared" si="13"/>
        <v>3.21131643736209</v>
      </c>
    </row>
    <row r="46" spans="2:32">
      <c r="B46" s="15">
        <v>41</v>
      </c>
      <c r="C46" s="67"/>
      <c r="D46" s="17">
        <v>255</v>
      </c>
      <c r="E46" s="18">
        <v>224</v>
      </c>
      <c r="F46" s="19">
        <v>224</v>
      </c>
      <c r="G46" s="20">
        <f>G34</f>
        <v>255</v>
      </c>
      <c r="H46" s="21">
        <v>191</v>
      </c>
      <c r="I46" s="95">
        <v>191</v>
      </c>
      <c r="J46" s="96">
        <f t="shared" si="0"/>
        <v>212.677622780355</v>
      </c>
      <c r="K46" s="76">
        <f t="shared" si="1"/>
        <v>205.654372100464</v>
      </c>
      <c r="L46" s="97">
        <f t="shared" si="2"/>
        <v>208.010030395138</v>
      </c>
      <c r="M46" s="98">
        <v>5</v>
      </c>
      <c r="N46" s="99">
        <v>128</v>
      </c>
      <c r="O46" s="100">
        <f t="shared" si="3"/>
        <v>4</v>
      </c>
      <c r="P46" s="101">
        <v>116</v>
      </c>
      <c r="Q46" s="127">
        <f t="shared" si="4"/>
        <v>0.339555090027134</v>
      </c>
      <c r="R46" s="128">
        <f t="shared" si="5"/>
        <v>0.32834196621224</v>
      </c>
      <c r="S46" s="76">
        <f t="shared" si="6"/>
        <v>0.216933682914376</v>
      </c>
      <c r="T46" s="129">
        <f t="shared" si="7"/>
        <v>0.471982239922167</v>
      </c>
      <c r="U46" s="130">
        <v>0.3622</v>
      </c>
      <c r="V46" s="131">
        <v>0.3268</v>
      </c>
      <c r="W46" s="131">
        <v>329.0777</v>
      </c>
      <c r="X46" s="76">
        <f t="shared" si="8"/>
        <v>0.23378299877364</v>
      </c>
      <c r="Y46" s="129">
        <f t="shared" si="9"/>
        <v>0.474601432905183</v>
      </c>
      <c r="Z46" s="131">
        <v>0.356764316558838</v>
      </c>
      <c r="AA46" s="131">
        <v>0.32466134428978</v>
      </c>
      <c r="AB46" s="131">
        <v>385.042236328125</v>
      </c>
      <c r="AC46" s="76">
        <f t="shared" si="10"/>
        <v>0.230825494213052</v>
      </c>
      <c r="AD46" s="129">
        <f t="shared" si="11"/>
        <v>0.472623666327927</v>
      </c>
      <c r="AE46" s="141">
        <f t="shared" si="12"/>
        <v>0.0139066117006272</v>
      </c>
      <c r="AF46" s="140">
        <f t="shared" si="13"/>
        <v>3.47665292515681</v>
      </c>
    </row>
    <row r="47" spans="2:32">
      <c r="B47" s="15">
        <v>42</v>
      </c>
      <c r="C47" s="68"/>
      <c r="D47" s="17">
        <v>255</v>
      </c>
      <c r="E47" s="18">
        <v>240</v>
      </c>
      <c r="F47" s="19">
        <v>224</v>
      </c>
      <c r="G47" s="20">
        <v>255</v>
      </c>
      <c r="H47" s="21">
        <v>223</v>
      </c>
      <c r="I47" s="95">
        <v>191</v>
      </c>
      <c r="J47" s="96">
        <f t="shared" si="0"/>
        <v>221.178988961766</v>
      </c>
      <c r="K47" s="76">
        <f t="shared" si="1"/>
        <v>227.790004799232</v>
      </c>
      <c r="L47" s="97">
        <f t="shared" si="2"/>
        <v>209.453658614622</v>
      </c>
      <c r="M47" s="98">
        <v>6</v>
      </c>
      <c r="N47" s="99">
        <v>160</v>
      </c>
      <c r="O47" s="100">
        <f t="shared" si="3"/>
        <v>5</v>
      </c>
      <c r="P47" s="101">
        <v>153</v>
      </c>
      <c r="Q47" s="127">
        <f t="shared" si="4"/>
        <v>0.335922508382331</v>
      </c>
      <c r="R47" s="128">
        <f t="shared" si="5"/>
        <v>0.345963195490548</v>
      </c>
      <c r="S47" s="76">
        <f t="shared" si="6"/>
        <v>0.20736874693057</v>
      </c>
      <c r="T47" s="129">
        <f t="shared" si="7"/>
        <v>0.48052569631763</v>
      </c>
      <c r="U47" s="130">
        <v>0.3538</v>
      </c>
      <c r="V47" s="131">
        <v>0.3555</v>
      </c>
      <c r="W47" s="131">
        <v>379.5526</v>
      </c>
      <c r="X47" s="76">
        <f t="shared" si="8"/>
        <v>0.215784337643328</v>
      </c>
      <c r="Y47" s="129">
        <f t="shared" si="9"/>
        <v>0.48784764576726</v>
      </c>
      <c r="Z47" s="131">
        <v>0.341475397348404</v>
      </c>
      <c r="AA47" s="131">
        <v>0.354303747415543</v>
      </c>
      <c r="AB47" s="131">
        <v>445.454833984375</v>
      </c>
      <c r="AC47" s="76">
        <f t="shared" si="10"/>
        <v>0.207941114801758</v>
      </c>
      <c r="AD47" s="129">
        <f t="shared" si="11"/>
        <v>0.485444084034357</v>
      </c>
      <c r="AE47" s="141">
        <f t="shared" si="12"/>
        <v>0.00495157981981786</v>
      </c>
      <c r="AF47" s="140">
        <f t="shared" si="13"/>
        <v>1.23789495495447</v>
      </c>
    </row>
    <row r="48" spans="2:32">
      <c r="B48" s="15">
        <v>43</v>
      </c>
      <c r="C48" s="69"/>
      <c r="D48" s="17">
        <v>255</v>
      </c>
      <c r="E48" s="18">
        <v>255</v>
      </c>
      <c r="F48" s="19">
        <v>224</v>
      </c>
      <c r="G48" s="20">
        <f>G36</f>
        <v>255</v>
      </c>
      <c r="H48" s="21">
        <f>H36</f>
        <v>255</v>
      </c>
      <c r="I48" s="95">
        <v>191</v>
      </c>
      <c r="J48" s="96">
        <f t="shared" si="0"/>
        <v>229.680355143177</v>
      </c>
      <c r="K48" s="76">
        <f t="shared" si="1"/>
        <v>249.925637498</v>
      </c>
      <c r="L48" s="97">
        <f t="shared" si="2"/>
        <v>210.897286834107</v>
      </c>
      <c r="M48" s="98">
        <v>7</v>
      </c>
      <c r="N48" s="99">
        <v>192</v>
      </c>
      <c r="O48" s="100">
        <f t="shared" si="3"/>
        <v>7</v>
      </c>
      <c r="P48" s="101">
        <v>193</v>
      </c>
      <c r="Q48" s="127">
        <f t="shared" si="4"/>
        <v>0.332627464590337</v>
      </c>
      <c r="R48" s="128">
        <f t="shared" si="5"/>
        <v>0.361947068068843</v>
      </c>
      <c r="S48" s="76">
        <f t="shared" si="6"/>
        <v>0.199234496099383</v>
      </c>
      <c r="T48" s="129">
        <f t="shared" si="7"/>
        <v>0.487791256422125</v>
      </c>
      <c r="U48" s="130">
        <v>0.3458</v>
      </c>
      <c r="V48" s="131">
        <v>0.3827</v>
      </c>
      <c r="W48" s="131">
        <v>433.5753</v>
      </c>
      <c r="X48" s="76">
        <f t="shared" si="8"/>
        <v>0.200440528634361</v>
      </c>
      <c r="Y48" s="129">
        <f t="shared" si="9"/>
        <v>0.499116044516578</v>
      </c>
      <c r="Z48" s="131">
        <v>0.340265333652496</v>
      </c>
      <c r="AA48" s="131">
        <v>0.375648617744446</v>
      </c>
      <c r="AB48" s="131">
        <v>501.8955078125</v>
      </c>
      <c r="AC48" s="76">
        <f t="shared" si="10"/>
        <v>0.19935710384847</v>
      </c>
      <c r="AD48" s="129">
        <f t="shared" si="11"/>
        <v>0.495197363517095</v>
      </c>
      <c r="AE48" s="141">
        <f t="shared" si="12"/>
        <v>0.00740712190815708</v>
      </c>
      <c r="AF48" s="140">
        <f t="shared" si="13"/>
        <v>1.85178047703927</v>
      </c>
    </row>
    <row r="49" spans="2:32">
      <c r="B49" s="27">
        <v>44</v>
      </c>
      <c r="C49" s="70"/>
      <c r="D49" s="17">
        <v>240</v>
      </c>
      <c r="E49" s="18">
        <v>255</v>
      </c>
      <c r="F49" s="19">
        <v>224</v>
      </c>
      <c r="G49" s="20">
        <v>223</v>
      </c>
      <c r="H49" s="21">
        <f>H37</f>
        <v>255</v>
      </c>
      <c r="I49" s="95">
        <v>191</v>
      </c>
      <c r="J49" s="96">
        <f t="shared" si="0"/>
        <v>214.110084786434</v>
      </c>
      <c r="K49" s="76">
        <f t="shared" si="1"/>
        <v>242.598451447768</v>
      </c>
      <c r="L49" s="97">
        <f t="shared" si="2"/>
        <v>210.897286834107</v>
      </c>
      <c r="M49" s="98">
        <v>8</v>
      </c>
      <c r="N49" s="99">
        <v>224</v>
      </c>
      <c r="O49" s="100">
        <f t="shared" si="3"/>
        <v>8</v>
      </c>
      <c r="P49" s="101">
        <v>224</v>
      </c>
      <c r="Q49" s="127">
        <f t="shared" si="4"/>
        <v>0.320713327218127</v>
      </c>
      <c r="R49" s="128">
        <f t="shared" si="5"/>
        <v>0.363385763073168</v>
      </c>
      <c r="S49" s="76">
        <f t="shared" si="6"/>
        <v>0.19092344789524</v>
      </c>
      <c r="T49" s="129">
        <f t="shared" si="7"/>
        <v>0.486735124662491</v>
      </c>
      <c r="U49" s="130">
        <v>0.3268</v>
      </c>
      <c r="V49" s="131">
        <v>0.3869</v>
      </c>
      <c r="W49" s="131">
        <v>424.5919</v>
      </c>
      <c r="X49" s="76">
        <f t="shared" si="8"/>
        <v>0.187031419904996</v>
      </c>
      <c r="Y49" s="129">
        <f t="shared" si="9"/>
        <v>0.498211526354948</v>
      </c>
      <c r="Z49" s="131">
        <v>0.326775103807449</v>
      </c>
      <c r="AA49" s="131">
        <v>0.376331388950348</v>
      </c>
      <c r="AB49" s="131">
        <v>487.118286132813</v>
      </c>
      <c r="AC49" s="76">
        <f t="shared" si="10"/>
        <v>0.190472047006815</v>
      </c>
      <c r="AD49" s="129">
        <f t="shared" si="11"/>
        <v>0.49355465160892</v>
      </c>
      <c r="AE49" s="141">
        <f t="shared" si="12"/>
        <v>0.00683445027307549</v>
      </c>
      <c r="AF49" s="140">
        <f t="shared" si="13"/>
        <v>1.70861256826887</v>
      </c>
    </row>
    <row r="50" spans="2:32">
      <c r="B50" s="15">
        <v>45</v>
      </c>
      <c r="C50" s="71"/>
      <c r="D50" s="17">
        <v>224</v>
      </c>
      <c r="E50" s="18">
        <v>255</v>
      </c>
      <c r="F50" s="19">
        <v>224</v>
      </c>
      <c r="G50" s="20">
        <v>191</v>
      </c>
      <c r="H50" s="21">
        <v>255</v>
      </c>
      <c r="I50" s="95">
        <v>191</v>
      </c>
      <c r="J50" s="96">
        <f t="shared" si="0"/>
        <v>198.539814429691</v>
      </c>
      <c r="K50" s="76">
        <f t="shared" si="1"/>
        <v>235.271265397536</v>
      </c>
      <c r="L50" s="97">
        <f t="shared" si="2"/>
        <v>210.897286834107</v>
      </c>
      <c r="M50" s="98">
        <v>9</v>
      </c>
      <c r="N50" s="99">
        <v>256</v>
      </c>
      <c r="O50" s="100">
        <f t="shared" si="3"/>
        <v>8</v>
      </c>
      <c r="P50" s="101">
        <v>250</v>
      </c>
      <c r="Q50" s="127">
        <f t="shared" si="4"/>
        <v>0.30795290505976</v>
      </c>
      <c r="R50" s="128">
        <f t="shared" si="5"/>
        <v>0.364926651434515</v>
      </c>
      <c r="S50" s="76">
        <f t="shared" si="6"/>
        <v>0.182134059183528</v>
      </c>
      <c r="T50" s="129">
        <f t="shared" si="7"/>
        <v>0.485618207477294</v>
      </c>
      <c r="U50" s="130">
        <v>0.3051</v>
      </c>
      <c r="V50" s="131">
        <v>0.3916</v>
      </c>
      <c r="W50" s="131">
        <v>416.3237</v>
      </c>
      <c r="X50" s="76">
        <f t="shared" si="8"/>
        <v>0.172154041472704</v>
      </c>
      <c r="Y50" s="129">
        <f t="shared" si="9"/>
        <v>0.497164621244181</v>
      </c>
      <c r="Z50" s="131">
        <v>0.306663334369659</v>
      </c>
      <c r="AA50" s="131">
        <v>0.379532128572464</v>
      </c>
      <c r="AB50" s="131">
        <v>471.993804931641</v>
      </c>
      <c r="AC50" s="76">
        <f t="shared" si="10"/>
        <v>0.176724237572807</v>
      </c>
      <c r="AD50" s="129">
        <f t="shared" si="11"/>
        <v>0.492113554876048</v>
      </c>
      <c r="AE50" s="141">
        <f t="shared" si="12"/>
        <v>0.00845314779773293</v>
      </c>
      <c r="AF50" s="140">
        <f t="shared" si="13"/>
        <v>2.11328694943323</v>
      </c>
    </row>
    <row r="51" spans="2:32">
      <c r="B51" s="27">
        <v>46</v>
      </c>
      <c r="C51" s="72"/>
      <c r="D51" s="17">
        <v>224</v>
      </c>
      <c r="E51" s="18">
        <v>255</v>
      </c>
      <c r="F51" s="19">
        <v>240</v>
      </c>
      <c r="G51" s="20">
        <v>191</v>
      </c>
      <c r="H51" s="21">
        <v>255</v>
      </c>
      <c r="I51" s="95">
        <v>223</v>
      </c>
      <c r="J51" s="96">
        <f t="shared" si="0"/>
        <v>204.882767557191</v>
      </c>
      <c r="K51" s="76">
        <f t="shared" si="1"/>
        <v>237.808446648536</v>
      </c>
      <c r="L51" s="97">
        <f t="shared" si="2"/>
        <v>244.303506638939</v>
      </c>
      <c r="M51" s="98">
        <v>10</v>
      </c>
      <c r="N51" s="99">
        <v>288</v>
      </c>
      <c r="O51" s="100">
        <f t="shared" si="3"/>
        <v>9</v>
      </c>
      <c r="P51" s="101">
        <v>276</v>
      </c>
      <c r="Q51" s="127">
        <f t="shared" si="4"/>
        <v>0.298230483205585</v>
      </c>
      <c r="R51" s="128">
        <f t="shared" si="5"/>
        <v>0.346157604175107</v>
      </c>
      <c r="S51" s="76">
        <f t="shared" si="6"/>
        <v>0.18191911788821</v>
      </c>
      <c r="T51" s="129">
        <f t="shared" si="7"/>
        <v>0.475097454764369</v>
      </c>
      <c r="U51" s="130">
        <v>0.2913</v>
      </c>
      <c r="V51" s="131">
        <v>0.3612</v>
      </c>
      <c r="W51" s="131">
        <v>406.6875</v>
      </c>
      <c r="X51" s="76">
        <f t="shared" si="8"/>
        <v>0.172576201901715</v>
      </c>
      <c r="Y51" s="129">
        <f t="shared" si="9"/>
        <v>0.481471607571314</v>
      </c>
      <c r="Z51" s="131">
        <v>0.291914135217667</v>
      </c>
      <c r="AA51" s="131">
        <v>0.347388356924057</v>
      </c>
      <c r="AB51" s="131">
        <v>464.24609375</v>
      </c>
      <c r="AC51" s="76">
        <f t="shared" si="10"/>
        <v>0.177325182878912</v>
      </c>
      <c r="AD51" s="129">
        <f t="shared" si="11"/>
        <v>0.474802577546196</v>
      </c>
      <c r="AE51" s="141">
        <f t="shared" si="12"/>
        <v>0.00460338912579117</v>
      </c>
      <c r="AF51" s="140">
        <f t="shared" si="13"/>
        <v>1.15084728144779</v>
      </c>
    </row>
    <row r="52" spans="2:32">
      <c r="B52" s="15">
        <v>47</v>
      </c>
      <c r="C52" s="73"/>
      <c r="D52" s="17">
        <v>224</v>
      </c>
      <c r="E52" s="18">
        <v>255</v>
      </c>
      <c r="F52" s="19">
        <v>255</v>
      </c>
      <c r="G52" s="20">
        <v>191</v>
      </c>
      <c r="H52" s="21">
        <v>255</v>
      </c>
      <c r="I52" s="95">
        <v>255</v>
      </c>
      <c r="J52" s="96">
        <f t="shared" si="0"/>
        <v>211.22572068469</v>
      </c>
      <c r="K52" s="76">
        <f t="shared" si="1"/>
        <v>240.345627899536</v>
      </c>
      <c r="L52" s="97">
        <f t="shared" si="2"/>
        <v>277.70972644377</v>
      </c>
      <c r="M52" s="98">
        <v>11</v>
      </c>
      <c r="N52" s="99">
        <v>320</v>
      </c>
      <c r="O52" s="100">
        <f t="shared" si="3"/>
        <v>10</v>
      </c>
      <c r="P52" s="101">
        <v>307</v>
      </c>
      <c r="Q52" s="127">
        <f t="shared" si="4"/>
        <v>0.289635543712116</v>
      </c>
      <c r="R52" s="128">
        <f t="shared" si="5"/>
        <v>0.329565151392842</v>
      </c>
      <c r="S52" s="76">
        <f t="shared" si="6"/>
        <v>0.181717547666571</v>
      </c>
      <c r="T52" s="129">
        <f t="shared" si="7"/>
        <v>0.465231177309296</v>
      </c>
      <c r="U52" s="130">
        <v>0.2787</v>
      </c>
      <c r="V52" s="131">
        <v>0.3335</v>
      </c>
      <c r="W52" s="131">
        <v>396.4132</v>
      </c>
      <c r="X52" s="76">
        <f t="shared" si="8"/>
        <v>0.172982031468206</v>
      </c>
      <c r="Y52" s="129">
        <f t="shared" si="9"/>
        <v>0.465738758029978</v>
      </c>
      <c r="Z52" s="131">
        <v>0.283710926771164</v>
      </c>
      <c r="AA52" s="131">
        <v>0.329073339700699</v>
      </c>
      <c r="AB52" s="131">
        <v>459.120727539063</v>
      </c>
      <c r="AC52" s="76">
        <f t="shared" si="10"/>
        <v>0.177834543054483</v>
      </c>
      <c r="AD52" s="129">
        <f t="shared" si="11"/>
        <v>0.464103963995888</v>
      </c>
      <c r="AE52" s="141">
        <f t="shared" si="12"/>
        <v>0.00404330739264569</v>
      </c>
      <c r="AF52" s="140">
        <f t="shared" si="13"/>
        <v>1.01082684816142</v>
      </c>
    </row>
    <row r="53" ht="15.15" spans="2:32">
      <c r="B53" s="32">
        <v>48</v>
      </c>
      <c r="C53" s="74"/>
      <c r="D53" s="34">
        <v>224</v>
      </c>
      <c r="E53" s="35">
        <v>240</v>
      </c>
      <c r="F53" s="36">
        <v>255</v>
      </c>
      <c r="G53" s="37">
        <v>191</v>
      </c>
      <c r="H53" s="38">
        <v>223</v>
      </c>
      <c r="I53" s="102">
        <v>255</v>
      </c>
      <c r="J53" s="103">
        <f t="shared" si="0"/>
        <v>202.724354503279</v>
      </c>
      <c r="K53" s="104">
        <f t="shared" si="1"/>
        <v>218.209995200768</v>
      </c>
      <c r="L53" s="105">
        <f t="shared" si="2"/>
        <v>276.266098224285</v>
      </c>
      <c r="M53" s="106">
        <v>12</v>
      </c>
      <c r="N53" s="107">
        <v>352</v>
      </c>
      <c r="O53" s="108">
        <f t="shared" si="3"/>
        <v>11</v>
      </c>
      <c r="P53" s="109">
        <v>345</v>
      </c>
      <c r="Q53" s="132">
        <f t="shared" si="4"/>
        <v>0.290769111100913</v>
      </c>
      <c r="R53" s="133">
        <f t="shared" si="5"/>
        <v>0.312980285438942</v>
      </c>
      <c r="S53" s="104">
        <f t="shared" si="6"/>
        <v>0.188376096781534</v>
      </c>
      <c r="T53" s="134">
        <f t="shared" si="7"/>
        <v>0.456222841944919</v>
      </c>
      <c r="U53" s="135">
        <v>0.2813</v>
      </c>
      <c r="V53" s="136">
        <v>0.3048</v>
      </c>
      <c r="W53" s="136">
        <v>343.2488</v>
      </c>
      <c r="X53" s="104">
        <f t="shared" si="8"/>
        <v>0.184610336341263</v>
      </c>
      <c r="Y53" s="134">
        <f t="shared" si="9"/>
        <v>0.450073831009024</v>
      </c>
      <c r="Z53" s="135">
        <v>0.288012444972992</v>
      </c>
      <c r="AA53" s="136">
        <v>0.313069850206375</v>
      </c>
      <c r="AB53" s="136">
        <v>404.488372802734</v>
      </c>
      <c r="AC53" s="104">
        <f t="shared" si="10"/>
        <v>0.186391292155094</v>
      </c>
      <c r="AD53" s="134">
        <f t="shared" si="11"/>
        <v>0.455866972416903</v>
      </c>
      <c r="AE53" s="142">
        <f t="shared" si="12"/>
        <v>0.00201645543618249</v>
      </c>
      <c r="AF53" s="140">
        <f t="shared" si="13"/>
        <v>0.504113859045621</v>
      </c>
    </row>
    <row r="54" spans="31:32">
      <c r="AE54" s="145" t="s">
        <v>35</v>
      </c>
      <c r="AF54" s="140">
        <f>AVERAGE(AF6:AF53)</f>
        <v>1.41425907046208</v>
      </c>
    </row>
  </sheetData>
  <mergeCells count="9">
    <mergeCell ref="R3:S3"/>
    <mergeCell ref="V3:X3"/>
    <mergeCell ref="C4:I4"/>
    <mergeCell ref="M4:N4"/>
    <mergeCell ref="O4:P4"/>
    <mergeCell ref="Q4:T4"/>
    <mergeCell ref="U4:Y4"/>
    <mergeCell ref="Z4:AD4"/>
    <mergeCell ref="AE4:AE5"/>
  </mergeCells>
  <conditionalFormatting sqref="AE6:AE53">
    <cfRule type="cellIs" dxfId="0" priority="1" operator="greaterThan">
      <formula>$AE$3</formula>
    </cfRule>
  </conditionalFormatting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Matrix</vt:lpstr>
      <vt:lpstr>sRGB</vt:lpstr>
      <vt:lpstr>Adobe RGB</vt:lpstr>
      <vt:lpstr>DCI-P3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Gavin</cp:lastModifiedBy>
  <dcterms:created xsi:type="dcterms:W3CDTF">2018-08-08T05:20:00Z</dcterms:created>
  <dcterms:modified xsi:type="dcterms:W3CDTF">2022-01-21T02:40:00Z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0D5761CE114C4C1EA56D311E9438F68D</vt:lpwstr>
  </property>
</Properties>
</file>