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e92b4fcd6e9703/POLITECHNIKA/Erasmus-plus/Erasmus-radon/RadoNorm-radonchamber/radon-mapa-studnie/dane/"/>
    </mc:Choice>
  </mc:AlternateContent>
  <xr:revisionPtr revIDLastSave="14" documentId="8_{E8245001-D41A-4717-93CE-503417B107B7}" xr6:coauthVersionLast="47" xr6:coauthVersionMax="47" xr10:uidLastSave="{A4738BB4-19D4-4B80-A218-FF99D3BE360F}"/>
  <bookViews>
    <workbookView xWindow="-38520" yWindow="-120" windowWidth="38640" windowHeight="21120" xr2:uid="{00000000-000D-0000-FFFF-FFFF00000000}"/>
  </bookViews>
  <sheets>
    <sheet name="WYNIKI" sheetId="3" r:id="rId1"/>
    <sheet name="Studnie-lista" sheetId="1" r:id="rId2"/>
    <sheet name="PACHOCKI" sheetId="4" r:id="rId3"/>
    <sheet name="2024.07.10" sheetId="2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1" i="4" l="1"/>
  <c r="I20" i="1"/>
  <c r="J20" i="1" s="1"/>
  <c r="I16" i="1"/>
  <c r="J16" i="1" s="1"/>
  <c r="I10" i="1"/>
  <c r="J10" i="1" s="1"/>
  <c r="U5" i="3"/>
  <c r="V5" i="3" s="1"/>
  <c r="U6" i="3"/>
  <c r="V6" i="3" s="1"/>
  <c r="U7" i="3"/>
  <c r="V7" i="3" s="1"/>
  <c r="U8" i="3"/>
  <c r="V8" i="3" s="1"/>
  <c r="U9" i="3"/>
  <c r="V9" i="3" s="1"/>
  <c r="U10" i="3"/>
  <c r="V10" i="3" s="1"/>
  <c r="U11" i="3"/>
  <c r="V11" i="3" s="1"/>
  <c r="U12" i="3"/>
  <c r="V12" i="3" s="1"/>
  <c r="U13" i="3"/>
  <c r="V13" i="3" s="1"/>
  <c r="U14" i="3"/>
  <c r="V14" i="3" s="1"/>
  <c r="U15" i="3"/>
  <c r="V15" i="3" s="1"/>
  <c r="U16" i="3"/>
  <c r="V16" i="3" s="1"/>
  <c r="U17" i="3"/>
  <c r="V17" i="3" s="1"/>
  <c r="U18" i="3"/>
  <c r="V18" i="3" s="1"/>
  <c r="U4" i="3"/>
  <c r="T19" i="3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1" i="1"/>
  <c r="J11" i="1" s="1"/>
  <c r="I12" i="1"/>
  <c r="J12" i="1" s="1"/>
  <c r="I13" i="1"/>
  <c r="J13" i="1" s="1"/>
  <c r="I14" i="1"/>
  <c r="J14" i="1" s="1"/>
  <c r="I15" i="1"/>
  <c r="J15" i="1" s="1"/>
  <c r="I17" i="1"/>
  <c r="J17" i="1" s="1"/>
  <c r="I18" i="1"/>
  <c r="J18" i="1" s="1"/>
  <c r="I19" i="1"/>
  <c r="J19" i="1" s="1"/>
  <c r="I21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J21" i="1" l="1"/>
  <c r="V4" i="3"/>
  <c r="U19" i="3"/>
  <c r="V19" i="3" s="1"/>
</calcChain>
</file>

<file path=xl/sharedStrings.xml><?xml version="1.0" encoding="utf-8"?>
<sst xmlns="http://schemas.openxmlformats.org/spreadsheetml/2006/main" count="719" uniqueCount="351">
  <si>
    <t>Miejsce</t>
  </si>
  <si>
    <t>Dzielnica</t>
  </si>
  <si>
    <t>Współrzędne</t>
  </si>
  <si>
    <t>07-09.2018</t>
  </si>
  <si>
    <t>11.2023</t>
  </si>
  <si>
    <t>07.2024</t>
  </si>
  <si>
    <t>09.2024</t>
  </si>
  <si>
    <t>X</t>
  </si>
  <si>
    <t>Y</t>
  </si>
  <si>
    <t>C_Rn[Bq/l]</t>
  </si>
  <si>
    <t>u(C_Rn)[Bq/l]</t>
  </si>
  <si>
    <t>Stężenie [Bq/l]</t>
  </si>
  <si>
    <t>Anieli Krzywoń</t>
  </si>
  <si>
    <t>Bemowo</t>
  </si>
  <si>
    <t>Studni</t>
  </si>
  <si>
    <t>Pobrane</t>
  </si>
  <si>
    <t>Bolimowska</t>
  </si>
  <si>
    <t>BEMOWO</t>
  </si>
  <si>
    <t>Borowego</t>
  </si>
  <si>
    <t>BIAŁOŁĘKA</t>
  </si>
  <si>
    <t>Kazubów</t>
  </si>
  <si>
    <t>BIELANY</t>
  </si>
  <si>
    <t>Morcinka</t>
  </si>
  <si>
    <t>MOKOTÓW</t>
  </si>
  <si>
    <t>Powstańców Śląskich 67B</t>
  </si>
  <si>
    <t>OCHOTA</t>
  </si>
  <si>
    <t>Rozłogi 12A</t>
  </si>
  <si>
    <t>PRAGA-PÓŁNOC</t>
  </si>
  <si>
    <t>Rozłogi 2A</t>
  </si>
  <si>
    <t>PRAGA-POŁUDNIE</t>
  </si>
  <si>
    <t>Sternicza (r. Powstańców Śląskich)</t>
  </si>
  <si>
    <t>ŚRÓDMIEŚCIE</t>
  </si>
  <si>
    <t>Sternicza 125</t>
  </si>
  <si>
    <t>TARGÓWEK</t>
  </si>
  <si>
    <t>Szobera</t>
  </si>
  <si>
    <t>URSUS</t>
  </si>
  <si>
    <t>Wyki 19</t>
  </si>
  <si>
    <t>URSYNÓW</t>
  </si>
  <si>
    <t>Mehoffera</t>
  </si>
  <si>
    <t>Białołęka</t>
  </si>
  <si>
    <t>WAWER</t>
  </si>
  <si>
    <t>Pojarów 1A</t>
  </si>
  <si>
    <t>WILANÓW</t>
  </si>
  <si>
    <t>Dzierżoniowska 7</t>
  </si>
  <si>
    <t>Bielany</t>
  </si>
  <si>
    <t>WŁOCHY</t>
  </si>
  <si>
    <t>Estrady 112</t>
  </si>
  <si>
    <t>WOLA</t>
  </si>
  <si>
    <t>Gąbińska 30</t>
  </si>
  <si>
    <t>SUMA:</t>
  </si>
  <si>
    <t>Klaudyny 18A</t>
  </si>
  <si>
    <t>Kochanowskiego 10/12</t>
  </si>
  <si>
    <t>Wolumen 10</t>
  </si>
  <si>
    <t>Batuty 9</t>
  </si>
  <si>
    <t>Mokotów</t>
  </si>
  <si>
    <t>Warneńska 2</t>
  </si>
  <si>
    <t>Barska</t>
  </si>
  <si>
    <t>Ochota</t>
  </si>
  <si>
    <t xml:space="preserve">Pasteura 10 </t>
  </si>
  <si>
    <t>Grenadierów 51/59</t>
  </si>
  <si>
    <t>Praga-Południe</t>
  </si>
  <si>
    <t>Lizbońska 4</t>
  </si>
  <si>
    <t>Majdańska</t>
  </si>
  <si>
    <t>Motorowa</t>
  </si>
  <si>
    <r>
      <rPr>
        <sz val="11"/>
        <color rgb="FF000000"/>
        <rFont val="Calibri"/>
      </rPr>
      <t xml:space="preserve">Szaserów 79 </t>
    </r>
    <r>
      <rPr>
        <sz val="11"/>
        <color rgb="FFFF0000"/>
        <rFont val="Calibri"/>
      </rPr>
      <t>[DA: 128!]</t>
    </r>
  </si>
  <si>
    <t>Walecznych 59</t>
  </si>
  <si>
    <t>Panieńska</t>
  </si>
  <si>
    <t>Praga-Północ</t>
  </si>
  <si>
    <t>plac Hallera 8A</t>
  </si>
  <si>
    <t>Strzelecka 13</t>
  </si>
  <si>
    <t>Anielewicza</t>
  </si>
  <si>
    <t>Śródmieście</t>
  </si>
  <si>
    <t xml:space="preserve">Furmańska </t>
  </si>
  <si>
    <t>Inflancka 6</t>
  </si>
  <si>
    <t>Książęca</t>
  </si>
  <si>
    <t>L. Kaczyńskiego 7/9</t>
  </si>
  <si>
    <t>Rynek Solecki 18</t>
  </si>
  <si>
    <t>Wilcza</t>
  </si>
  <si>
    <t>Wójtkowska 11</t>
  </si>
  <si>
    <t>Kołowa</t>
  </si>
  <si>
    <t>Targówek</t>
  </si>
  <si>
    <t>Poborzańska</t>
  </si>
  <si>
    <t>Suwalska</t>
  </si>
  <si>
    <t>aleja Bzów 22</t>
  </si>
  <si>
    <t>Ursus</t>
  </si>
  <si>
    <t>Walerego Sławka</t>
  </si>
  <si>
    <t>Ciszewskiego 10</t>
  </si>
  <si>
    <t>Ursynów</t>
  </si>
  <si>
    <t>Dzierzby</t>
  </si>
  <si>
    <t>Romera 2</t>
  </si>
  <si>
    <t>Marysin Wawerski</t>
  </si>
  <si>
    <t>Wawer</t>
  </si>
  <si>
    <t>Królowej Marysieńki 21</t>
  </si>
  <si>
    <t>Wilanów</t>
  </si>
  <si>
    <t>Lentza</t>
  </si>
  <si>
    <t>Cietrzewia</t>
  </si>
  <si>
    <t>Włochy</t>
  </si>
  <si>
    <t>Komitetu Obrony Robotników 39</t>
  </si>
  <si>
    <t>Łuczek</t>
  </si>
  <si>
    <t>Malownicza 31</t>
  </si>
  <si>
    <t>Chłodna 15</t>
  </si>
  <si>
    <t>Wola</t>
  </si>
  <si>
    <t>Deotymy 25</t>
  </si>
  <si>
    <t>Krępowieckiego 8</t>
  </si>
  <si>
    <t>Smocza 19</t>
  </si>
  <si>
    <t>Wolska 29</t>
  </si>
  <si>
    <t>Papugi</t>
  </si>
  <si>
    <t>Zgorzała</t>
  </si>
  <si>
    <t>Lp</t>
  </si>
  <si>
    <t>Adres</t>
  </si>
  <si>
    <t>Otwarcie</t>
  </si>
  <si>
    <t>zmierzona - Rózicki</t>
  </si>
  <si>
    <t>Uwagi</t>
  </si>
  <si>
    <t>Zdroje oligoceńskie</t>
  </si>
  <si>
    <t>Studnie</t>
  </si>
  <si>
    <t>Zdroje</t>
  </si>
  <si>
    <t>ul. Człuchowska (róg ul. Drogomilskiej)</t>
  </si>
  <si>
    <t>bd</t>
  </si>
  <si>
    <t>ul. Człuchowska (róg ul. Świetlików)</t>
  </si>
  <si>
    <t>ul. Drzeworytników 97</t>
  </si>
  <si>
    <t>ul. Dywizjonu 303 nr 115</t>
  </si>
  <si>
    <t>ul. Dywizjonu 303 nr 55</t>
  </si>
  <si>
    <t>ul. Marynin 17</t>
  </si>
  <si>
    <t>ul. Fortuny 14A</t>
  </si>
  <si>
    <t>ul. Górczewska 259</t>
  </si>
  <si>
    <t>REMBERTÓW</t>
  </si>
  <si>
    <t>ul. Lazurowa (przy torach PKP)</t>
  </si>
  <si>
    <t>ul. Sternicza (róg ul. Drzeworytników)</t>
  </si>
  <si>
    <t>ul. Strąkowa (róg ul. Oświatowej)</t>
  </si>
  <si>
    <t>ul. Dywizjonu 303 nr 77</t>
  </si>
  <si>
    <t>Studnie oligoceńskie</t>
  </si>
  <si>
    <t>ul. Borowego (róg Raginisa)</t>
  </si>
  <si>
    <t>tak</t>
  </si>
  <si>
    <t>WESOŁA</t>
  </si>
  <si>
    <t>ul. Czerwonych Maków</t>
  </si>
  <si>
    <t>ul. Kazubów</t>
  </si>
  <si>
    <t>ul. Sternicza - Powstańców Śląskich</t>
  </si>
  <si>
    <t>ul. Rozłogi 2A</t>
  </si>
  <si>
    <t>ŻOLIBORZ</t>
  </si>
  <si>
    <t>ul. Rozłogi 12A</t>
  </si>
  <si>
    <t>ul. Powstańców Śląskich 67B</t>
  </si>
  <si>
    <t>ul. Sternicza 125</t>
  </si>
  <si>
    <t>ul. Szobera</t>
  </si>
  <si>
    <t>ul. Westerplatte</t>
  </si>
  <si>
    <t>ul. Morcinka</t>
  </si>
  <si>
    <t>ul. Anieli Krzywoń</t>
  </si>
  <si>
    <t>ul. Morcinka bis</t>
  </si>
  <si>
    <t>Fosa Bema</t>
  </si>
  <si>
    <t>ul. Bolimowska, róg ul. Otrębuskiej</t>
  </si>
  <si>
    <t>ul. Wyki 19</t>
  </si>
  <si>
    <t>ul. Porajów 1A</t>
  </si>
  <si>
    <t xml:space="preserve">ul. Mehoffera (róg Myśliborskiej) </t>
  </si>
  <si>
    <t>ul. Bogusławskiego; punkt czerpania wody ze studni przy ul. Wólczyńskiej 133</t>
  </si>
  <si>
    <t xml:space="preserve"> czynny całą dobę.</t>
  </si>
  <si>
    <t>ul. Broniewskiego 97/99</t>
  </si>
  <si>
    <t>ul. Daniłowskiego 7</t>
  </si>
  <si>
    <t>czynne w godz. 7-21 (w okresie letnim) i w godz. 7-19 (w okresie zimowym)</t>
  </si>
  <si>
    <t>ul. Dzierżoniowska 7</t>
  </si>
  <si>
    <t>czynne w godz. 7-21 (w okresie letnim) i w godz. 7-19 (w okresie zimowym).</t>
  </si>
  <si>
    <t>ul. Estrady 112</t>
  </si>
  <si>
    <t>ul. Klaudyny 18A</t>
  </si>
  <si>
    <t xml:space="preserve"> czynne w godz. 7-21 (w okresie letnim) i w godz. 7-19 (w okresie zimowym)</t>
  </si>
  <si>
    <t>ul. Kochanowskiego 10/12</t>
  </si>
  <si>
    <t>czynne całą dobę.</t>
  </si>
  <si>
    <t>ul. Lindego 20</t>
  </si>
  <si>
    <t>ul. Wolumen 10 (róg ul. Dantego)</t>
  </si>
  <si>
    <t>ul. Augustówka 1</t>
  </si>
  <si>
    <t>ul. Batuty 9</t>
  </si>
  <si>
    <t>ul. Gwintowa 3 (klasztor oo. pijarów)</t>
  </si>
  <si>
    <t>ul. Malawskiego 5A</t>
  </si>
  <si>
    <t>ul. Orzycka 1A</t>
  </si>
  <si>
    <t>ul. Warneńska 2</t>
  </si>
  <si>
    <t>ul. Wielicka 40</t>
  </si>
  <si>
    <t>ul. Madalińskiego 25 (Szpital Ginekologiczno-Położniczy)</t>
  </si>
  <si>
    <t>Instytut Reumatologii przy ul. Spartańskiej 1</t>
  </si>
  <si>
    <t>ul. Barska 16/20</t>
  </si>
  <si>
    <t>ul. Pasteura 10</t>
  </si>
  <si>
    <t>ul. Korotyńskiego</t>
  </si>
  <si>
    <t>czynne w godz. 7-20.</t>
  </si>
  <si>
    <t>pl. Hallera 8A</t>
  </si>
  <si>
    <t>czynne w okresie letnim (1.04-30.09) w godz. 7-21 i okresie zimowym (1.10-31.03) w godz. 7-20.</t>
  </si>
  <si>
    <t>pobór wody oligoceńskiej na terenie wytwórni wódek Koneser (wejście od ul. Markowskiej)</t>
  </si>
  <si>
    <t>czynne w godz. 6-22 (okres letni) i w godz. 7-20 (okres zimowy).</t>
  </si>
  <si>
    <t>źródełko wody oligoceńskiej na terenie Szpitala Praskiego (wejście od ulicy Olszowej)</t>
  </si>
  <si>
    <t>czynne w godz. 7.30-20 (cały rok).</t>
  </si>
  <si>
    <t>źródełko oligoceńskie przy ul. Łochowskiej 18</t>
  </si>
  <si>
    <t>czynne w godz. 7.30-21 (okres letni) i w godz. 7.30-20 (okres zimowy).</t>
  </si>
  <si>
    <t>ul. Chrzanowskiego 8B</t>
  </si>
  <si>
    <t>czynny do zmierzchu bez względu na porę roku.</t>
  </si>
  <si>
    <t xml:space="preserve">ul. Szaserów 128 </t>
  </si>
  <si>
    <t>czynny całą dobę z wyjątkiem dni zimowych o dużych temperaturach ujemnych.</t>
  </si>
  <si>
    <t>adres w pracy - 79</t>
  </si>
  <si>
    <t>ul. Motorowa (róg ul. Ostrzyckiej)</t>
  </si>
  <si>
    <t>czynne w okresie jesienno-zimowym w godz. 7-20, w pozostałym całą dobę.</t>
  </si>
  <si>
    <t>ul. Lizbońska 4</t>
  </si>
  <si>
    <t>ul. Chłopickiego (róg ul. Załęże)</t>
  </si>
  <si>
    <t>czynne w godz. 8-20.</t>
  </si>
  <si>
    <t>ul. Grenadierów 51/59</t>
  </si>
  <si>
    <t>czynne w okresie jesienno-zimowym w godz. 7-20, w pozostałym przez całą dobę.</t>
  </si>
  <si>
    <t>ul. Majdańska (róg ul. Stockiej)</t>
  </si>
  <si>
    <t>czynne w okresie letnim w godz. 6.30-22; w okresie zimowy w godz. 6.30-20.</t>
  </si>
  <si>
    <t>ul. Inflancka 6</t>
  </si>
  <si>
    <t>czynne cały rok od poniedziałku do piątku w godz. 7-21; w niedzielę i święta w godz. 8-21.</t>
  </si>
  <si>
    <t>al. Armii Ludowej 7/9</t>
  </si>
  <si>
    <t>czynne od poniedziałku do piątku w godz. 7-21; w niedzielę i święta w godz. 8-20.</t>
  </si>
  <si>
    <t>adres w pracy - L. Kaczyńskiego
na Google Maps - ZDRÓJ</t>
  </si>
  <si>
    <t>ul. Rynek Solecki 18</t>
  </si>
  <si>
    <t>ul. Furmańska</t>
  </si>
  <si>
    <t>ul. Wójtowska 11</t>
  </si>
  <si>
    <t>czynne całą dobę - krany zewnętrzne.</t>
  </si>
  <si>
    <t>ul. Twarda 10</t>
  </si>
  <si>
    <t>ul. Książęca (róg ul. Kruczkowskiego)</t>
  </si>
  <si>
    <t>czynne cały rok, od poniedziałku do piątku, w godz. 7-21, w niedzielę i święta w godz. 8-20.</t>
  </si>
  <si>
    <t>ul. Anielewicza, róg ul. Andersa</t>
  </si>
  <si>
    <t>nie wymienione na stronie UM
https://warszawa19115.pl/-/studnie-oligocenskie-na-terenie-dzielnicy-srodmiescie</t>
  </si>
  <si>
    <t>https://maps.app.goo.gl/PG8MBmdGWPxRhDe87</t>
  </si>
  <si>
    <t>ul. Boliwara 7</t>
  </si>
  <si>
    <t>czynne w okresie letnim (01.04-30.09) w godz. 7-21, a w okresie zimowym (01.10-31.03) w godz. 7-19.</t>
  </si>
  <si>
    <t xml:space="preserve">ul. Kołowa; park im. St. Wiecheckiego "Wiecha" - </t>
  </si>
  <si>
    <t>ul. Suwalska; ogródek jordanowski</t>
  </si>
  <si>
    <t>ul. Walerego Sławka; park Achera</t>
  </si>
  <si>
    <t>przy ul. Zagłoby</t>
  </si>
  <si>
    <t>al. Bzów 22 (przy stadionie)</t>
  </si>
  <si>
    <t>ul. Czerwona Droga.</t>
  </si>
  <si>
    <t>ul. Dereniowa 12</t>
  </si>
  <si>
    <t>czynne w godz. 6.30-21.30.</t>
  </si>
  <si>
    <t>ul. Romera</t>
  </si>
  <si>
    <t>ul. Buszycka 2</t>
  </si>
  <si>
    <t>ul. Dzierzby (róg Puławskiej)</t>
  </si>
  <si>
    <t>ul. Belgradzka</t>
  </si>
  <si>
    <t>czynne w godz. 6-22.</t>
  </si>
  <si>
    <t>ul. Ciszewskiego 10 (SGGW)</t>
  </si>
  <si>
    <t>Marysin Wawerski, między blokami Osiedla Młodych nr 11 i 13</t>
  </si>
  <si>
    <t>czynne jest w lecie od godz. 8 do 20, a w zimie od godz. 8 do 19.</t>
  </si>
  <si>
    <t>ul. Królowej Marysieński (na wysokości posesji nr 21)</t>
  </si>
  <si>
    <t>ul. Lentza (róg ul. Wiertniczej)</t>
  </si>
  <si>
    <t>ul. Resorowa 34A</t>
  </si>
  <si>
    <t>ul. Malownicza 31</t>
  </si>
  <si>
    <t>ul. Łuczek</t>
  </si>
  <si>
    <t>ul. 17 Stycznia 39</t>
  </si>
  <si>
    <t>czynne w godz. 6-18.</t>
  </si>
  <si>
    <t>ul. Dwudziestolatków 9</t>
  </si>
  <si>
    <t>al. Solidarności 92 (od strony ul. Żelaznej)</t>
  </si>
  <si>
    <t>ul. Smocza 19 (przy ul. Paszyna)</t>
  </si>
  <si>
    <t>czynne w godz. 8-20 (1.11-15.03) oraz w godz. 8-20 (16.03-31.10).</t>
  </si>
  <si>
    <t>ul. Deotymy 25 (przy budynku ul. Ciołka 10A)</t>
  </si>
  <si>
    <t>ul. Prosta (róg ul. Karolkowej)</t>
  </si>
  <si>
    <t>ul. Wolska 29 (przy Albercie)</t>
  </si>
  <si>
    <t>ul. Krępowieckiego 8</t>
  </si>
  <si>
    <t>ul. Długomiła (róg ul. Przy Lasku)</t>
  </si>
  <si>
    <t>ul. Płocka 26 (przy ul. Górczewskiej)</t>
  </si>
  <si>
    <t xml:space="preserve">czynne w godz. 6-22 (11.05-31.09) oraz w godz. 7-20 (11.10-31.03). </t>
  </si>
  <si>
    <t>Wymienione u Rozickiego, ale nie ma na licie powyżej - sprawdzić adresy czy to kwestia 'ujęcie' vs 'zdrój' czy pobliski adres</t>
  </si>
  <si>
    <t>Ostródzka 174, 03-289 Warszawa</t>
  </si>
  <si>
    <t>nie wymieniona na liście Rózickego
"punkt czerpania uzdatnianej wody ze studni o głębokości 31 i 32 m</t>
  </si>
  <si>
    <t>52.3267687937444,
21.048692844583602</t>
  </si>
  <si>
    <t>https://maps.app.goo.gl/3G3XD5Ktn5fpadgu8</t>
  </si>
  <si>
    <t>Wymieionych w UM jest 6, tylko 1 pokrywa się z pracą, a dwóch brak</t>
  </si>
  <si>
    <t>https://ochota.um.warszawa.pl/-/ujecia-wody-oligocenskiej</t>
  </si>
  <si>
    <t>Rembertów</t>
  </si>
  <si>
    <t>https://www.facebook.com/permalink.php/?story_fbid=2112616148811285&amp;id=503549379717978</t>
  </si>
  <si>
    <t>DA/ZP</t>
  </si>
  <si>
    <t>Inż. Rózicki</t>
  </si>
  <si>
    <t>AHS Radon Hunt - listopad 2023</t>
  </si>
  <si>
    <t>Oznaczenie</t>
  </si>
  <si>
    <t>data pobrania</t>
  </si>
  <si>
    <t>godzina</t>
  </si>
  <si>
    <t>Kto pobrał</t>
  </si>
  <si>
    <t>Wynik (Bq/l)</t>
  </si>
  <si>
    <t>Niepewność (Bq/l)</t>
  </si>
  <si>
    <t>Wynik (Bq/l)2</t>
  </si>
  <si>
    <t>Niepewność (Bq/l)2</t>
  </si>
  <si>
    <t>Wynik (Bq/l)22</t>
  </si>
  <si>
    <t>Niepewność (Bq/l)23</t>
  </si>
  <si>
    <t>Wynik (Bq/l)222</t>
  </si>
  <si>
    <t>Niepewność (Bq/l)232</t>
  </si>
  <si>
    <t>10.07.2024</t>
  </si>
  <si>
    <t>ZP</t>
  </si>
  <si>
    <t>ul.Porajów1A</t>
  </si>
  <si>
    <t>DA</t>
  </si>
  <si>
    <t>ul. Wolumen (róg ul. Dantego)</t>
  </si>
  <si>
    <t>ul. Gąbińska 30</t>
  </si>
  <si>
    <t>ul Walecznych 59</t>
  </si>
  <si>
    <t>ul. Suwalska</t>
  </si>
  <si>
    <t>ul. Poborzańska</t>
  </si>
  <si>
    <t>ul. Ciszewskieg</t>
  </si>
  <si>
    <t>ul. Papugi</t>
  </si>
  <si>
    <t>2?</t>
  </si>
  <si>
    <t>Cietrzewia, 02-492 Warszawa</t>
  </si>
  <si>
    <t>well_id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</si>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</sst>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scheme val="minor"/>
    </font>
    <font>
      <sz val="1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charset val="1"/>
    </font>
    <font>
      <b/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color rgb="FF000000"/>
      <name val="Calibri"/>
    </font>
    <font>
      <sz val="11"/>
      <color rgb="FFFF0000"/>
      <name val="Calibri"/>
    </font>
    <font>
      <b/>
      <sz val="11"/>
      <color rgb="FF00000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</font>
    <font>
      <u/>
      <sz val="11"/>
      <color theme="10"/>
      <name val="Calibri"/>
      <family val="2"/>
      <charset val="23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5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64" fontId="4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8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wrapText="1"/>
    </xf>
    <xf numFmtId="20" fontId="2" fillId="0" borderId="1" xfId="0" applyNumberFormat="1" applyFont="1" applyBorder="1"/>
    <xf numFmtId="0" fontId="7" fillId="0" borderId="1" xfId="0" applyFont="1" applyBorder="1"/>
    <xf numFmtId="0" fontId="2" fillId="0" borderId="1" xfId="1" applyFont="1" applyBorder="1"/>
    <xf numFmtId="16" fontId="2" fillId="0" borderId="1" xfId="1" applyNumberFormat="1" applyFont="1" applyBorder="1"/>
    <xf numFmtId="164" fontId="7" fillId="0" borderId="1" xfId="0" applyNumberFormat="1" applyFont="1" applyBorder="1"/>
    <xf numFmtId="16" fontId="7" fillId="0" borderId="1" xfId="1" applyNumberFormat="1" applyFont="1" applyBorder="1"/>
    <xf numFmtId="164" fontId="2" fillId="0" borderId="1" xfId="0" applyNumberFormat="1" applyFont="1" applyBorder="1"/>
    <xf numFmtId="164" fontId="2" fillId="0" borderId="1" xfId="1" applyNumberFormat="1" applyFont="1" applyBorder="1"/>
    <xf numFmtId="164" fontId="0" fillId="0" borderId="1" xfId="0" applyNumberFormat="1" applyBorder="1"/>
    <xf numFmtId="0" fontId="2" fillId="0" borderId="2" xfId="0" applyFont="1" applyBorder="1" applyAlignment="1">
      <alignment horizontal="center" textRotation="90"/>
    </xf>
    <xf numFmtId="0" fontId="2" fillId="0" borderId="3" xfId="0" applyFont="1" applyBorder="1" applyAlignment="1">
      <alignment horizontal="center" textRotation="90" wrapText="1"/>
    </xf>
    <xf numFmtId="0" fontId="2" fillId="0" borderId="3" xfId="0" applyFont="1" applyBorder="1" applyAlignment="1">
      <alignment horizontal="center" textRotation="90"/>
    </xf>
    <xf numFmtId="0" fontId="2" fillId="5" borderId="3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horizontal="center" textRotation="90"/>
    </xf>
    <xf numFmtId="0" fontId="2" fillId="4" borderId="3" xfId="0" applyFont="1" applyFill="1" applyBorder="1" applyAlignment="1">
      <alignment horizontal="center" textRotation="90"/>
    </xf>
    <xf numFmtId="0" fontId="2" fillId="6" borderId="3" xfId="0" applyFont="1" applyFill="1" applyBorder="1" applyAlignment="1">
      <alignment horizontal="center" textRotation="90"/>
    </xf>
    <xf numFmtId="164" fontId="8" fillId="0" borderId="1" xfId="0" applyNumberFormat="1" applyFont="1" applyBorder="1"/>
    <xf numFmtId="2" fontId="7" fillId="0" borderId="1" xfId="0" applyNumberFormat="1" applyFont="1" applyBorder="1"/>
    <xf numFmtId="0" fontId="0" fillId="0" borderId="0" xfId="0" applyAlignment="1">
      <alignment horizontal="left" vertical="center"/>
    </xf>
    <xf numFmtId="0" fontId="10" fillId="7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textRotation="90"/>
    </xf>
    <xf numFmtId="0" fontId="10" fillId="10" borderId="1" xfId="0" applyFont="1" applyFill="1" applyBorder="1" applyAlignment="1">
      <alignment horizontal="center" textRotation="90"/>
    </xf>
    <xf numFmtId="0" fontId="9" fillId="0" borderId="1" xfId="0" applyFont="1" applyBorder="1" applyAlignment="1">
      <alignment horizontal="left" vertical="center"/>
    </xf>
    <xf numFmtId="165" fontId="9" fillId="0" borderId="1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0" fillId="6" borderId="6" xfId="0" applyFont="1" applyFill="1" applyBorder="1" applyAlignment="1">
      <alignment horizontal="center" textRotation="90"/>
    </xf>
    <xf numFmtId="164" fontId="9" fillId="8" borderId="1" xfId="0" applyNumberFormat="1" applyFont="1" applyFill="1" applyBorder="1" applyAlignment="1">
      <alignment horizontal="right" vertical="center"/>
    </xf>
    <xf numFmtId="0" fontId="0" fillId="6" borderId="1" xfId="0" applyFill="1" applyBorder="1" applyAlignment="1">
      <alignment horizontal="right" vertical="center"/>
    </xf>
    <xf numFmtId="0" fontId="0" fillId="10" borderId="1" xfId="0" applyFill="1" applyBorder="1" applyAlignment="1">
      <alignment horizontal="right" vertical="center"/>
    </xf>
    <xf numFmtId="0" fontId="0" fillId="9" borderId="1" xfId="0" applyFill="1" applyBorder="1" applyAlignment="1">
      <alignment horizontal="right" vertical="center"/>
    </xf>
    <xf numFmtId="164" fontId="0" fillId="10" borderId="1" xfId="0" applyNumberFormat="1" applyFill="1" applyBorder="1" applyAlignment="1">
      <alignment horizontal="right" vertical="center"/>
    </xf>
    <xf numFmtId="164" fontId="0" fillId="6" borderId="1" xfId="0" applyNumberFormat="1" applyFill="1" applyBorder="1" applyAlignment="1">
      <alignment horizontal="right" vertical="center"/>
    </xf>
    <xf numFmtId="0" fontId="0" fillId="6" borderId="1" xfId="0" applyFill="1" applyBorder="1" applyAlignment="1">
      <alignment horizontal="right" vertical="top"/>
    </xf>
    <xf numFmtId="0" fontId="10" fillId="8" borderId="6" xfId="0" applyFont="1" applyFill="1" applyBorder="1" applyAlignment="1">
      <alignment horizontal="center" textRotation="90"/>
    </xf>
    <xf numFmtId="0" fontId="14" fillId="8" borderId="1" xfId="0" applyFont="1" applyFill="1" applyBorder="1" applyAlignment="1">
      <alignment horizontal="center" textRotation="90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9" fontId="0" fillId="0" borderId="1" xfId="0" applyNumberFormat="1" applyBorder="1" applyAlignment="1">
      <alignment horizontal="right" vertical="center"/>
    </xf>
    <xf numFmtId="0" fontId="8" fillId="9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right" vertical="top"/>
    </xf>
    <xf numFmtId="9" fontId="8" fillId="0" borderId="1" xfId="0" applyNumberFormat="1" applyFont="1" applyBorder="1" applyAlignment="1">
      <alignment horizontal="right" vertical="top"/>
    </xf>
    <xf numFmtId="0" fontId="10" fillId="8" borderId="1" xfId="0" applyFont="1" applyFill="1" applyBorder="1" applyAlignment="1">
      <alignment horizontal="center" textRotation="90"/>
    </xf>
    <xf numFmtId="0" fontId="0" fillId="0" borderId="1" xfId="0" applyBorder="1" applyAlignment="1">
      <alignment horizontal="center" vertical="center" wrapText="1"/>
    </xf>
    <xf numFmtId="0" fontId="9" fillId="0" borderId="5" xfId="0" applyFont="1" applyBorder="1" applyAlignment="1">
      <alignment horizontal="left" vertical="center"/>
    </xf>
    <xf numFmtId="0" fontId="9" fillId="0" borderId="5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15" fillId="0" borderId="0" xfId="2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5" fillId="0" borderId="1" xfId="2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 wrapText="1"/>
    </xf>
    <xf numFmtId="0" fontId="15" fillId="0" borderId="10" xfId="2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0" fillId="7" borderId="1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49" fontId="13" fillId="9" borderId="1" xfId="0" applyNumberFormat="1" applyFont="1" applyFill="1" applyBorder="1" applyAlignment="1">
      <alignment horizontal="center" vertical="center"/>
    </xf>
    <xf numFmtId="49" fontId="13" fillId="10" borderId="1" xfId="0" applyNumberFormat="1" applyFont="1" applyFill="1" applyBorder="1" applyAlignment="1">
      <alignment horizontal="center" vertical="center"/>
    </xf>
    <xf numFmtId="49" fontId="13" fillId="10" borderId="5" xfId="0" applyNumberFormat="1" applyFont="1" applyFill="1" applyBorder="1" applyAlignment="1">
      <alignment horizontal="center" vertical="center"/>
    </xf>
    <xf numFmtId="49" fontId="13" fillId="6" borderId="1" xfId="0" applyNumberFormat="1" applyFont="1" applyFill="1" applyBorder="1" applyAlignment="1">
      <alignment horizontal="center" vertical="center"/>
    </xf>
    <xf numFmtId="49" fontId="13" fillId="8" borderId="5" xfId="0" applyNumberFormat="1" applyFont="1" applyFill="1" applyBorder="1" applyAlignment="1">
      <alignment horizontal="center" vertical="center"/>
    </xf>
    <xf numFmtId="49" fontId="13" fillId="8" borderId="7" xfId="0" applyNumberFormat="1" applyFont="1" applyFill="1" applyBorder="1" applyAlignment="1">
      <alignment horizontal="center" vertical="center"/>
    </xf>
    <xf numFmtId="49" fontId="13" fillId="8" borderId="8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11" xfId="0" applyBorder="1"/>
  </cellXfs>
  <cellStyles count="3">
    <cellStyle name="Hiperłącze" xfId="2" builtinId="8"/>
    <cellStyle name="Normal 2" xfId="1" xr:uid="{8968AF3D-3FDB-4FF3-9964-CB9CE5C1032A}"/>
    <cellStyle name="Normalny" xfId="0" builtinId="0"/>
  </cellStyles>
  <dxfs count="2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numFmt numFmtId="164" formatCode="0.0"/>
      <fill>
        <patternFill patternType="none">
          <fgColor indexed="64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numFmt numFmtId="164" formatCode="0.0"/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fill>
        <patternFill patternType="none">
          <fgColor indexed="64"/>
          <bgColor auto="1"/>
        </patternFill>
      </fill>
      <alignment horizontal="center" vertical="bottom" textRotation="9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390525</xdr:colOff>
      <xdr:row>0</xdr:row>
      <xdr:rowOff>171450</xdr:rowOff>
    </xdr:from>
    <xdr:to>
      <xdr:col>36</xdr:col>
      <xdr:colOff>428625</xdr:colOff>
      <xdr:row>21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DC2C5-5E3A-B1AA-6283-799B71E7B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78325" y="171450"/>
          <a:ext cx="4305300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1</xdr:row>
      <xdr:rowOff>19050</xdr:rowOff>
    </xdr:from>
    <xdr:to>
      <xdr:col>29</xdr:col>
      <xdr:colOff>342900</xdr:colOff>
      <xdr:row>21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47C71-C699-7137-6408-7679C7372627}"/>
            </a:ext>
            <a:ext uri="{147F2762-F138-4A5C-976F-8EAC2B608ADB}">
              <a16:predDERef xmlns:a16="http://schemas.microsoft.com/office/drawing/2014/main" pred="{196DC2C5-5E3A-B1AA-6283-799B71E7B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0" y="209550"/>
          <a:ext cx="455295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38100</xdr:rowOff>
    </xdr:from>
    <xdr:to>
      <xdr:col>7</xdr:col>
      <xdr:colOff>590550</xdr:colOff>
      <xdr:row>26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B318CD-7E3A-7529-3AA2-EEC9C536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28600"/>
          <a:ext cx="42291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76200</xdr:rowOff>
    </xdr:from>
    <xdr:to>
      <xdr:col>7</xdr:col>
      <xdr:colOff>552450</xdr:colOff>
      <xdr:row>59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5541A9-37FB-558D-D323-3EF380032EC0}"/>
            </a:ext>
            <a:ext uri="{147F2762-F138-4A5C-976F-8EAC2B608ADB}">
              <a16:predDERef xmlns:a16="http://schemas.microsoft.com/office/drawing/2014/main" pred="{8FB318CD-7E3A-7529-3AA2-EEC9C536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838700"/>
          <a:ext cx="4210050" cy="63817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59</xdr:row>
      <xdr:rowOff>47625</xdr:rowOff>
    </xdr:from>
    <xdr:to>
      <xdr:col>7</xdr:col>
      <xdr:colOff>523875</xdr:colOff>
      <xdr:row>67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6F4CCF-246F-07E7-1D12-E0DB985484E5}"/>
            </a:ext>
            <a:ext uri="{147F2762-F138-4A5C-976F-8EAC2B608ADB}">
              <a16:predDERef xmlns:a16="http://schemas.microsoft.com/office/drawing/2014/main" pred="{5B5541A9-37FB-558D-D323-3EF38003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1096625"/>
          <a:ext cx="4210050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476250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25D7DC-E569-3E4C-29B1-B42CF5B33314}"/>
            </a:ext>
            <a:ext uri="{147F2762-F138-4A5C-976F-8EAC2B608ADB}">
              <a16:predDERef xmlns:a16="http://schemas.microsoft.com/office/drawing/2014/main" pred="{CF6F4CCF-246F-07E7-1D12-E0DB9854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81000"/>
          <a:ext cx="4743450" cy="5676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16021E-ED34-4F94-B361-1737FD3CEAC8}" name="Table1" displayName="Table1" ref="A2:O19" totalsRowShown="0" headerRowDxfId="19" dataDxfId="17" headerRowBorderDxfId="18" tableBorderDxfId="16" totalsRowBorderDxfId="15">
  <autoFilter ref="A2:O19" xr:uid="{1516021E-ED34-4F94-B361-1737FD3CEA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DEEB29A9-05B3-4664-AC7A-CE311492F5C3}" name="Lp" dataDxfId="14"/>
    <tableColumn id="2" xr3:uid="{77D5C4B8-E241-4A61-91A3-2D0CEEE704D6}" name="Adres" dataDxfId="13"/>
    <tableColumn id="3" xr3:uid="{EC3163D2-63C5-4FE8-9F4B-6B44542801FD}" name="Dzielnica" dataDxfId="12"/>
    <tableColumn id="4" xr3:uid="{66534484-D3E9-40A6-A9E2-C7737EE95E83}" name="Oznaczenie" dataDxfId="11"/>
    <tableColumn id="5" xr3:uid="{23A221E1-A764-4BD7-97F2-72667BA5D0BD}" name="data pobrania" dataDxfId="10"/>
    <tableColumn id="6" xr3:uid="{123EB663-C18A-4EBD-BE2D-15A15142DE78}" name="godzina" dataDxfId="9"/>
    <tableColumn id="7" xr3:uid="{63AEBE41-7219-4BA4-B856-3D07AB129EF3}" name="Kto pobrał" dataDxfId="8"/>
    <tableColumn id="8" xr3:uid="{C0A363D1-8B6F-431F-8259-E6D90DFD8902}" name="Wynik (Bq/l)" dataDxfId="7"/>
    <tableColumn id="10" xr3:uid="{47AA9BBC-A481-463B-A040-56416D743260}" name="Niepewność (Bq/l)" dataDxfId="6"/>
    <tableColumn id="9" xr3:uid="{A10EC822-58C6-4AA4-9C4E-C1812D56B5EB}" name="Wynik (Bq/l)2" dataDxfId="5"/>
    <tableColumn id="11" xr3:uid="{67D016A2-884D-40FB-A670-7A220BDECBF2}" name="Niepewność (Bq/l)2" dataDxfId="4"/>
    <tableColumn id="12" xr3:uid="{1DB74CFB-3D21-4A4E-A324-CF16FE009FD7}" name="Wynik (Bq/l)22" dataDxfId="3"/>
    <tableColumn id="13" xr3:uid="{2F41B7A3-BC6D-4421-BA89-A171ECA2B81B}" name="Niepewność (Bq/l)23" dataDxfId="2"/>
    <tableColumn id="18" xr3:uid="{D3F6EAF3-C79F-475B-8BD4-498EED3FD1E3}" name="Wynik (Bq/l)222" dataDxfId="1"/>
    <tableColumn id="14" xr3:uid="{A28A5BE4-3E6E-4C9B-9D02-7FA6B8B43BD2}" name="Niepewność (Bq/l)2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chota.um.warszawa.pl/-/ujecia-wody-oligocenskiej" TargetMode="External"/><Relationship Id="rId2" Type="http://schemas.openxmlformats.org/officeDocument/2006/relationships/hyperlink" Target="https://maps.app.goo.gl/PG8MBmdGWPxRhDe87" TargetMode="External"/><Relationship Id="rId1" Type="http://schemas.openxmlformats.org/officeDocument/2006/relationships/hyperlink" Target="https://maps.app.goo.gl/3G3XD5Ktn5fpadgu8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facebook.com/permalink.php/?story_fbid=2112616148811285&amp;id=50354937971797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7FDD-90F4-434F-8808-AA75DCD63A1A}">
  <dimension ref="A1:V64"/>
  <sheetViews>
    <sheetView tabSelected="1" topLeftCell="A14" workbookViewId="0">
      <selection activeCell="N45" sqref="N45:O46"/>
    </sheetView>
  </sheetViews>
  <sheetFormatPr defaultColWidth="9.140625" defaultRowHeight="15" x14ac:dyDescent="0.25"/>
  <cols>
    <col min="1" max="1" width="9.140625" style="27"/>
    <col min="2" max="2" width="31.85546875" style="27" bestFit="1" customWidth="1"/>
    <col min="3" max="3" width="14.7109375" style="27" bestFit="1" customWidth="1"/>
    <col min="4" max="5" width="9.5703125" style="27" bestFit="1" customWidth="1"/>
    <col min="6" max="6" width="4.5703125" style="27" bestFit="1" customWidth="1"/>
    <col min="7" max="7" width="4.28515625" style="27" bestFit="1" customWidth="1"/>
    <col min="8" max="8" width="4.5703125" style="27" bestFit="1" customWidth="1"/>
    <col min="9" max="9" width="3.7109375" style="27" bestFit="1" customWidth="1"/>
    <col min="10" max="10" width="4.5703125" style="27" bestFit="1" customWidth="1"/>
    <col min="11" max="11" width="4" style="27" bestFit="1" customWidth="1"/>
    <col min="12" max="13" width="4.5703125" style="27" bestFit="1" customWidth="1"/>
    <col min="14" max="15" width="5" style="27" bestFit="1" customWidth="1"/>
    <col min="16" max="17" width="3.7109375" style="27" bestFit="1" customWidth="1"/>
    <col min="18" max="18" width="9.140625" style="27"/>
    <col min="19" max="19" width="17" style="27" bestFit="1" customWidth="1"/>
    <col min="20" max="20" width="6.7109375" style="27" bestFit="1" customWidth="1"/>
    <col min="21" max="21" width="3" style="27" bestFit="1" customWidth="1"/>
    <col min="22" max="22" width="5.5703125" style="27" bestFit="1" customWidth="1"/>
    <col min="23" max="16384" width="9.140625" style="27"/>
  </cols>
  <sheetData>
    <row r="1" spans="1:22" x14ac:dyDescent="0.25">
      <c r="A1" s="79" t="s">
        <v>289</v>
      </c>
      <c r="B1" s="79" t="s">
        <v>0</v>
      </c>
      <c r="C1" s="79" t="s">
        <v>1</v>
      </c>
      <c r="D1" s="79" t="s">
        <v>2</v>
      </c>
      <c r="E1" s="79"/>
      <c r="F1" s="86" t="s">
        <v>3</v>
      </c>
      <c r="G1" s="87"/>
      <c r="H1" s="87"/>
      <c r="I1" s="88"/>
      <c r="J1" s="85" t="s">
        <v>4</v>
      </c>
      <c r="K1" s="85"/>
      <c r="L1" s="85"/>
      <c r="M1" s="85"/>
      <c r="N1" s="83" t="s">
        <v>5</v>
      </c>
      <c r="O1" s="84"/>
      <c r="P1" s="82" t="s">
        <v>6</v>
      </c>
      <c r="Q1" s="82"/>
    </row>
    <row r="2" spans="1:22" ht="75.75" x14ac:dyDescent="0.25">
      <c r="A2" s="79"/>
      <c r="B2" s="79"/>
      <c r="C2" s="79"/>
      <c r="D2" s="28" t="s">
        <v>7</v>
      </c>
      <c r="E2" s="28" t="s">
        <v>8</v>
      </c>
      <c r="F2" s="43" t="s">
        <v>9</v>
      </c>
      <c r="G2" s="43" t="s">
        <v>10</v>
      </c>
      <c r="H2" s="51" t="s">
        <v>9</v>
      </c>
      <c r="I2" s="42" t="s">
        <v>10</v>
      </c>
      <c r="J2" s="34" t="s">
        <v>11</v>
      </c>
      <c r="K2" s="34" t="s">
        <v>10</v>
      </c>
      <c r="L2" s="34" t="s">
        <v>11</v>
      </c>
      <c r="M2" s="34" t="s">
        <v>10</v>
      </c>
      <c r="N2" s="30" t="s">
        <v>9</v>
      </c>
      <c r="O2" s="30" t="s">
        <v>10</v>
      </c>
      <c r="P2" s="29" t="s">
        <v>9</v>
      </c>
      <c r="Q2" s="29" t="s">
        <v>10</v>
      </c>
    </row>
    <row r="3" spans="1:22" x14ac:dyDescent="0.25">
      <c r="A3" s="93" t="s">
        <v>290</v>
      </c>
      <c r="B3" s="31" t="s">
        <v>12</v>
      </c>
      <c r="C3" s="31" t="s">
        <v>13</v>
      </c>
      <c r="D3" s="32">
        <v>20.917223</v>
      </c>
      <c r="E3" s="32">
        <v>52.228912000000001</v>
      </c>
      <c r="F3" s="35">
        <v>13.913</v>
      </c>
      <c r="G3" s="35">
        <v>1.216</v>
      </c>
      <c r="H3" s="35">
        <v>5</v>
      </c>
      <c r="I3" s="35">
        <v>1.1000000000000001</v>
      </c>
      <c r="J3" s="36"/>
      <c r="K3" s="36"/>
      <c r="L3" s="36"/>
      <c r="M3" s="36"/>
      <c r="N3" s="37"/>
      <c r="O3" s="37"/>
      <c r="P3" s="38"/>
      <c r="Q3" s="38"/>
      <c r="S3" s="47" t="s">
        <v>1</v>
      </c>
      <c r="T3" s="47" t="s">
        <v>14</v>
      </c>
      <c r="U3" s="80" t="s">
        <v>15</v>
      </c>
      <c r="V3" s="81"/>
    </row>
    <row r="4" spans="1:22" x14ac:dyDescent="0.25">
      <c r="A4" s="93" t="s">
        <v>291</v>
      </c>
      <c r="B4" s="31" t="s">
        <v>16</v>
      </c>
      <c r="C4" s="31" t="s">
        <v>13</v>
      </c>
      <c r="D4" s="32">
        <v>20.880175999999999</v>
      </c>
      <c r="E4" s="32">
        <v>52.249310000000001</v>
      </c>
      <c r="F4" s="35">
        <v>2.16</v>
      </c>
      <c r="G4" s="35">
        <v>0.246</v>
      </c>
      <c r="H4" s="35">
        <v>1.03</v>
      </c>
      <c r="I4" s="35">
        <v>0.85</v>
      </c>
      <c r="J4" s="36"/>
      <c r="K4" s="36"/>
      <c r="L4" s="36"/>
      <c r="M4" s="36"/>
      <c r="N4" s="37"/>
      <c r="O4" s="37"/>
      <c r="P4" s="38"/>
      <c r="Q4" s="38"/>
      <c r="S4" s="44" t="s">
        <v>17</v>
      </c>
      <c r="T4" s="45">
        <v>16</v>
      </c>
      <c r="U4" s="45">
        <f>COUNTIF(C:C,S4)</f>
        <v>12</v>
      </c>
      <c r="V4" s="46">
        <f>U4/T4</f>
        <v>0.75</v>
      </c>
    </row>
    <row r="5" spans="1:22" x14ac:dyDescent="0.25">
      <c r="A5" s="93" t="s">
        <v>292</v>
      </c>
      <c r="B5" s="31" t="s">
        <v>18</v>
      </c>
      <c r="C5" s="31" t="s">
        <v>13</v>
      </c>
      <c r="D5" s="32">
        <v>20.907121</v>
      </c>
      <c r="E5" s="32">
        <v>52.229795000000003</v>
      </c>
      <c r="F5" s="35">
        <v>6.508</v>
      </c>
      <c r="G5" s="35">
        <v>0.66300000000000003</v>
      </c>
      <c r="H5" s="35">
        <v>2.54</v>
      </c>
      <c r="I5" s="35">
        <v>0.94</v>
      </c>
      <c r="J5" s="36"/>
      <c r="K5" s="36"/>
      <c r="L5" s="36"/>
      <c r="M5" s="36"/>
      <c r="N5" s="37"/>
      <c r="O5" s="37"/>
      <c r="P5" s="38"/>
      <c r="Q5" s="38"/>
      <c r="S5" s="44" t="s">
        <v>19</v>
      </c>
      <c r="T5" s="45">
        <v>2</v>
      </c>
      <c r="U5" s="45">
        <f>COUNTIF(C:C,S5)</f>
        <v>2</v>
      </c>
      <c r="V5" s="46">
        <f t="shared" ref="V5:V19" si="0">U5/T5</f>
        <v>1</v>
      </c>
    </row>
    <row r="6" spans="1:22" x14ac:dyDescent="0.25">
      <c r="A6" s="93" t="s">
        <v>293</v>
      </c>
      <c r="B6" s="31" t="s">
        <v>20</v>
      </c>
      <c r="C6" s="31" t="s">
        <v>13</v>
      </c>
      <c r="D6" s="32">
        <v>20.914664999999999</v>
      </c>
      <c r="E6" s="32">
        <v>52.243487000000002</v>
      </c>
      <c r="F6" s="35">
        <v>10.778</v>
      </c>
      <c r="G6" s="35">
        <v>0.996</v>
      </c>
      <c r="H6" s="35">
        <v>3.95</v>
      </c>
      <c r="I6" s="35">
        <v>1.02</v>
      </c>
      <c r="J6" s="36"/>
      <c r="K6" s="36"/>
      <c r="L6" s="36"/>
      <c r="M6" s="36"/>
      <c r="N6" s="37"/>
      <c r="O6" s="37"/>
      <c r="P6" s="38"/>
      <c r="Q6" s="38"/>
      <c r="S6" s="44" t="s">
        <v>21</v>
      </c>
      <c r="T6" s="45">
        <v>9</v>
      </c>
      <c r="U6" s="45">
        <f>COUNTIF(C:C,S6)</f>
        <v>6</v>
      </c>
      <c r="V6" s="46">
        <f t="shared" si="0"/>
        <v>0.66666666666666663</v>
      </c>
    </row>
    <row r="7" spans="1:22" x14ac:dyDescent="0.25">
      <c r="A7" s="93" t="s">
        <v>294</v>
      </c>
      <c r="B7" s="31" t="s">
        <v>22</v>
      </c>
      <c r="C7" s="31" t="s">
        <v>13</v>
      </c>
      <c r="D7" s="32">
        <v>20.919599000000002</v>
      </c>
      <c r="E7" s="32">
        <v>52.260824999999997</v>
      </c>
      <c r="F7" s="35">
        <v>1.8149999999999999</v>
      </c>
      <c r="G7" s="35">
        <v>0.20599999999999999</v>
      </c>
      <c r="H7" s="35">
        <v>0.9</v>
      </c>
      <c r="I7" s="35">
        <v>0.85</v>
      </c>
      <c r="J7" s="36"/>
      <c r="K7" s="36"/>
      <c r="L7" s="36"/>
      <c r="M7" s="36"/>
      <c r="N7" s="37"/>
      <c r="O7" s="37"/>
      <c r="P7" s="38"/>
      <c r="Q7" s="38"/>
      <c r="S7" s="44" t="s">
        <v>23</v>
      </c>
      <c r="T7" s="45">
        <v>9</v>
      </c>
      <c r="U7" s="45">
        <f>COUNTIF(C:C,S7)</f>
        <v>2</v>
      </c>
      <c r="V7" s="46">
        <f t="shared" si="0"/>
        <v>0.22222222222222221</v>
      </c>
    </row>
    <row r="8" spans="1:22" x14ac:dyDescent="0.25">
      <c r="A8" s="93" t="s">
        <v>295</v>
      </c>
      <c r="B8" s="31" t="s">
        <v>24</v>
      </c>
      <c r="C8" s="31" t="s">
        <v>13</v>
      </c>
      <c r="D8" s="32">
        <v>20.910342</v>
      </c>
      <c r="E8" s="32">
        <v>52.234104000000002</v>
      </c>
      <c r="F8" s="35">
        <v>5.6970000000000001</v>
      </c>
      <c r="G8" s="35">
        <v>0.59</v>
      </c>
      <c r="H8" s="35">
        <v>2.2599999999999998</v>
      </c>
      <c r="I8" s="35">
        <v>0.91</v>
      </c>
      <c r="J8" s="36"/>
      <c r="K8" s="36"/>
      <c r="L8" s="36"/>
      <c r="M8" s="36"/>
      <c r="N8" s="37"/>
      <c r="O8" s="37"/>
      <c r="P8" s="38"/>
      <c r="Q8" s="38"/>
      <c r="S8" s="44" t="s">
        <v>25</v>
      </c>
      <c r="T8" s="45">
        <v>3</v>
      </c>
      <c r="U8" s="45">
        <f>COUNTIF(C:C,S8)</f>
        <v>2</v>
      </c>
      <c r="V8" s="46">
        <f t="shared" si="0"/>
        <v>0.66666666666666663</v>
      </c>
    </row>
    <row r="9" spans="1:22" x14ac:dyDescent="0.25">
      <c r="A9" s="93" t="s">
        <v>296</v>
      </c>
      <c r="B9" s="31" t="s">
        <v>26</v>
      </c>
      <c r="C9" s="31" t="s">
        <v>13</v>
      </c>
      <c r="D9" s="32">
        <v>20.902418000000001</v>
      </c>
      <c r="E9" s="32">
        <v>52.225479999999997</v>
      </c>
      <c r="F9" s="35">
        <v>4.9569999999999999</v>
      </c>
      <c r="G9" s="35">
        <v>0.52500000000000002</v>
      </c>
      <c r="H9" s="35">
        <v>2.02</v>
      </c>
      <c r="I9" s="35">
        <v>0.91</v>
      </c>
      <c r="J9" s="36"/>
      <c r="K9" s="36"/>
      <c r="L9" s="36"/>
      <c r="M9" s="36"/>
      <c r="N9" s="37"/>
      <c r="O9" s="37"/>
      <c r="P9" s="38"/>
      <c r="Q9" s="38"/>
      <c r="S9" s="44" t="s">
        <v>27</v>
      </c>
      <c r="T9" s="45">
        <v>4</v>
      </c>
      <c r="U9" s="45">
        <f>COUNTIF(C:C,S9)</f>
        <v>3</v>
      </c>
      <c r="V9" s="46">
        <f t="shared" si="0"/>
        <v>0.75</v>
      </c>
    </row>
    <row r="10" spans="1:22" x14ac:dyDescent="0.25">
      <c r="A10" s="93" t="s">
        <v>297</v>
      </c>
      <c r="B10" s="31" t="s">
        <v>28</v>
      </c>
      <c r="C10" s="31" t="s">
        <v>13</v>
      </c>
      <c r="D10" s="32">
        <v>20.901225</v>
      </c>
      <c r="E10" s="32">
        <v>52.222127</v>
      </c>
      <c r="F10" s="35">
        <v>2.8410000000000002</v>
      </c>
      <c r="G10" s="35">
        <v>0.314</v>
      </c>
      <c r="H10" s="35">
        <v>1.31</v>
      </c>
      <c r="I10" s="35">
        <v>0.86</v>
      </c>
      <c r="J10" s="36"/>
      <c r="K10" s="36"/>
      <c r="L10" s="36"/>
      <c r="M10" s="36"/>
      <c r="N10" s="37"/>
      <c r="O10" s="37"/>
      <c r="P10" s="38"/>
      <c r="Q10" s="38"/>
      <c r="S10" s="44" t="s">
        <v>29</v>
      </c>
      <c r="T10" s="45">
        <v>7</v>
      </c>
      <c r="U10" s="45">
        <f>COUNTIF(C:C,S10)</f>
        <v>6</v>
      </c>
      <c r="V10" s="46">
        <f t="shared" si="0"/>
        <v>0.8571428571428571</v>
      </c>
    </row>
    <row r="11" spans="1:22" x14ac:dyDescent="0.25">
      <c r="A11" s="93" t="s">
        <v>298</v>
      </c>
      <c r="B11" s="31" t="s">
        <v>30</v>
      </c>
      <c r="C11" s="31" t="s">
        <v>13</v>
      </c>
      <c r="D11" s="32">
        <v>20.915614999999999</v>
      </c>
      <c r="E11" s="32">
        <v>52.223694000000002</v>
      </c>
      <c r="F11" s="35">
        <v>7.4370000000000003</v>
      </c>
      <c r="G11" s="35">
        <v>0.74</v>
      </c>
      <c r="H11" s="35">
        <v>2.87</v>
      </c>
      <c r="I11" s="35">
        <v>0.96</v>
      </c>
      <c r="J11" s="36"/>
      <c r="K11" s="36"/>
      <c r="L11" s="36"/>
      <c r="M11" s="36"/>
      <c r="N11" s="37"/>
      <c r="O11" s="37"/>
      <c r="P11" s="38"/>
      <c r="Q11" s="38"/>
      <c r="S11" s="44" t="s">
        <v>31</v>
      </c>
      <c r="T11" s="45">
        <v>8</v>
      </c>
      <c r="U11" s="45">
        <f>COUNTIF(C:C,S11)</f>
        <v>8</v>
      </c>
      <c r="V11" s="46">
        <f t="shared" si="0"/>
        <v>1</v>
      </c>
    </row>
    <row r="12" spans="1:22" x14ac:dyDescent="0.25">
      <c r="A12" s="93" t="s">
        <v>299</v>
      </c>
      <c r="B12" s="31" t="s">
        <v>32</v>
      </c>
      <c r="C12" s="31" t="s">
        <v>13</v>
      </c>
      <c r="D12" s="32">
        <v>20.899149000000001</v>
      </c>
      <c r="E12" s="32">
        <v>52.219976000000003</v>
      </c>
      <c r="F12" s="35">
        <v>4.2679999999999998</v>
      </c>
      <c r="G12" s="35">
        <v>0.45900000000000002</v>
      </c>
      <c r="H12" s="35">
        <v>1.8029999999999999</v>
      </c>
      <c r="I12" s="35">
        <v>0.89</v>
      </c>
      <c r="J12" s="36"/>
      <c r="K12" s="36"/>
      <c r="L12" s="36"/>
      <c r="M12" s="36"/>
      <c r="N12" s="37"/>
      <c r="O12" s="37"/>
      <c r="P12" s="38"/>
      <c r="Q12" s="38"/>
      <c r="S12" s="44" t="s">
        <v>33</v>
      </c>
      <c r="T12" s="45">
        <v>3</v>
      </c>
      <c r="U12" s="45">
        <f>COUNTIF(C:C,S12)</f>
        <v>3</v>
      </c>
      <c r="V12" s="46">
        <f t="shared" si="0"/>
        <v>1</v>
      </c>
    </row>
    <row r="13" spans="1:22" x14ac:dyDescent="0.25">
      <c r="A13" s="93" t="s">
        <v>300</v>
      </c>
      <c r="B13" s="31" t="s">
        <v>34</v>
      </c>
      <c r="C13" s="31" t="s">
        <v>13</v>
      </c>
      <c r="D13" s="32">
        <v>20.899708</v>
      </c>
      <c r="E13" s="32">
        <v>52.236539999999998</v>
      </c>
      <c r="F13" s="35">
        <v>4.9930000000000003</v>
      </c>
      <c r="G13" s="35">
        <v>0.52600000000000002</v>
      </c>
      <c r="H13" s="35">
        <v>2.0099999999999998</v>
      </c>
      <c r="I13" s="35">
        <v>0.91</v>
      </c>
      <c r="J13" s="36"/>
      <c r="K13" s="36"/>
      <c r="L13" s="36"/>
      <c r="M13" s="36"/>
      <c r="N13" s="37"/>
      <c r="O13" s="37"/>
      <c r="P13" s="38"/>
      <c r="Q13" s="38"/>
      <c r="S13" s="44" t="s">
        <v>35</v>
      </c>
      <c r="T13" s="45">
        <v>4</v>
      </c>
      <c r="U13" s="45">
        <f>COUNTIF(C:C,S13)</f>
        <v>2</v>
      </c>
      <c r="V13" s="46">
        <f t="shared" si="0"/>
        <v>0.5</v>
      </c>
    </row>
    <row r="14" spans="1:22" x14ac:dyDescent="0.25">
      <c r="A14" s="93" t="s">
        <v>301</v>
      </c>
      <c r="B14" s="31" t="s">
        <v>36</v>
      </c>
      <c r="C14" s="31" t="s">
        <v>13</v>
      </c>
      <c r="D14" s="32">
        <v>20.898409000000001</v>
      </c>
      <c r="E14" s="32">
        <v>52.230119000000002</v>
      </c>
      <c r="F14" s="35">
        <v>23.332999999999998</v>
      </c>
      <c r="G14" s="35">
        <v>1.7709999999999999</v>
      </c>
      <c r="H14" s="35">
        <v>8.1999999999999993</v>
      </c>
      <c r="I14" s="35">
        <v>1.2</v>
      </c>
      <c r="J14" s="36"/>
      <c r="K14" s="36"/>
      <c r="L14" s="36"/>
      <c r="M14" s="36"/>
      <c r="N14" s="37"/>
      <c r="O14" s="37"/>
      <c r="P14" s="38"/>
      <c r="Q14" s="38"/>
      <c r="S14" s="44" t="s">
        <v>37</v>
      </c>
      <c r="T14" s="45">
        <v>6</v>
      </c>
      <c r="U14" s="45">
        <f>COUNTIF(C:C,S14)</f>
        <v>3</v>
      </c>
      <c r="V14" s="46">
        <f t="shared" si="0"/>
        <v>0.5</v>
      </c>
    </row>
    <row r="15" spans="1:22" x14ac:dyDescent="0.25">
      <c r="A15" s="93" t="s">
        <v>302</v>
      </c>
      <c r="B15" s="31" t="s">
        <v>38</v>
      </c>
      <c r="C15" s="31" t="s">
        <v>39</v>
      </c>
      <c r="D15" s="32">
        <v>20.947697999999999</v>
      </c>
      <c r="E15" s="32">
        <v>52.324658999999997</v>
      </c>
      <c r="F15" s="35">
        <v>12.275</v>
      </c>
      <c r="G15" s="35">
        <v>1.0469999999999999</v>
      </c>
      <c r="H15" s="35">
        <v>6.8</v>
      </c>
      <c r="I15" s="35">
        <v>0.93</v>
      </c>
      <c r="J15" s="36"/>
      <c r="K15" s="36"/>
      <c r="L15" s="36"/>
      <c r="M15" s="36"/>
      <c r="N15" s="37"/>
      <c r="O15" s="37"/>
      <c r="P15" s="38"/>
      <c r="Q15" s="38"/>
      <c r="S15" s="44" t="s">
        <v>40</v>
      </c>
      <c r="T15" s="45">
        <v>1</v>
      </c>
      <c r="U15" s="45">
        <f>COUNTIF(C:C,S15)</f>
        <v>1</v>
      </c>
      <c r="V15" s="46">
        <f t="shared" si="0"/>
        <v>1</v>
      </c>
    </row>
    <row r="16" spans="1:22" x14ac:dyDescent="0.25">
      <c r="A16" s="93" t="s">
        <v>303</v>
      </c>
      <c r="B16" s="31" t="s">
        <v>41</v>
      </c>
      <c r="C16" s="31" t="s">
        <v>39</v>
      </c>
      <c r="D16" s="32">
        <v>20.957519999999999</v>
      </c>
      <c r="E16" s="32">
        <v>52.313957000000002</v>
      </c>
      <c r="F16" s="35">
        <v>12.484999999999999</v>
      </c>
      <c r="G16" s="35">
        <v>1.226</v>
      </c>
      <c r="H16" s="35">
        <v>7.45</v>
      </c>
      <c r="I16" s="35">
        <v>0.97</v>
      </c>
      <c r="J16" s="36"/>
      <c r="K16" s="36"/>
      <c r="L16" s="36"/>
      <c r="M16" s="36"/>
      <c r="N16" s="39">
        <v>6.3</v>
      </c>
      <c r="O16" s="39">
        <v>1.9</v>
      </c>
      <c r="P16" s="38"/>
      <c r="Q16" s="38"/>
      <c r="S16" s="44" t="s">
        <v>42</v>
      </c>
      <c r="T16" s="45">
        <v>3</v>
      </c>
      <c r="U16" s="45">
        <f>COUNTIF(C:C,S16)</f>
        <v>2</v>
      </c>
      <c r="V16" s="46">
        <f t="shared" si="0"/>
        <v>0.66666666666666663</v>
      </c>
    </row>
    <row r="17" spans="1:22" x14ac:dyDescent="0.25">
      <c r="A17" s="93" t="s">
        <v>304</v>
      </c>
      <c r="B17" s="31" t="s">
        <v>43</v>
      </c>
      <c r="C17" s="31" t="s">
        <v>44</v>
      </c>
      <c r="D17" s="32">
        <v>20.924101</v>
      </c>
      <c r="E17" s="32">
        <v>52.308607000000002</v>
      </c>
      <c r="F17" s="35">
        <v>10.946999999999999</v>
      </c>
      <c r="G17" s="35">
        <v>1.0349999999999999</v>
      </c>
      <c r="H17" s="35">
        <v>5</v>
      </c>
      <c r="I17" s="35">
        <v>1</v>
      </c>
      <c r="J17" s="36"/>
      <c r="K17" s="36"/>
      <c r="L17" s="36"/>
      <c r="M17" s="36"/>
      <c r="N17" s="37"/>
      <c r="O17" s="37"/>
      <c r="P17" s="38"/>
      <c r="Q17" s="38"/>
      <c r="S17" s="44" t="s">
        <v>45</v>
      </c>
      <c r="T17" s="45">
        <v>4</v>
      </c>
      <c r="U17" s="45">
        <f>COUNTIF(C:C,S17)</f>
        <v>4</v>
      </c>
      <c r="V17" s="46">
        <f t="shared" si="0"/>
        <v>1</v>
      </c>
    </row>
    <row r="18" spans="1:22" x14ac:dyDescent="0.25">
      <c r="A18" s="93" t="s">
        <v>305</v>
      </c>
      <c r="B18" s="31" t="s">
        <v>46</v>
      </c>
      <c r="C18" s="31" t="s">
        <v>44</v>
      </c>
      <c r="D18" s="32">
        <v>20.881494</v>
      </c>
      <c r="E18" s="32">
        <v>52.300592000000002</v>
      </c>
      <c r="F18" s="35">
        <v>5.24</v>
      </c>
      <c r="G18" s="35">
        <v>0.55300000000000005</v>
      </c>
      <c r="H18" s="35">
        <v>2.8</v>
      </c>
      <c r="I18" s="35">
        <v>0.9</v>
      </c>
      <c r="J18" s="36"/>
      <c r="K18" s="36"/>
      <c r="L18" s="36"/>
      <c r="M18" s="36"/>
      <c r="N18" s="37"/>
      <c r="O18" s="37"/>
      <c r="P18" s="38"/>
      <c r="Q18" s="38"/>
      <c r="S18" s="44" t="s">
        <v>47</v>
      </c>
      <c r="T18" s="45">
        <v>8</v>
      </c>
      <c r="U18" s="45">
        <f>COUNTIF(C:C,S18)</f>
        <v>5</v>
      </c>
      <c r="V18" s="46">
        <f t="shared" si="0"/>
        <v>0.625</v>
      </c>
    </row>
    <row r="19" spans="1:22" x14ac:dyDescent="0.25">
      <c r="A19" s="93" t="s">
        <v>306</v>
      </c>
      <c r="B19" s="31" t="s">
        <v>48</v>
      </c>
      <c r="C19" s="31" t="s">
        <v>44</v>
      </c>
      <c r="D19" s="32">
        <v>20.958577999999999</v>
      </c>
      <c r="E19" s="32">
        <v>52.272606000000003</v>
      </c>
      <c r="F19" s="35">
        <v>13.611000000000001</v>
      </c>
      <c r="G19" s="35">
        <v>1.2450000000000001</v>
      </c>
      <c r="H19" s="35">
        <v>6</v>
      </c>
      <c r="I19" s="35">
        <v>1</v>
      </c>
      <c r="J19" s="36"/>
      <c r="K19" s="36"/>
      <c r="L19" s="36"/>
      <c r="M19" s="36"/>
      <c r="N19" s="37"/>
      <c r="O19" s="37"/>
      <c r="P19" s="38"/>
      <c r="Q19" s="38"/>
      <c r="S19" s="48" t="s">
        <v>49</v>
      </c>
      <c r="T19" s="49">
        <f>SUM(T4:T18)</f>
        <v>87</v>
      </c>
      <c r="U19" s="49">
        <f>SUM(U4:U18)</f>
        <v>61</v>
      </c>
      <c r="V19" s="50">
        <f t="shared" si="0"/>
        <v>0.70114942528735635</v>
      </c>
    </row>
    <row r="20" spans="1:22" x14ac:dyDescent="0.25">
      <c r="A20" s="93" t="s">
        <v>307</v>
      </c>
      <c r="B20" s="31" t="s">
        <v>50</v>
      </c>
      <c r="C20" s="31" t="s">
        <v>44</v>
      </c>
      <c r="D20" s="32">
        <v>20.976790000000001</v>
      </c>
      <c r="E20" s="32">
        <v>52.281199000000001</v>
      </c>
      <c r="F20" s="35">
        <v>3.0459999999999998</v>
      </c>
      <c r="G20" s="35">
        <v>0.33600000000000002</v>
      </c>
      <c r="H20" s="35">
        <v>1.32</v>
      </c>
      <c r="I20" s="35">
        <v>0.87</v>
      </c>
      <c r="J20" s="36"/>
      <c r="K20" s="36"/>
      <c r="L20" s="36"/>
      <c r="M20" s="36"/>
      <c r="N20" s="37"/>
      <c r="O20" s="37"/>
      <c r="P20" s="38"/>
      <c r="Q20" s="38"/>
    </row>
    <row r="21" spans="1:22" x14ac:dyDescent="0.25">
      <c r="A21" s="93" t="s">
        <v>308</v>
      </c>
      <c r="B21" s="31" t="s">
        <v>51</v>
      </c>
      <c r="C21" s="31" t="s">
        <v>44</v>
      </c>
      <c r="D21" s="32">
        <v>20.952655</v>
      </c>
      <c r="E21" s="32">
        <v>52.267328999999997</v>
      </c>
      <c r="F21" s="35">
        <v>7.9379999999999997</v>
      </c>
      <c r="G21" s="35">
        <v>0.80700000000000005</v>
      </c>
      <c r="H21" s="35">
        <v>4</v>
      </c>
      <c r="I21" s="35">
        <v>0.94</v>
      </c>
      <c r="J21" s="36"/>
      <c r="K21" s="36"/>
      <c r="L21" s="36"/>
      <c r="M21" s="36"/>
      <c r="N21" s="37"/>
      <c r="O21" s="37"/>
      <c r="P21" s="38"/>
      <c r="Q21" s="38"/>
    </row>
    <row r="22" spans="1:22" x14ac:dyDescent="0.25">
      <c r="A22" s="93" t="s">
        <v>309</v>
      </c>
      <c r="B22" s="31" t="s">
        <v>52</v>
      </c>
      <c r="C22" s="31" t="s">
        <v>44</v>
      </c>
      <c r="D22" s="32">
        <v>20.936586999999999</v>
      </c>
      <c r="E22" s="32">
        <v>52.282390999999997</v>
      </c>
      <c r="F22" s="35">
        <v>23.065999999999999</v>
      </c>
      <c r="G22" s="35">
        <v>1.857</v>
      </c>
      <c r="H22" s="35">
        <v>9.1</v>
      </c>
      <c r="I22" s="35">
        <v>1.2</v>
      </c>
      <c r="J22" s="36"/>
      <c r="K22" s="36"/>
      <c r="L22" s="36"/>
      <c r="M22" s="36"/>
      <c r="N22" s="37"/>
      <c r="O22" s="37"/>
      <c r="P22" s="38"/>
      <c r="Q22" s="38"/>
    </row>
    <row r="23" spans="1:22" x14ac:dyDescent="0.25">
      <c r="A23" s="93" t="s">
        <v>310</v>
      </c>
      <c r="B23" s="31" t="s">
        <v>53</v>
      </c>
      <c r="C23" s="31" t="s">
        <v>54</v>
      </c>
      <c r="D23" s="32">
        <v>21.024097000000001</v>
      </c>
      <c r="E23" s="32">
        <v>52.171841999999998</v>
      </c>
      <c r="F23" s="35">
        <v>7.0659999999999998</v>
      </c>
      <c r="G23" s="35">
        <v>0.72399999999999998</v>
      </c>
      <c r="H23" s="35">
        <v>3.41</v>
      </c>
      <c r="I23" s="35">
        <v>0.63</v>
      </c>
      <c r="J23" s="36"/>
      <c r="K23" s="36"/>
      <c r="L23" s="36"/>
      <c r="M23" s="36"/>
      <c r="N23" s="37"/>
      <c r="O23" s="37"/>
      <c r="P23" s="38"/>
      <c r="Q23" s="38"/>
    </row>
    <row r="24" spans="1:22" x14ac:dyDescent="0.25">
      <c r="A24" s="93" t="s">
        <v>311</v>
      </c>
      <c r="B24" s="31" t="s">
        <v>55</v>
      </c>
      <c r="C24" s="31" t="s">
        <v>54</v>
      </c>
      <c r="D24" s="32">
        <v>21.048235999999999</v>
      </c>
      <c r="E24" s="32">
        <v>52.182257999999997</v>
      </c>
      <c r="F24" s="35">
        <v>7.14</v>
      </c>
      <c r="G24" s="35">
        <v>0.71299999999999997</v>
      </c>
      <c r="H24" s="35">
        <v>2.72</v>
      </c>
      <c r="I24" s="35">
        <v>0.95</v>
      </c>
      <c r="J24" s="36"/>
      <c r="K24" s="36"/>
      <c r="L24" s="36"/>
      <c r="M24" s="36"/>
      <c r="N24" s="37"/>
      <c r="O24" s="37"/>
      <c r="P24" s="38"/>
      <c r="Q24" s="38"/>
    </row>
    <row r="25" spans="1:22" x14ac:dyDescent="0.25">
      <c r="A25" s="93" t="s">
        <v>312</v>
      </c>
      <c r="B25" s="31" t="s">
        <v>56</v>
      </c>
      <c r="C25" s="31" t="s">
        <v>57</v>
      </c>
      <c r="D25" s="32">
        <v>20.979500000000002</v>
      </c>
      <c r="E25" s="32">
        <v>52.219344</v>
      </c>
      <c r="F25" s="35">
        <v>5.3710000000000004</v>
      </c>
      <c r="G25" s="35">
        <v>0.56100000000000005</v>
      </c>
      <c r="H25" s="35">
        <v>2.14</v>
      </c>
      <c r="I25" s="35">
        <v>0.92</v>
      </c>
      <c r="J25" s="36"/>
      <c r="K25" s="36"/>
      <c r="L25" s="36"/>
      <c r="M25" s="36"/>
      <c r="N25" s="37"/>
      <c r="O25" s="37"/>
      <c r="P25" s="38"/>
      <c r="Q25" s="38"/>
    </row>
    <row r="26" spans="1:22" x14ac:dyDescent="0.25">
      <c r="A26" s="93" t="s">
        <v>313</v>
      </c>
      <c r="B26" s="31" t="s">
        <v>58</v>
      </c>
      <c r="C26" s="31" t="s">
        <v>57</v>
      </c>
      <c r="D26" s="32">
        <v>20.981587000000001</v>
      </c>
      <c r="E26" s="32">
        <v>52.214260000000003</v>
      </c>
      <c r="F26" s="35">
        <v>3.298</v>
      </c>
      <c r="G26" s="35">
        <v>0.36099999999999999</v>
      </c>
      <c r="H26" s="35">
        <v>1.45</v>
      </c>
      <c r="I26" s="35">
        <v>0.89</v>
      </c>
      <c r="J26" s="36"/>
      <c r="K26" s="36"/>
      <c r="L26" s="36"/>
      <c r="M26" s="36"/>
      <c r="N26" s="37"/>
      <c r="O26" s="37"/>
      <c r="P26" s="38"/>
      <c r="Q26" s="38"/>
    </row>
    <row r="27" spans="1:22" x14ac:dyDescent="0.25">
      <c r="A27" s="93" t="s">
        <v>314</v>
      </c>
      <c r="B27" s="31" t="s">
        <v>59</v>
      </c>
      <c r="C27" s="31" t="s">
        <v>60</v>
      </c>
      <c r="D27" s="32">
        <v>21.077311999999999</v>
      </c>
      <c r="E27" s="32">
        <v>52.243127000000001</v>
      </c>
      <c r="F27" s="35">
        <v>5.665</v>
      </c>
      <c r="G27" s="35">
        <v>0.58899999999999997</v>
      </c>
      <c r="H27" s="35">
        <v>2.2799999999999998</v>
      </c>
      <c r="I27" s="35">
        <v>0.92</v>
      </c>
      <c r="J27" s="36"/>
      <c r="K27" s="36"/>
      <c r="L27" s="36"/>
      <c r="M27" s="36"/>
      <c r="N27" s="37"/>
      <c r="O27" s="37"/>
      <c r="P27" s="38"/>
      <c r="Q27" s="38"/>
    </row>
    <row r="28" spans="1:22" x14ac:dyDescent="0.25">
      <c r="A28" s="93" t="s">
        <v>315</v>
      </c>
      <c r="B28" s="31" t="s">
        <v>61</v>
      </c>
      <c r="C28" s="31" t="s">
        <v>60</v>
      </c>
      <c r="D28" s="32">
        <v>21.067807999999999</v>
      </c>
      <c r="E28" s="32">
        <v>52.228096000000001</v>
      </c>
      <c r="F28" s="35">
        <v>15.598000000000001</v>
      </c>
      <c r="G28" s="35">
        <v>1.3360000000000001</v>
      </c>
      <c r="H28" s="35">
        <v>5.7</v>
      </c>
      <c r="I28" s="35">
        <v>1.1000000000000001</v>
      </c>
      <c r="J28" s="36"/>
      <c r="K28" s="36"/>
      <c r="L28" s="36"/>
      <c r="M28" s="36"/>
      <c r="N28" s="37"/>
      <c r="O28" s="37"/>
      <c r="P28" s="38"/>
      <c r="Q28" s="38"/>
    </row>
    <row r="29" spans="1:22" x14ac:dyDescent="0.25">
      <c r="A29" s="93" t="s">
        <v>316</v>
      </c>
      <c r="B29" s="31" t="s">
        <v>62</v>
      </c>
      <c r="C29" s="31" t="s">
        <v>60</v>
      </c>
      <c r="D29" s="32">
        <v>21.086072999999999</v>
      </c>
      <c r="E29" s="32">
        <v>52.239809000000001</v>
      </c>
      <c r="F29" s="35">
        <v>15.16</v>
      </c>
      <c r="G29" s="35">
        <v>1.3069999999999999</v>
      </c>
      <c r="H29" s="35">
        <v>5.5</v>
      </c>
      <c r="I29" s="35">
        <v>1.1000000000000001</v>
      </c>
      <c r="J29" s="36"/>
      <c r="K29" s="36"/>
      <c r="L29" s="36"/>
      <c r="M29" s="36"/>
      <c r="N29" s="37"/>
      <c r="O29" s="37"/>
      <c r="P29" s="38"/>
      <c r="Q29" s="38"/>
    </row>
    <row r="30" spans="1:22" x14ac:dyDescent="0.25">
      <c r="A30" s="93" t="s">
        <v>317</v>
      </c>
      <c r="B30" s="31" t="s">
        <v>63</v>
      </c>
      <c r="C30" s="31" t="s">
        <v>60</v>
      </c>
      <c r="D30" s="32">
        <v>21.081440000000001</v>
      </c>
      <c r="E30" s="32">
        <v>52.234009</v>
      </c>
      <c r="F30" s="35">
        <v>10.323</v>
      </c>
      <c r="G30" s="35">
        <v>0.97099999999999997</v>
      </c>
      <c r="H30" s="35">
        <v>4</v>
      </c>
      <c r="I30" s="35">
        <v>1</v>
      </c>
      <c r="J30" s="36"/>
      <c r="K30" s="36"/>
      <c r="L30" s="36"/>
      <c r="M30" s="36"/>
      <c r="N30" s="37"/>
      <c r="O30" s="37"/>
      <c r="P30" s="38"/>
      <c r="Q30" s="38"/>
    </row>
    <row r="31" spans="1:22" x14ac:dyDescent="0.25">
      <c r="A31" s="93" t="s">
        <v>318</v>
      </c>
      <c r="B31" s="33" t="s">
        <v>64</v>
      </c>
      <c r="C31" s="31" t="s">
        <v>60</v>
      </c>
      <c r="D31" s="32">
        <v>21.104223000000001</v>
      </c>
      <c r="E31" s="32">
        <v>52.246473999999999</v>
      </c>
      <c r="F31" s="35">
        <v>20.337</v>
      </c>
      <c r="G31" s="35">
        <v>1.613</v>
      </c>
      <c r="H31" s="35">
        <v>7.3</v>
      </c>
      <c r="I31" s="35">
        <v>1.2</v>
      </c>
      <c r="J31" s="36"/>
      <c r="K31" s="36"/>
      <c r="L31" s="36"/>
      <c r="M31" s="36"/>
      <c r="N31" s="39">
        <v>14.3</v>
      </c>
      <c r="O31" s="37">
        <v>4.2</v>
      </c>
      <c r="P31" s="38"/>
      <c r="Q31" s="38"/>
    </row>
    <row r="32" spans="1:22" x14ac:dyDescent="0.25">
      <c r="A32" s="93" t="s">
        <v>319</v>
      </c>
      <c r="B32" s="31" t="s">
        <v>65</v>
      </c>
      <c r="C32" s="31" t="s">
        <v>60</v>
      </c>
      <c r="D32" s="32">
        <v>21.062061</v>
      </c>
      <c r="E32" s="32">
        <v>52.236575999999999</v>
      </c>
      <c r="F32" s="35">
        <v>16.795000000000002</v>
      </c>
      <c r="G32" s="35">
        <v>1.4</v>
      </c>
      <c r="H32" s="35">
        <v>6.1</v>
      </c>
      <c r="I32" s="35">
        <v>1.1000000000000001</v>
      </c>
      <c r="J32" s="36"/>
      <c r="K32" s="36"/>
      <c r="L32" s="36"/>
      <c r="M32" s="36"/>
      <c r="N32" s="39">
        <v>7</v>
      </c>
      <c r="O32" s="37">
        <v>2.1</v>
      </c>
      <c r="P32" s="38"/>
      <c r="Q32" s="38"/>
    </row>
    <row r="33" spans="1:17" x14ac:dyDescent="0.25">
      <c r="A33" s="93" t="s">
        <v>320</v>
      </c>
      <c r="B33" s="31" t="s">
        <v>66</v>
      </c>
      <c r="C33" s="31" t="s">
        <v>67</v>
      </c>
      <c r="D33" s="32">
        <v>21.027866</v>
      </c>
      <c r="E33" s="32">
        <v>52.250286000000003</v>
      </c>
      <c r="F33" s="35">
        <v>10.050000000000001</v>
      </c>
      <c r="G33" s="35">
        <v>0.97</v>
      </c>
      <c r="H33" s="35">
        <v>4.41</v>
      </c>
      <c r="I33" s="35">
        <v>0.98</v>
      </c>
      <c r="J33" s="36"/>
      <c r="K33" s="36"/>
      <c r="L33" s="36"/>
      <c r="M33" s="36"/>
      <c r="N33" s="37"/>
      <c r="O33" s="37"/>
      <c r="P33" s="38"/>
      <c r="Q33" s="38"/>
    </row>
    <row r="34" spans="1:17" x14ac:dyDescent="0.25">
      <c r="A34" s="93" t="s">
        <v>321</v>
      </c>
      <c r="B34" s="31" t="s">
        <v>68</v>
      </c>
      <c r="C34" s="31" t="s">
        <v>67</v>
      </c>
      <c r="D34" s="32">
        <v>21.030246999999999</v>
      </c>
      <c r="E34" s="32">
        <v>52.260648000000003</v>
      </c>
      <c r="F34" s="35">
        <v>4.82</v>
      </c>
      <c r="G34" s="35">
        <v>0.51600000000000001</v>
      </c>
      <c r="H34" s="35">
        <v>2.61</v>
      </c>
      <c r="I34" s="35">
        <v>0.89</v>
      </c>
      <c r="J34" s="36"/>
      <c r="K34" s="36"/>
      <c r="L34" s="36"/>
      <c r="M34" s="36"/>
      <c r="N34" s="37"/>
      <c r="O34" s="37"/>
      <c r="P34" s="38"/>
      <c r="Q34" s="38"/>
    </row>
    <row r="35" spans="1:17" x14ac:dyDescent="0.25">
      <c r="A35" s="93" t="s">
        <v>322</v>
      </c>
      <c r="B35" s="31" t="s">
        <v>69</v>
      </c>
      <c r="C35" s="31" t="s">
        <v>67</v>
      </c>
      <c r="D35" s="32">
        <v>21.040524000000001</v>
      </c>
      <c r="E35" s="32">
        <v>52.261844000000004</v>
      </c>
      <c r="F35" s="35">
        <v>4.4429999999999996</v>
      </c>
      <c r="G35" s="35">
        <v>0.48299999999999998</v>
      </c>
      <c r="H35" s="35">
        <v>2.4300000000000002</v>
      </c>
      <c r="I35" s="35">
        <v>0.89</v>
      </c>
      <c r="J35" s="36"/>
      <c r="K35" s="36"/>
      <c r="L35" s="36"/>
      <c r="M35" s="36"/>
      <c r="N35" s="37"/>
      <c r="O35" s="37"/>
      <c r="P35" s="38"/>
      <c r="Q35" s="38"/>
    </row>
    <row r="36" spans="1:17" x14ac:dyDescent="0.25">
      <c r="A36" s="93" t="s">
        <v>323</v>
      </c>
      <c r="B36" s="31" t="s">
        <v>70</v>
      </c>
      <c r="C36" s="31" t="s">
        <v>71</v>
      </c>
      <c r="D36" s="32">
        <v>20.998557999999999</v>
      </c>
      <c r="E36" s="32">
        <v>52.249175999999999</v>
      </c>
      <c r="F36" s="35">
        <v>4.7809999999999997</v>
      </c>
      <c r="G36" s="35">
        <v>0.50800000000000001</v>
      </c>
      <c r="H36" s="35">
        <v>2</v>
      </c>
      <c r="I36" s="35">
        <v>0.9</v>
      </c>
      <c r="J36" s="36"/>
      <c r="K36" s="36"/>
      <c r="L36" s="36"/>
      <c r="M36" s="36"/>
      <c r="N36" s="37"/>
      <c r="O36" s="37"/>
      <c r="P36" s="38"/>
      <c r="Q36" s="38"/>
    </row>
    <row r="37" spans="1:17" x14ac:dyDescent="0.25">
      <c r="A37" s="93" t="s">
        <v>324</v>
      </c>
      <c r="B37" s="31" t="s">
        <v>72</v>
      </c>
      <c r="C37" s="31" t="s">
        <v>71</v>
      </c>
      <c r="D37" s="32">
        <v>21.019486000000001</v>
      </c>
      <c r="E37" s="32">
        <v>52.244906999999998</v>
      </c>
      <c r="F37" s="35">
        <v>0.44600000000000001</v>
      </c>
      <c r="G37" s="35">
        <v>3.2000000000000001E-2</v>
      </c>
      <c r="H37" s="35">
        <v>2.34</v>
      </c>
      <c r="I37" s="35">
        <v>0.81</v>
      </c>
      <c r="J37" s="36"/>
      <c r="K37" s="36"/>
      <c r="L37" s="36"/>
      <c r="M37" s="36"/>
      <c r="N37" s="37"/>
      <c r="O37" s="37"/>
      <c r="P37" s="38"/>
      <c r="Q37" s="38"/>
    </row>
    <row r="38" spans="1:17" x14ac:dyDescent="0.25">
      <c r="A38" s="93" t="s">
        <v>325</v>
      </c>
      <c r="B38" s="31" t="s">
        <v>73</v>
      </c>
      <c r="C38" s="31" t="s">
        <v>71</v>
      </c>
      <c r="D38" s="32">
        <v>20.991142</v>
      </c>
      <c r="E38" s="32">
        <v>52.255021999999997</v>
      </c>
      <c r="F38" s="35">
        <v>6.7320000000000002</v>
      </c>
      <c r="G38" s="35">
        <v>0.68799999999999994</v>
      </c>
      <c r="H38" s="35">
        <v>2.15</v>
      </c>
      <c r="I38" s="35">
        <v>0.89</v>
      </c>
      <c r="J38" s="36"/>
      <c r="K38" s="36"/>
      <c r="L38" s="36"/>
      <c r="M38" s="36"/>
      <c r="N38" s="37"/>
      <c r="O38" s="37"/>
      <c r="P38" s="38"/>
      <c r="Q38" s="38"/>
    </row>
    <row r="39" spans="1:17" x14ac:dyDescent="0.25">
      <c r="A39" s="93" t="s">
        <v>326</v>
      </c>
      <c r="B39" s="31" t="s">
        <v>74</v>
      </c>
      <c r="C39" s="31" t="s">
        <v>71</v>
      </c>
      <c r="D39" s="32">
        <v>21.028226</v>
      </c>
      <c r="E39" s="32">
        <v>52.230898000000003</v>
      </c>
      <c r="F39" s="35">
        <v>9.1630000000000003</v>
      </c>
      <c r="G39" s="35">
        <v>0.90600000000000003</v>
      </c>
      <c r="H39" s="35">
        <v>4.3099999999999996</v>
      </c>
      <c r="I39" s="35">
        <v>0.96</v>
      </c>
      <c r="J39" s="36"/>
      <c r="K39" s="36"/>
      <c r="L39" s="36"/>
      <c r="M39" s="36"/>
      <c r="N39" s="37"/>
      <c r="O39" s="37"/>
      <c r="P39" s="38"/>
      <c r="Q39" s="38"/>
    </row>
    <row r="40" spans="1:17" x14ac:dyDescent="0.25">
      <c r="A40" s="93" t="s">
        <v>327</v>
      </c>
      <c r="B40" s="31" t="s">
        <v>75</v>
      </c>
      <c r="C40" s="31" t="s">
        <v>71</v>
      </c>
      <c r="D40" s="32">
        <v>21.021182</v>
      </c>
      <c r="E40" s="32">
        <v>52.218114999999997</v>
      </c>
      <c r="F40" s="35">
        <v>7.1470000000000002</v>
      </c>
      <c r="G40" s="35">
        <v>0.71899999999999997</v>
      </c>
      <c r="H40" s="35">
        <v>2.8</v>
      </c>
      <c r="I40" s="35">
        <v>0.95</v>
      </c>
      <c r="J40" s="36"/>
      <c r="K40" s="36"/>
      <c r="L40" s="36"/>
      <c r="M40" s="36"/>
      <c r="N40" s="37"/>
      <c r="O40" s="37"/>
      <c r="P40" s="38"/>
      <c r="Q40" s="38"/>
    </row>
    <row r="41" spans="1:17" x14ac:dyDescent="0.25">
      <c r="A41" s="93" t="s">
        <v>328</v>
      </c>
      <c r="B41" s="31" t="s">
        <v>76</v>
      </c>
      <c r="C41" s="31" t="s">
        <v>71</v>
      </c>
      <c r="D41" s="32">
        <v>21.039781999999999</v>
      </c>
      <c r="E41" s="32">
        <v>52.232154000000001</v>
      </c>
      <c r="F41" s="35">
        <v>13.247999999999999</v>
      </c>
      <c r="G41" s="35">
        <v>1.2589999999999999</v>
      </c>
      <c r="H41" s="35">
        <v>7</v>
      </c>
      <c r="I41" s="35">
        <v>1</v>
      </c>
      <c r="J41" s="36"/>
      <c r="K41" s="36"/>
      <c r="L41" s="36"/>
      <c r="M41" s="36"/>
      <c r="N41" s="37"/>
      <c r="O41" s="37"/>
      <c r="P41" s="38"/>
      <c r="Q41" s="38"/>
    </row>
    <row r="42" spans="1:17" x14ac:dyDescent="0.25">
      <c r="A42" s="93" t="s">
        <v>329</v>
      </c>
      <c r="B42" s="31" t="s">
        <v>77</v>
      </c>
      <c r="C42" s="31" t="s">
        <v>71</v>
      </c>
      <c r="D42" s="32">
        <v>21.012041</v>
      </c>
      <c r="E42" s="32">
        <v>52.224350999999999</v>
      </c>
      <c r="F42" s="35">
        <v>3.73</v>
      </c>
      <c r="G42" s="35">
        <v>0.40799999999999997</v>
      </c>
      <c r="H42" s="35">
        <v>1.63</v>
      </c>
      <c r="I42" s="35">
        <v>0.88</v>
      </c>
      <c r="J42" s="36"/>
      <c r="K42" s="36"/>
      <c r="L42" s="36"/>
      <c r="M42" s="36"/>
      <c r="N42" s="37"/>
      <c r="O42" s="37"/>
      <c r="P42" s="38"/>
      <c r="Q42" s="38"/>
    </row>
    <row r="43" spans="1:17" x14ac:dyDescent="0.25">
      <c r="A43" s="93" t="s">
        <v>330</v>
      </c>
      <c r="B43" s="31" t="s">
        <v>78</v>
      </c>
      <c r="C43" s="31" t="s">
        <v>71</v>
      </c>
      <c r="D43" s="32">
        <v>21.005839999999999</v>
      </c>
      <c r="E43" s="32">
        <v>52.255018999999997</v>
      </c>
      <c r="F43" s="35">
        <v>2.61</v>
      </c>
      <c r="G43" s="35">
        <v>0.29299999999999998</v>
      </c>
      <c r="H43" s="35">
        <v>1.22</v>
      </c>
      <c r="I43" s="35">
        <v>0.89</v>
      </c>
      <c r="J43" s="36"/>
      <c r="K43" s="36"/>
      <c r="L43" s="36"/>
      <c r="M43" s="36"/>
      <c r="N43" s="37"/>
      <c r="O43" s="37"/>
      <c r="P43" s="38"/>
      <c r="Q43" s="38"/>
    </row>
    <row r="44" spans="1:17" x14ac:dyDescent="0.25">
      <c r="A44" s="93" t="s">
        <v>331</v>
      </c>
      <c r="B44" s="31" t="s">
        <v>79</v>
      </c>
      <c r="C44" s="31" t="s">
        <v>80</v>
      </c>
      <c r="D44" s="32">
        <v>21.050025000000002</v>
      </c>
      <c r="E44" s="32">
        <v>52.272208999999997</v>
      </c>
      <c r="F44" s="35">
        <v>9.0129999999999999</v>
      </c>
      <c r="G44" s="35">
        <v>0.88300000000000001</v>
      </c>
      <c r="H44" s="35">
        <v>4.01</v>
      </c>
      <c r="I44" s="35">
        <v>0.97</v>
      </c>
      <c r="J44" s="36"/>
      <c r="K44" s="36"/>
      <c r="L44" s="36"/>
      <c r="M44" s="36"/>
      <c r="N44" s="37"/>
      <c r="O44" s="37"/>
      <c r="P44" s="38"/>
      <c r="Q44" s="38"/>
    </row>
    <row r="45" spans="1:17" x14ac:dyDescent="0.25">
      <c r="A45" s="93" t="s">
        <v>332</v>
      </c>
      <c r="B45" s="31" t="s">
        <v>81</v>
      </c>
      <c r="C45" s="31" t="s">
        <v>80</v>
      </c>
      <c r="D45" s="32">
        <v>21.026748000000001</v>
      </c>
      <c r="E45" s="32">
        <v>52.289169000000001</v>
      </c>
      <c r="F45" s="35">
        <v>19.146000000000001</v>
      </c>
      <c r="G45" s="35">
        <v>1.6060000000000001</v>
      </c>
      <c r="H45" s="35">
        <v>7.7</v>
      </c>
      <c r="I45" s="35">
        <v>1.1000000000000001</v>
      </c>
      <c r="J45" s="36"/>
      <c r="K45" s="36"/>
      <c r="L45" s="36"/>
      <c r="M45" s="36"/>
      <c r="N45" s="37">
        <v>12.7</v>
      </c>
      <c r="O45" s="37">
        <v>3.8</v>
      </c>
      <c r="P45" s="38"/>
      <c r="Q45" s="38"/>
    </row>
    <row r="46" spans="1:17" x14ac:dyDescent="0.25">
      <c r="A46" s="93" t="s">
        <v>333</v>
      </c>
      <c r="B46" s="31" t="s">
        <v>82</v>
      </c>
      <c r="C46" s="31" t="s">
        <v>80</v>
      </c>
      <c r="D46" s="32">
        <v>21.029347999999999</v>
      </c>
      <c r="E46" s="32">
        <v>52.295779000000003</v>
      </c>
      <c r="F46" s="35">
        <v>17.937999999999999</v>
      </c>
      <c r="G46" s="35">
        <v>1.5269999999999999</v>
      </c>
      <c r="H46" s="35">
        <v>7.2</v>
      </c>
      <c r="I46" s="35">
        <v>1.1000000000000001</v>
      </c>
      <c r="J46" s="36"/>
      <c r="K46" s="36"/>
      <c r="L46" s="36"/>
      <c r="M46" s="36"/>
      <c r="N46" s="37">
        <v>9.5</v>
      </c>
      <c r="O46" s="37">
        <v>2.8</v>
      </c>
      <c r="P46" s="38"/>
      <c r="Q46" s="38"/>
    </row>
    <row r="47" spans="1:17" x14ac:dyDescent="0.25">
      <c r="A47" s="93" t="s">
        <v>334</v>
      </c>
      <c r="B47" s="31" t="s">
        <v>83</v>
      </c>
      <c r="C47" s="31" t="s">
        <v>84</v>
      </c>
      <c r="D47" s="32">
        <v>20.886980000000001</v>
      </c>
      <c r="E47" s="32">
        <v>52.186518999999997</v>
      </c>
      <c r="F47" s="35">
        <v>3.5049999999999999</v>
      </c>
      <c r="G47" s="35">
        <v>0.38700000000000001</v>
      </c>
      <c r="H47" s="35">
        <v>2.12</v>
      </c>
      <c r="I47" s="35">
        <v>0.87</v>
      </c>
      <c r="J47" s="36"/>
      <c r="K47" s="36"/>
      <c r="L47" s="36"/>
      <c r="M47" s="36"/>
      <c r="N47" s="37"/>
      <c r="O47" s="37"/>
      <c r="P47" s="38"/>
      <c r="Q47" s="38"/>
    </row>
    <row r="48" spans="1:17" x14ac:dyDescent="0.25">
      <c r="A48" s="93" t="s">
        <v>335</v>
      </c>
      <c r="B48" s="31" t="s">
        <v>85</v>
      </c>
      <c r="C48" s="31" t="s">
        <v>84</v>
      </c>
      <c r="D48" s="32">
        <v>20.894088</v>
      </c>
      <c r="E48" s="32">
        <v>52.192622999999998</v>
      </c>
      <c r="F48" s="35">
        <v>19.762</v>
      </c>
      <c r="G48" s="35">
        <v>1.6279999999999999</v>
      </c>
      <c r="H48" s="35">
        <v>7.7</v>
      </c>
      <c r="I48" s="35">
        <v>1.1000000000000001</v>
      </c>
      <c r="J48" s="36"/>
      <c r="K48" s="36"/>
      <c r="L48" s="36"/>
      <c r="M48" s="36"/>
      <c r="N48" s="37"/>
      <c r="O48" s="37"/>
      <c r="P48" s="38"/>
      <c r="Q48" s="38"/>
    </row>
    <row r="49" spans="1:17" x14ac:dyDescent="0.25">
      <c r="A49" s="93" t="s">
        <v>336</v>
      </c>
      <c r="B49" s="31" t="s">
        <v>86</v>
      </c>
      <c r="C49" s="31" t="s">
        <v>87</v>
      </c>
      <c r="D49" s="32">
        <v>21.046824999999998</v>
      </c>
      <c r="E49" s="32">
        <v>52.157783000000002</v>
      </c>
      <c r="F49" s="35">
        <v>55.374000000000002</v>
      </c>
      <c r="G49" s="35">
        <v>3.093</v>
      </c>
      <c r="H49" s="35">
        <v>19</v>
      </c>
      <c r="I49" s="35">
        <v>1.6</v>
      </c>
      <c r="J49" s="40">
        <v>30</v>
      </c>
      <c r="K49" s="40">
        <v>9.1</v>
      </c>
      <c r="L49" s="40">
        <v>35.4</v>
      </c>
      <c r="M49" s="40">
        <v>10.7</v>
      </c>
      <c r="N49" s="37">
        <v>34.6</v>
      </c>
      <c r="O49" s="37">
        <v>10.4</v>
      </c>
      <c r="P49" s="38"/>
      <c r="Q49" s="38"/>
    </row>
    <row r="50" spans="1:17" x14ac:dyDescent="0.25">
      <c r="A50" s="93" t="s">
        <v>337</v>
      </c>
      <c r="B50" s="31" t="s">
        <v>88</v>
      </c>
      <c r="C50" s="31" t="s">
        <v>87</v>
      </c>
      <c r="D50" s="32">
        <v>21.018671999999999</v>
      </c>
      <c r="E50" s="32">
        <v>52.134540000000001</v>
      </c>
      <c r="F50" s="35">
        <v>8.0890000000000004</v>
      </c>
      <c r="G50" s="35">
        <v>0.81100000000000005</v>
      </c>
      <c r="H50" s="35">
        <v>3.82</v>
      </c>
      <c r="I50" s="35">
        <v>0.95</v>
      </c>
      <c r="J50" s="36"/>
      <c r="K50" s="36"/>
      <c r="L50" s="36"/>
      <c r="M50" s="36"/>
      <c r="N50" s="37"/>
      <c r="O50" s="37"/>
      <c r="P50" s="38"/>
      <c r="Q50" s="38"/>
    </row>
    <row r="51" spans="1:17" x14ac:dyDescent="0.25">
      <c r="A51" s="93" t="s">
        <v>338</v>
      </c>
      <c r="B51" s="31" t="s">
        <v>89</v>
      </c>
      <c r="C51" s="31" t="s">
        <v>87</v>
      </c>
      <c r="D51" s="32">
        <v>21.029385000000001</v>
      </c>
      <c r="E51" s="32">
        <v>52.155189</v>
      </c>
      <c r="F51" s="35">
        <v>14.241</v>
      </c>
      <c r="G51" s="35">
        <v>1.232</v>
      </c>
      <c r="H51" s="35">
        <v>5.1100000000000003</v>
      </c>
      <c r="I51" s="35">
        <v>1.08</v>
      </c>
      <c r="J51" s="40">
        <v>13</v>
      </c>
      <c r="K51" s="40">
        <v>4</v>
      </c>
      <c r="L51" s="40">
        <v>12.2</v>
      </c>
      <c r="M51" s="40">
        <v>3.7</v>
      </c>
      <c r="N51" s="37">
        <v>23.8</v>
      </c>
      <c r="O51" s="37">
        <v>7.1</v>
      </c>
      <c r="P51" s="38"/>
      <c r="Q51" s="38"/>
    </row>
    <row r="52" spans="1:17" x14ac:dyDescent="0.25">
      <c r="A52" s="93" t="s">
        <v>339</v>
      </c>
      <c r="B52" s="31" t="s">
        <v>90</v>
      </c>
      <c r="C52" s="31" t="s">
        <v>91</v>
      </c>
      <c r="D52" s="32">
        <v>21.145486999999999</v>
      </c>
      <c r="E52" s="32">
        <v>52.238686000000001</v>
      </c>
      <c r="F52" s="35">
        <v>7.718</v>
      </c>
      <c r="G52" s="35">
        <v>0.76300000000000001</v>
      </c>
      <c r="H52" s="35">
        <v>2.99</v>
      </c>
      <c r="I52" s="35">
        <v>0.96</v>
      </c>
      <c r="J52" s="36"/>
      <c r="K52" s="36"/>
      <c r="L52" s="36"/>
      <c r="M52" s="36"/>
      <c r="N52" s="37"/>
      <c r="O52" s="37"/>
      <c r="P52" s="38"/>
      <c r="Q52" s="38"/>
    </row>
    <row r="53" spans="1:17" x14ac:dyDescent="0.25">
      <c r="A53" s="93" t="s">
        <v>340</v>
      </c>
      <c r="B53" s="31" t="s">
        <v>92</v>
      </c>
      <c r="C53" s="31" t="s">
        <v>93</v>
      </c>
      <c r="D53" s="32">
        <v>21.071269000000001</v>
      </c>
      <c r="E53" s="32">
        <v>52.173862</v>
      </c>
      <c r="F53" s="35">
        <v>6.93</v>
      </c>
      <c r="G53" s="35">
        <v>0.69899999999999995</v>
      </c>
      <c r="H53" s="35">
        <v>2.68</v>
      </c>
      <c r="I53" s="35">
        <v>0.95</v>
      </c>
      <c r="J53" s="36"/>
      <c r="K53" s="36"/>
      <c r="L53" s="36"/>
      <c r="M53" s="36"/>
      <c r="N53" s="37"/>
      <c r="O53" s="37"/>
      <c r="P53" s="38"/>
      <c r="Q53" s="38"/>
    </row>
    <row r="54" spans="1:17" x14ac:dyDescent="0.25">
      <c r="A54" s="93" t="s">
        <v>341</v>
      </c>
      <c r="B54" s="31" t="s">
        <v>94</v>
      </c>
      <c r="C54" s="31" t="s">
        <v>93</v>
      </c>
      <c r="D54" s="32">
        <v>21.078710999999998</v>
      </c>
      <c r="E54" s="32">
        <v>52.173575</v>
      </c>
      <c r="F54" s="35">
        <v>3.7589999999999999</v>
      </c>
      <c r="G54" s="35">
        <v>0.40899999999999997</v>
      </c>
      <c r="H54" s="35">
        <v>1.6</v>
      </c>
      <c r="I54" s="35">
        <v>0.88</v>
      </c>
      <c r="J54" s="36"/>
      <c r="K54" s="36"/>
      <c r="L54" s="36"/>
      <c r="M54" s="36"/>
      <c r="N54" s="37"/>
      <c r="O54" s="37"/>
      <c r="P54" s="38"/>
      <c r="Q54" s="38"/>
    </row>
    <row r="55" spans="1:17" x14ac:dyDescent="0.25">
      <c r="A55" s="93" t="s">
        <v>342</v>
      </c>
      <c r="B55" s="31" t="s">
        <v>95</v>
      </c>
      <c r="C55" s="31" t="s">
        <v>96</v>
      </c>
      <c r="D55" s="32">
        <v>20.922933</v>
      </c>
      <c r="E55" s="32">
        <v>52.203262000000002</v>
      </c>
      <c r="F55" s="35">
        <v>5.1550000000000002</v>
      </c>
      <c r="G55" s="35">
        <v>0.54</v>
      </c>
      <c r="H55" s="35">
        <v>2.06</v>
      </c>
      <c r="I55" s="35">
        <v>0.92</v>
      </c>
      <c r="J55" s="36">
        <v>4.4000000000000004</v>
      </c>
      <c r="K55" s="36">
        <v>1.5</v>
      </c>
      <c r="L55" s="36">
        <v>4.2</v>
      </c>
      <c r="M55" s="36">
        <v>1.4</v>
      </c>
      <c r="N55" s="37"/>
      <c r="O55" s="37"/>
      <c r="P55" s="38"/>
      <c r="Q55" s="38"/>
    </row>
    <row r="56" spans="1:17" x14ac:dyDescent="0.25">
      <c r="A56" s="93" t="s">
        <v>343</v>
      </c>
      <c r="B56" s="31" t="s">
        <v>97</v>
      </c>
      <c r="C56" s="31" t="s">
        <v>96</v>
      </c>
      <c r="D56" s="32">
        <v>20.976285000000001</v>
      </c>
      <c r="E56" s="32">
        <v>52.180070000000001</v>
      </c>
      <c r="F56" s="35">
        <v>1.103</v>
      </c>
      <c r="G56" s="35">
        <v>0.13</v>
      </c>
      <c r="H56" s="35">
        <v>1.44</v>
      </c>
      <c r="I56" s="35">
        <v>0.83</v>
      </c>
      <c r="J56" s="36"/>
      <c r="K56" s="36"/>
      <c r="L56" s="36"/>
      <c r="M56" s="36"/>
      <c r="N56" s="37"/>
      <c r="O56" s="37"/>
      <c r="P56" s="38"/>
      <c r="Q56" s="38"/>
    </row>
    <row r="57" spans="1:17" x14ac:dyDescent="0.25">
      <c r="A57" s="93" t="s">
        <v>344</v>
      </c>
      <c r="B57" s="31" t="s">
        <v>98</v>
      </c>
      <c r="C57" s="31" t="s">
        <v>96</v>
      </c>
      <c r="D57" s="32">
        <v>20.907499000000001</v>
      </c>
      <c r="E57" s="32">
        <v>52.207889000000002</v>
      </c>
      <c r="F57" s="35">
        <v>13.986000000000001</v>
      </c>
      <c r="G57" s="35">
        <v>1.2150000000000001</v>
      </c>
      <c r="H57" s="35">
        <v>5</v>
      </c>
      <c r="I57" s="35">
        <v>1.1000000000000001</v>
      </c>
      <c r="J57" s="36"/>
      <c r="K57" s="36"/>
      <c r="L57" s="36"/>
      <c r="M57" s="36"/>
      <c r="N57" s="37"/>
      <c r="O57" s="37"/>
      <c r="P57" s="38"/>
      <c r="Q57" s="38"/>
    </row>
    <row r="58" spans="1:17" x14ac:dyDescent="0.25">
      <c r="A58" s="93" t="s">
        <v>345</v>
      </c>
      <c r="B58" s="31" t="s">
        <v>99</v>
      </c>
      <c r="C58" s="31" t="s">
        <v>96</v>
      </c>
      <c r="D58" s="32">
        <v>20.939128</v>
      </c>
      <c r="E58" s="32">
        <v>52.177363</v>
      </c>
      <c r="F58" s="35">
        <v>-0.89300000000000002</v>
      </c>
      <c r="G58" s="35">
        <v>-0.112</v>
      </c>
      <c r="H58" s="35">
        <v>0.75</v>
      </c>
      <c r="I58" s="35">
        <v>0.79</v>
      </c>
      <c r="J58" s="36"/>
      <c r="K58" s="36"/>
      <c r="L58" s="36"/>
      <c r="M58" s="36"/>
      <c r="N58" s="37"/>
      <c r="O58" s="37"/>
      <c r="P58" s="38"/>
      <c r="Q58" s="38"/>
    </row>
    <row r="59" spans="1:17" x14ac:dyDescent="0.25">
      <c r="A59" s="93" t="s">
        <v>346</v>
      </c>
      <c r="B59" s="31" t="s">
        <v>100</v>
      </c>
      <c r="C59" s="31" t="s">
        <v>101</v>
      </c>
      <c r="D59" s="32">
        <v>20.990099000000001</v>
      </c>
      <c r="E59" s="32">
        <v>52.236629999999998</v>
      </c>
      <c r="F59" s="35">
        <v>1.8480000000000001</v>
      </c>
      <c r="G59" s="35">
        <v>0.20799999999999999</v>
      </c>
      <c r="H59" s="35">
        <v>0.93</v>
      </c>
      <c r="I59" s="35">
        <v>0.85</v>
      </c>
      <c r="J59" s="36"/>
      <c r="K59" s="36"/>
      <c r="L59" s="36"/>
      <c r="M59" s="36"/>
      <c r="N59" s="37"/>
      <c r="O59" s="37"/>
      <c r="P59" s="38"/>
      <c r="Q59" s="38"/>
    </row>
    <row r="60" spans="1:17" x14ac:dyDescent="0.25">
      <c r="A60" s="93" t="s">
        <v>347</v>
      </c>
      <c r="B60" s="31" t="s">
        <v>102</v>
      </c>
      <c r="C60" s="31" t="s">
        <v>101</v>
      </c>
      <c r="D60" s="32">
        <v>20.947544000000001</v>
      </c>
      <c r="E60" s="32">
        <v>52.242080000000001</v>
      </c>
      <c r="F60" s="35">
        <v>4.0979999999999999</v>
      </c>
      <c r="G60" s="35">
        <v>0.441</v>
      </c>
      <c r="H60" s="35">
        <v>1.75</v>
      </c>
      <c r="I60" s="35">
        <v>0.89</v>
      </c>
      <c r="J60" s="36"/>
      <c r="K60" s="36"/>
      <c r="L60" s="36"/>
      <c r="M60" s="36"/>
      <c r="N60" s="37"/>
      <c r="O60" s="37"/>
      <c r="P60" s="38"/>
      <c r="Q60" s="38"/>
    </row>
    <row r="61" spans="1:17" x14ac:dyDescent="0.25">
      <c r="A61" s="93" t="s">
        <v>348</v>
      </c>
      <c r="B61" s="31" t="s">
        <v>103</v>
      </c>
      <c r="C61" s="31" t="s">
        <v>101</v>
      </c>
      <c r="D61" s="32">
        <v>20.937121999999999</v>
      </c>
      <c r="E61" s="32">
        <v>52.237219000000003</v>
      </c>
      <c r="F61" s="35">
        <v>15.896000000000001</v>
      </c>
      <c r="G61" s="35">
        <v>1.3460000000000001</v>
      </c>
      <c r="H61" s="35">
        <v>5.7</v>
      </c>
      <c r="I61" s="35">
        <v>1.1000000000000001</v>
      </c>
      <c r="J61" s="36"/>
      <c r="K61" s="36"/>
      <c r="L61" s="36"/>
      <c r="M61" s="36"/>
      <c r="N61" s="37"/>
      <c r="O61" s="37"/>
      <c r="P61" s="38"/>
      <c r="Q61" s="38"/>
    </row>
    <row r="62" spans="1:17" x14ac:dyDescent="0.25">
      <c r="A62" s="93" t="s">
        <v>349</v>
      </c>
      <c r="B62" s="31" t="s">
        <v>104</v>
      </c>
      <c r="C62" s="31" t="s">
        <v>101</v>
      </c>
      <c r="D62" s="32">
        <v>20.982721999999999</v>
      </c>
      <c r="E62" s="32">
        <v>52.246707000000001</v>
      </c>
      <c r="F62" s="35">
        <v>1.879</v>
      </c>
      <c r="G62" s="35">
        <v>0.21299999999999999</v>
      </c>
      <c r="H62" s="35">
        <v>0.95</v>
      </c>
      <c r="I62" s="35">
        <v>0.85</v>
      </c>
      <c r="J62" s="36"/>
      <c r="K62" s="36"/>
      <c r="L62" s="36"/>
      <c r="M62" s="36"/>
      <c r="N62" s="37"/>
      <c r="O62" s="37"/>
      <c r="P62" s="38"/>
      <c r="Q62" s="38"/>
    </row>
    <row r="63" spans="1:17" x14ac:dyDescent="0.25">
      <c r="A63" s="93" t="s">
        <v>350</v>
      </c>
      <c r="B63" s="31" t="s">
        <v>105</v>
      </c>
      <c r="C63" s="31" t="s">
        <v>101</v>
      </c>
      <c r="D63" s="32">
        <v>20.974105999999999</v>
      </c>
      <c r="E63" s="32">
        <v>52.235169999999997</v>
      </c>
      <c r="F63" s="35">
        <v>12.163</v>
      </c>
      <c r="G63" s="35">
        <v>1.1379999999999999</v>
      </c>
      <c r="H63" s="35">
        <v>5.3</v>
      </c>
      <c r="I63" s="35">
        <v>1</v>
      </c>
      <c r="J63" s="36"/>
      <c r="K63" s="36"/>
      <c r="L63" s="36"/>
      <c r="M63" s="36"/>
      <c r="N63" s="37"/>
      <c r="O63" s="37"/>
      <c r="P63" s="38"/>
      <c r="Q63" s="38"/>
    </row>
    <row r="64" spans="1:17" x14ac:dyDescent="0.25">
      <c r="B64" s="31" t="s">
        <v>106</v>
      </c>
      <c r="C64" s="31" t="s">
        <v>107</v>
      </c>
      <c r="D64" s="32"/>
      <c r="E64" s="32"/>
      <c r="F64" s="35"/>
      <c r="G64" s="35"/>
      <c r="H64" s="35"/>
      <c r="I64" s="35"/>
      <c r="J64" s="41">
        <v>3.1</v>
      </c>
      <c r="K64" s="36">
        <v>1.1000000000000001</v>
      </c>
      <c r="L64" s="36">
        <v>3.3</v>
      </c>
      <c r="M64" s="36">
        <v>1.1000000000000001</v>
      </c>
      <c r="N64" s="37">
        <v>4.0999999999999996</v>
      </c>
      <c r="O64" s="37">
        <v>1.2</v>
      </c>
      <c r="P64" s="38"/>
      <c r="Q64" s="38"/>
    </row>
  </sheetData>
  <mergeCells count="9">
    <mergeCell ref="A1:A2"/>
    <mergeCell ref="B1:B2"/>
    <mergeCell ref="C1:C2"/>
    <mergeCell ref="U3:V3"/>
    <mergeCell ref="P1:Q1"/>
    <mergeCell ref="N1:O1"/>
    <mergeCell ref="D1:E1"/>
    <mergeCell ref="J1:M1"/>
    <mergeCell ref="F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"/>
  <sheetViews>
    <sheetView workbookViewId="0">
      <selection activeCell="D121" sqref="D121"/>
    </sheetView>
  </sheetViews>
  <sheetFormatPr defaultRowHeight="15" x14ac:dyDescent="0.25"/>
  <cols>
    <col min="1" max="1" width="3.28515625" style="60" bestFit="1" customWidth="1"/>
    <col min="2" max="2" width="40.5703125" style="70" customWidth="1"/>
    <col min="3" max="3" width="92.7109375" style="70" hidden="1" customWidth="1"/>
    <col min="4" max="4" width="17.140625" style="60" bestFit="1" customWidth="1"/>
    <col min="5" max="5" width="18.7109375" style="71" customWidth="1"/>
    <col min="6" max="6" width="28.7109375" style="60" bestFit="1" customWidth="1"/>
    <col min="7" max="7" width="54.85546875" style="60" bestFit="1" customWidth="1"/>
    <col min="8" max="8" width="20" style="60" customWidth="1"/>
    <col min="9" max="9" width="7.7109375" style="60" bestFit="1" customWidth="1"/>
    <col min="10" max="10" width="6.7109375" style="60" bestFit="1" customWidth="1"/>
    <col min="11" max="16384" width="9.140625" style="60"/>
  </cols>
  <sheetData>
    <row r="1" spans="1:10" ht="31.5" customHeight="1" x14ac:dyDescent="0.25">
      <c r="A1" s="55" t="s">
        <v>108</v>
      </c>
      <c r="B1" s="56" t="s">
        <v>109</v>
      </c>
      <c r="C1" s="56" t="s">
        <v>110</v>
      </c>
      <c r="D1" s="55" t="s">
        <v>1</v>
      </c>
      <c r="E1" s="57" t="s">
        <v>111</v>
      </c>
      <c r="F1" s="55" t="s">
        <v>112</v>
      </c>
    </row>
    <row r="2" spans="1:10" x14ac:dyDescent="0.25">
      <c r="A2" s="61"/>
      <c r="B2" s="62" t="s">
        <v>113</v>
      </c>
      <c r="C2" s="63"/>
      <c r="D2" s="58"/>
      <c r="E2" s="64"/>
      <c r="F2" s="58"/>
      <c r="H2" s="65" t="s">
        <v>1</v>
      </c>
      <c r="I2" s="65" t="s">
        <v>114</v>
      </c>
      <c r="J2" s="65" t="s">
        <v>115</v>
      </c>
    </row>
    <row r="3" spans="1:10" x14ac:dyDescent="0.25">
      <c r="A3" s="61">
        <v>1</v>
      </c>
      <c r="B3" s="62" t="s">
        <v>116</v>
      </c>
      <c r="C3" s="63" t="s">
        <v>117</v>
      </c>
      <c r="D3" s="59" t="s">
        <v>17</v>
      </c>
      <c r="E3" s="64"/>
      <c r="F3" s="58"/>
      <c r="H3" s="59" t="s">
        <v>17</v>
      </c>
      <c r="I3" s="58">
        <v>16</v>
      </c>
      <c r="J3" s="58">
        <v>12</v>
      </c>
    </row>
    <row r="4" spans="1:10" x14ac:dyDescent="0.25">
      <c r="A4" s="61">
        <f>A3+1</f>
        <v>2</v>
      </c>
      <c r="B4" s="62" t="s">
        <v>118</v>
      </c>
      <c r="C4" s="63" t="s">
        <v>117</v>
      </c>
      <c r="D4" s="59" t="s">
        <v>17</v>
      </c>
      <c r="E4" s="64"/>
      <c r="F4" s="58"/>
      <c r="H4" s="59" t="s">
        <v>19</v>
      </c>
      <c r="I4" s="58">
        <f t="shared" ref="I4:I20" si="0">COUNTIF(D:D,H4)</f>
        <v>3</v>
      </c>
      <c r="J4" s="58">
        <f t="shared" ref="J4:J20" si="1">COUNTIF(E:E,I4)</f>
        <v>0</v>
      </c>
    </row>
    <row r="5" spans="1:10" x14ac:dyDescent="0.25">
      <c r="A5" s="61">
        <f t="shared" ref="A5:A68" si="2">A4+1</f>
        <v>3</v>
      </c>
      <c r="B5" s="62" t="s">
        <v>119</v>
      </c>
      <c r="C5" s="63" t="s">
        <v>117</v>
      </c>
      <c r="D5" s="59" t="s">
        <v>17</v>
      </c>
      <c r="E5" s="64"/>
      <c r="F5" s="58"/>
      <c r="H5" s="59" t="s">
        <v>21</v>
      </c>
      <c r="I5" s="58">
        <f t="shared" si="0"/>
        <v>10</v>
      </c>
      <c r="J5" s="58">
        <f t="shared" si="1"/>
        <v>0</v>
      </c>
    </row>
    <row r="6" spans="1:10" x14ac:dyDescent="0.25">
      <c r="A6" s="61">
        <f t="shared" si="2"/>
        <v>4</v>
      </c>
      <c r="B6" s="62" t="s">
        <v>120</v>
      </c>
      <c r="C6" s="63" t="s">
        <v>117</v>
      </c>
      <c r="D6" s="59" t="s">
        <v>17</v>
      </c>
      <c r="E6" s="64"/>
      <c r="F6" s="58"/>
      <c r="H6" s="59" t="s">
        <v>23</v>
      </c>
      <c r="I6" s="58">
        <f t="shared" si="0"/>
        <v>9</v>
      </c>
      <c r="J6" s="58">
        <f t="shared" si="1"/>
        <v>0</v>
      </c>
    </row>
    <row r="7" spans="1:10" x14ac:dyDescent="0.25">
      <c r="A7" s="61">
        <f t="shared" si="2"/>
        <v>5</v>
      </c>
      <c r="B7" s="62" t="s">
        <v>121</v>
      </c>
      <c r="C7" s="63" t="s">
        <v>117</v>
      </c>
      <c r="D7" s="59" t="s">
        <v>17</v>
      </c>
      <c r="E7" s="64"/>
      <c r="F7" s="58"/>
      <c r="H7" s="59" t="s">
        <v>25</v>
      </c>
      <c r="I7" s="58">
        <f t="shared" si="0"/>
        <v>4</v>
      </c>
      <c r="J7" s="58">
        <f t="shared" si="1"/>
        <v>0</v>
      </c>
    </row>
    <row r="8" spans="1:10" x14ac:dyDescent="0.25">
      <c r="A8" s="61">
        <f t="shared" si="2"/>
        <v>6</v>
      </c>
      <c r="B8" s="62" t="s">
        <v>122</v>
      </c>
      <c r="C8" s="63" t="s">
        <v>117</v>
      </c>
      <c r="D8" s="59" t="s">
        <v>17</v>
      </c>
      <c r="E8" s="64"/>
      <c r="F8" s="58"/>
      <c r="H8" s="59" t="s">
        <v>27</v>
      </c>
      <c r="I8" s="58">
        <f t="shared" si="0"/>
        <v>6</v>
      </c>
      <c r="J8" s="58">
        <f t="shared" si="1"/>
        <v>0</v>
      </c>
    </row>
    <row r="9" spans="1:10" x14ac:dyDescent="0.25">
      <c r="A9" s="61">
        <f t="shared" si="2"/>
        <v>7</v>
      </c>
      <c r="B9" s="62" t="s">
        <v>123</v>
      </c>
      <c r="C9" s="63" t="s">
        <v>117</v>
      </c>
      <c r="D9" s="59" t="s">
        <v>17</v>
      </c>
      <c r="E9" s="64"/>
      <c r="F9" s="58"/>
      <c r="H9" s="59" t="s">
        <v>29</v>
      </c>
      <c r="I9" s="58">
        <f t="shared" si="0"/>
        <v>8</v>
      </c>
      <c r="J9" s="58">
        <f t="shared" si="1"/>
        <v>0</v>
      </c>
    </row>
    <row r="10" spans="1:10" x14ac:dyDescent="0.25">
      <c r="A10" s="61">
        <f t="shared" si="2"/>
        <v>8</v>
      </c>
      <c r="B10" s="62" t="s">
        <v>124</v>
      </c>
      <c r="C10" s="63" t="s">
        <v>117</v>
      </c>
      <c r="D10" s="59" t="s">
        <v>17</v>
      </c>
      <c r="E10" s="64"/>
      <c r="F10" s="58"/>
      <c r="H10" s="62" t="s">
        <v>125</v>
      </c>
      <c r="I10" s="58">
        <f t="shared" si="0"/>
        <v>1</v>
      </c>
      <c r="J10" s="58">
        <f t="shared" si="1"/>
        <v>0</v>
      </c>
    </row>
    <row r="11" spans="1:10" x14ac:dyDescent="0.25">
      <c r="A11" s="61">
        <f t="shared" si="2"/>
        <v>9</v>
      </c>
      <c r="B11" s="62" t="s">
        <v>126</v>
      </c>
      <c r="C11" s="63" t="s">
        <v>117</v>
      </c>
      <c r="D11" s="59" t="s">
        <v>17</v>
      </c>
      <c r="E11" s="64"/>
      <c r="F11" s="58"/>
      <c r="H11" s="59" t="s">
        <v>31</v>
      </c>
      <c r="I11" s="58">
        <f t="shared" si="0"/>
        <v>10</v>
      </c>
      <c r="J11" s="58">
        <f t="shared" si="1"/>
        <v>0</v>
      </c>
    </row>
    <row r="12" spans="1:10" x14ac:dyDescent="0.25">
      <c r="A12" s="61">
        <f t="shared" si="2"/>
        <v>10</v>
      </c>
      <c r="B12" s="62" t="s">
        <v>127</v>
      </c>
      <c r="C12" s="63" t="s">
        <v>117</v>
      </c>
      <c r="D12" s="59" t="s">
        <v>17</v>
      </c>
      <c r="E12" s="64"/>
      <c r="F12" s="58"/>
      <c r="H12" s="59" t="s">
        <v>33</v>
      </c>
      <c r="I12" s="58">
        <f t="shared" si="0"/>
        <v>4</v>
      </c>
      <c r="J12" s="58">
        <f t="shared" si="1"/>
        <v>0</v>
      </c>
    </row>
    <row r="13" spans="1:10" x14ac:dyDescent="0.25">
      <c r="A13" s="61">
        <f t="shared" si="2"/>
        <v>11</v>
      </c>
      <c r="B13" s="62" t="s">
        <v>128</v>
      </c>
      <c r="C13" s="63" t="s">
        <v>117</v>
      </c>
      <c r="D13" s="59" t="s">
        <v>17</v>
      </c>
      <c r="E13" s="64"/>
      <c r="F13" s="58"/>
      <c r="H13" s="59" t="s">
        <v>35</v>
      </c>
      <c r="I13" s="58">
        <f t="shared" si="0"/>
        <v>4</v>
      </c>
      <c r="J13" s="58">
        <f t="shared" si="1"/>
        <v>0</v>
      </c>
    </row>
    <row r="14" spans="1:10" x14ac:dyDescent="0.25">
      <c r="A14" s="61">
        <f t="shared" si="2"/>
        <v>12</v>
      </c>
      <c r="B14" s="62" t="s">
        <v>129</v>
      </c>
      <c r="C14" s="63" t="s">
        <v>117</v>
      </c>
      <c r="D14" s="59" t="s">
        <v>17</v>
      </c>
      <c r="E14" s="64"/>
      <c r="F14" s="58"/>
      <c r="H14" s="59" t="s">
        <v>37</v>
      </c>
      <c r="I14" s="58">
        <f t="shared" si="0"/>
        <v>6</v>
      </c>
      <c r="J14" s="58">
        <f t="shared" si="1"/>
        <v>0</v>
      </c>
    </row>
    <row r="15" spans="1:10" x14ac:dyDescent="0.25">
      <c r="A15" s="58"/>
      <c r="B15" s="63" t="s">
        <v>130</v>
      </c>
      <c r="C15" s="63"/>
      <c r="D15" s="58"/>
      <c r="E15" s="64"/>
      <c r="F15" s="58"/>
      <c r="H15" s="59" t="s">
        <v>40</v>
      </c>
      <c r="I15" s="58">
        <f t="shared" si="0"/>
        <v>1</v>
      </c>
      <c r="J15" s="58">
        <f t="shared" si="1"/>
        <v>0</v>
      </c>
    </row>
    <row r="16" spans="1:10" x14ac:dyDescent="0.25">
      <c r="A16" s="58">
        <f>A14+1</f>
        <v>13</v>
      </c>
      <c r="B16" s="63" t="s">
        <v>131</v>
      </c>
      <c r="C16" s="63" t="s">
        <v>117</v>
      </c>
      <c r="D16" s="59" t="s">
        <v>17</v>
      </c>
      <c r="E16" s="54" t="s">
        <v>132</v>
      </c>
      <c r="F16" s="58"/>
      <c r="H16" s="62" t="s">
        <v>133</v>
      </c>
      <c r="I16" s="58">
        <f t="shared" si="0"/>
        <v>0</v>
      </c>
      <c r="J16" s="58">
        <f t="shared" si="1"/>
        <v>0</v>
      </c>
    </row>
    <row r="17" spans="1:10" x14ac:dyDescent="0.25">
      <c r="A17" s="58">
        <f t="shared" si="2"/>
        <v>14</v>
      </c>
      <c r="B17" s="63" t="s">
        <v>134</v>
      </c>
      <c r="C17" s="63" t="s">
        <v>117</v>
      </c>
      <c r="D17" s="59" t="s">
        <v>17</v>
      </c>
      <c r="E17" s="64"/>
      <c r="F17" s="58"/>
      <c r="H17" s="59" t="s">
        <v>42</v>
      </c>
      <c r="I17" s="58">
        <f t="shared" si="0"/>
        <v>3</v>
      </c>
      <c r="J17" s="58">
        <f t="shared" si="1"/>
        <v>0</v>
      </c>
    </row>
    <row r="18" spans="1:10" x14ac:dyDescent="0.25">
      <c r="A18" s="58">
        <f t="shared" si="2"/>
        <v>15</v>
      </c>
      <c r="B18" s="63" t="s">
        <v>135</v>
      </c>
      <c r="C18" s="63" t="s">
        <v>117</v>
      </c>
      <c r="D18" s="59" t="s">
        <v>17</v>
      </c>
      <c r="E18" s="54" t="s">
        <v>132</v>
      </c>
      <c r="F18" s="58"/>
      <c r="H18" s="59" t="s">
        <v>45</v>
      </c>
      <c r="I18" s="58">
        <f t="shared" si="0"/>
        <v>6</v>
      </c>
      <c r="J18" s="58">
        <f t="shared" si="1"/>
        <v>0</v>
      </c>
    </row>
    <row r="19" spans="1:10" x14ac:dyDescent="0.25">
      <c r="A19" s="58">
        <f t="shared" si="2"/>
        <v>16</v>
      </c>
      <c r="B19" s="63" t="s">
        <v>136</v>
      </c>
      <c r="C19" s="63" t="s">
        <v>117</v>
      </c>
      <c r="D19" s="59" t="s">
        <v>17</v>
      </c>
      <c r="E19" s="54" t="s">
        <v>132</v>
      </c>
      <c r="F19" s="58"/>
      <c r="H19" s="59" t="s">
        <v>47</v>
      </c>
      <c r="I19" s="58">
        <f t="shared" si="0"/>
        <v>9</v>
      </c>
      <c r="J19" s="58">
        <f t="shared" si="1"/>
        <v>0</v>
      </c>
    </row>
    <row r="20" spans="1:10" x14ac:dyDescent="0.25">
      <c r="A20" s="58">
        <f t="shared" si="2"/>
        <v>17</v>
      </c>
      <c r="B20" s="63" t="s">
        <v>137</v>
      </c>
      <c r="C20" s="63" t="s">
        <v>117</v>
      </c>
      <c r="D20" s="59" t="s">
        <v>17</v>
      </c>
      <c r="E20" s="54" t="s">
        <v>132</v>
      </c>
      <c r="F20" s="58"/>
      <c r="H20" s="62" t="s">
        <v>138</v>
      </c>
      <c r="I20" s="58">
        <f t="shared" si="0"/>
        <v>0</v>
      </c>
      <c r="J20" s="58">
        <f t="shared" si="1"/>
        <v>0</v>
      </c>
    </row>
    <row r="21" spans="1:10" x14ac:dyDescent="0.25">
      <c r="A21" s="58">
        <f t="shared" si="2"/>
        <v>18</v>
      </c>
      <c r="B21" s="63" t="s">
        <v>139</v>
      </c>
      <c r="C21" s="63" t="s">
        <v>117</v>
      </c>
      <c r="D21" s="59" t="s">
        <v>17</v>
      </c>
      <c r="E21" s="54" t="s">
        <v>132</v>
      </c>
      <c r="F21" s="58"/>
      <c r="H21" s="66" t="s">
        <v>49</v>
      </c>
      <c r="I21" s="66">
        <f>SUM(I3:I19)</f>
        <v>100</v>
      </c>
      <c r="J21" s="66">
        <f>SUM(J3:J19)</f>
        <v>12</v>
      </c>
    </row>
    <row r="22" spans="1:10" x14ac:dyDescent="0.25">
      <c r="A22" s="58">
        <f t="shared" si="2"/>
        <v>19</v>
      </c>
      <c r="B22" s="63" t="s">
        <v>140</v>
      </c>
      <c r="C22" s="63" t="s">
        <v>117</v>
      </c>
      <c r="D22" s="59" t="s">
        <v>17</v>
      </c>
      <c r="E22" s="54" t="s">
        <v>132</v>
      </c>
      <c r="F22" s="58"/>
    </row>
    <row r="23" spans="1:10" x14ac:dyDescent="0.25">
      <c r="A23" s="58">
        <f t="shared" si="2"/>
        <v>20</v>
      </c>
      <c r="B23" s="63" t="s">
        <v>141</v>
      </c>
      <c r="C23" s="63" t="s">
        <v>117</v>
      </c>
      <c r="D23" s="59" t="s">
        <v>17</v>
      </c>
      <c r="E23" s="54" t="s">
        <v>132</v>
      </c>
      <c r="F23" s="58"/>
    </row>
    <row r="24" spans="1:10" x14ac:dyDescent="0.25">
      <c r="A24" s="58">
        <f t="shared" si="2"/>
        <v>21</v>
      </c>
      <c r="B24" s="63" t="s">
        <v>142</v>
      </c>
      <c r="C24" s="63" t="s">
        <v>117</v>
      </c>
      <c r="D24" s="59" t="s">
        <v>17</v>
      </c>
      <c r="E24" s="54" t="s">
        <v>132</v>
      </c>
      <c r="F24" s="58"/>
    </row>
    <row r="25" spans="1:10" x14ac:dyDescent="0.25">
      <c r="A25" s="58">
        <f t="shared" si="2"/>
        <v>22</v>
      </c>
      <c r="B25" s="63" t="s">
        <v>143</v>
      </c>
      <c r="C25" s="63" t="s">
        <v>117</v>
      </c>
      <c r="D25" s="59" t="s">
        <v>17</v>
      </c>
      <c r="E25" s="64"/>
      <c r="F25" s="58"/>
    </row>
    <row r="26" spans="1:10" x14ac:dyDescent="0.25">
      <c r="A26" s="58">
        <f t="shared" si="2"/>
        <v>23</v>
      </c>
      <c r="B26" s="63" t="s">
        <v>144</v>
      </c>
      <c r="C26" s="63" t="s">
        <v>117</v>
      </c>
      <c r="D26" s="59" t="s">
        <v>17</v>
      </c>
      <c r="E26" s="54" t="s">
        <v>132</v>
      </c>
      <c r="F26" s="58"/>
    </row>
    <row r="27" spans="1:10" x14ac:dyDescent="0.25">
      <c r="A27" s="58">
        <f t="shared" si="2"/>
        <v>24</v>
      </c>
      <c r="B27" s="63" t="s">
        <v>145</v>
      </c>
      <c r="C27" s="63" t="s">
        <v>117</v>
      </c>
      <c r="D27" s="59" t="s">
        <v>17</v>
      </c>
      <c r="E27" s="54" t="s">
        <v>132</v>
      </c>
      <c r="F27" s="58"/>
    </row>
    <row r="28" spans="1:10" x14ac:dyDescent="0.25">
      <c r="A28" s="58">
        <f t="shared" si="2"/>
        <v>25</v>
      </c>
      <c r="B28" s="63" t="s">
        <v>146</v>
      </c>
      <c r="C28" s="63" t="s">
        <v>117</v>
      </c>
      <c r="D28" s="59" t="s">
        <v>17</v>
      </c>
      <c r="E28" s="64"/>
      <c r="F28" s="58"/>
    </row>
    <row r="29" spans="1:10" x14ac:dyDescent="0.25">
      <c r="A29" s="58">
        <f t="shared" si="2"/>
        <v>26</v>
      </c>
      <c r="B29" s="63" t="s">
        <v>147</v>
      </c>
      <c r="C29" s="63" t="s">
        <v>117</v>
      </c>
      <c r="D29" s="59" t="s">
        <v>17</v>
      </c>
      <c r="E29" s="64"/>
      <c r="F29" s="58"/>
    </row>
    <row r="30" spans="1:10" x14ac:dyDescent="0.25">
      <c r="A30" s="58">
        <f t="shared" si="2"/>
        <v>27</v>
      </c>
      <c r="B30" s="63" t="s">
        <v>148</v>
      </c>
      <c r="C30" s="63" t="s">
        <v>117</v>
      </c>
      <c r="D30" s="59" t="s">
        <v>17</v>
      </c>
      <c r="E30" s="54" t="s">
        <v>132</v>
      </c>
      <c r="F30" s="58"/>
    </row>
    <row r="31" spans="1:10" x14ac:dyDescent="0.25">
      <c r="A31" s="58">
        <f t="shared" si="2"/>
        <v>28</v>
      </c>
      <c r="B31" s="63" t="s">
        <v>149</v>
      </c>
      <c r="C31" s="63" t="s">
        <v>117</v>
      </c>
      <c r="D31" s="59" t="s">
        <v>17</v>
      </c>
      <c r="E31" s="54" t="s">
        <v>132</v>
      </c>
      <c r="F31" s="58"/>
    </row>
    <row r="32" spans="1:10" x14ac:dyDescent="0.25">
      <c r="A32" s="58">
        <f t="shared" si="2"/>
        <v>29</v>
      </c>
      <c r="B32" s="63" t="s">
        <v>150</v>
      </c>
      <c r="C32" s="63" t="s">
        <v>117</v>
      </c>
      <c r="D32" s="59" t="s">
        <v>19</v>
      </c>
      <c r="E32" s="54" t="s">
        <v>132</v>
      </c>
      <c r="F32" s="58"/>
    </row>
    <row r="33" spans="1:6" x14ac:dyDescent="0.25">
      <c r="A33" s="58">
        <f t="shared" si="2"/>
        <v>30</v>
      </c>
      <c r="B33" s="63" t="s">
        <v>151</v>
      </c>
      <c r="C33" s="63" t="s">
        <v>117</v>
      </c>
      <c r="D33" s="59" t="s">
        <v>19</v>
      </c>
      <c r="E33" s="54" t="s">
        <v>132</v>
      </c>
      <c r="F33" s="58"/>
    </row>
    <row r="34" spans="1:6" ht="30" x14ac:dyDescent="0.25">
      <c r="A34" s="58">
        <f t="shared" si="2"/>
        <v>31</v>
      </c>
      <c r="B34" s="63" t="s">
        <v>152</v>
      </c>
      <c r="C34" s="63" t="s">
        <v>153</v>
      </c>
      <c r="D34" s="59" t="s">
        <v>21</v>
      </c>
      <c r="E34" s="64"/>
      <c r="F34" s="58"/>
    </row>
    <row r="35" spans="1:6" x14ac:dyDescent="0.25">
      <c r="A35" s="58">
        <f t="shared" si="2"/>
        <v>32</v>
      </c>
      <c r="B35" s="63" t="s">
        <v>154</v>
      </c>
      <c r="C35" s="63" t="s">
        <v>153</v>
      </c>
      <c r="D35" s="59" t="s">
        <v>21</v>
      </c>
      <c r="E35" s="64"/>
      <c r="F35" s="58"/>
    </row>
    <row r="36" spans="1:6" x14ac:dyDescent="0.25">
      <c r="A36" s="58">
        <f t="shared" si="2"/>
        <v>33</v>
      </c>
      <c r="B36" s="63" t="s">
        <v>155</v>
      </c>
      <c r="C36" s="63" t="s">
        <v>156</v>
      </c>
      <c r="D36" s="59" t="s">
        <v>21</v>
      </c>
      <c r="E36" s="64"/>
      <c r="F36" s="58"/>
    </row>
    <row r="37" spans="1:6" x14ac:dyDescent="0.25">
      <c r="A37" s="58">
        <f t="shared" si="2"/>
        <v>34</v>
      </c>
      <c r="B37" s="63" t="s">
        <v>157</v>
      </c>
      <c r="C37" s="63" t="s">
        <v>158</v>
      </c>
      <c r="D37" s="59" t="s">
        <v>21</v>
      </c>
      <c r="E37" s="54" t="s">
        <v>132</v>
      </c>
      <c r="F37" s="58"/>
    </row>
    <row r="38" spans="1:6" x14ac:dyDescent="0.25">
      <c r="A38" s="58">
        <f t="shared" si="2"/>
        <v>35</v>
      </c>
      <c r="B38" s="63" t="s">
        <v>159</v>
      </c>
      <c r="C38" s="63" t="s">
        <v>158</v>
      </c>
      <c r="D38" s="59" t="s">
        <v>21</v>
      </c>
      <c r="E38" s="54" t="s">
        <v>132</v>
      </c>
      <c r="F38" s="58"/>
    </row>
    <row r="39" spans="1:6" x14ac:dyDescent="0.25">
      <c r="A39" s="58">
        <f t="shared" si="2"/>
        <v>36</v>
      </c>
      <c r="B39" s="63" t="s">
        <v>160</v>
      </c>
      <c r="C39" s="63" t="s">
        <v>161</v>
      </c>
      <c r="D39" s="59" t="s">
        <v>21</v>
      </c>
      <c r="E39" s="54" t="s">
        <v>132</v>
      </c>
      <c r="F39" s="58"/>
    </row>
    <row r="40" spans="1:6" x14ac:dyDescent="0.25">
      <c r="A40" s="58">
        <f t="shared" si="2"/>
        <v>37</v>
      </c>
      <c r="B40" s="63" t="s">
        <v>162</v>
      </c>
      <c r="C40" s="67" t="s">
        <v>163</v>
      </c>
      <c r="D40" s="59" t="s">
        <v>21</v>
      </c>
      <c r="E40" s="54" t="s">
        <v>132</v>
      </c>
      <c r="F40" s="58"/>
    </row>
    <row r="41" spans="1:6" x14ac:dyDescent="0.25">
      <c r="A41" s="58">
        <f t="shared" si="2"/>
        <v>38</v>
      </c>
      <c r="B41" s="63" t="s">
        <v>164</v>
      </c>
      <c r="C41" s="67" t="s">
        <v>163</v>
      </c>
      <c r="D41" s="59" t="s">
        <v>21</v>
      </c>
      <c r="E41" s="64"/>
      <c r="F41" s="58"/>
    </row>
    <row r="42" spans="1:6" x14ac:dyDescent="0.25">
      <c r="A42" s="58">
        <f t="shared" si="2"/>
        <v>39</v>
      </c>
      <c r="B42" s="63" t="s">
        <v>165</v>
      </c>
      <c r="C42" s="63" t="s">
        <v>158</v>
      </c>
      <c r="D42" s="59" t="s">
        <v>21</v>
      </c>
      <c r="E42" s="54" t="s">
        <v>132</v>
      </c>
      <c r="F42" s="58"/>
    </row>
    <row r="43" spans="1:6" x14ac:dyDescent="0.25">
      <c r="A43" s="58">
        <f t="shared" si="2"/>
        <v>40</v>
      </c>
      <c r="B43" s="63" t="s">
        <v>166</v>
      </c>
      <c r="C43" s="63" t="s">
        <v>117</v>
      </c>
      <c r="D43" s="59" t="s">
        <v>23</v>
      </c>
      <c r="E43" s="64"/>
      <c r="F43" s="58"/>
    </row>
    <row r="44" spans="1:6" x14ac:dyDescent="0.25">
      <c r="A44" s="58">
        <f t="shared" si="2"/>
        <v>41</v>
      </c>
      <c r="B44" s="63" t="s">
        <v>167</v>
      </c>
      <c r="C44" s="63" t="s">
        <v>117</v>
      </c>
      <c r="D44" s="59" t="s">
        <v>23</v>
      </c>
      <c r="E44" s="54" t="s">
        <v>132</v>
      </c>
      <c r="F44" s="58"/>
    </row>
    <row r="45" spans="1:6" x14ac:dyDescent="0.25">
      <c r="A45" s="58">
        <f t="shared" si="2"/>
        <v>42</v>
      </c>
      <c r="B45" s="63" t="s">
        <v>168</v>
      </c>
      <c r="C45" s="63" t="s">
        <v>117</v>
      </c>
      <c r="D45" s="59" t="s">
        <v>23</v>
      </c>
      <c r="E45" s="64"/>
      <c r="F45" s="58"/>
    </row>
    <row r="46" spans="1:6" x14ac:dyDescent="0.25">
      <c r="A46" s="58">
        <f t="shared" si="2"/>
        <v>43</v>
      </c>
      <c r="B46" s="63" t="s">
        <v>169</v>
      </c>
      <c r="C46" s="63" t="s">
        <v>117</v>
      </c>
      <c r="D46" s="59" t="s">
        <v>23</v>
      </c>
      <c r="E46" s="64"/>
      <c r="F46" s="58"/>
    </row>
    <row r="47" spans="1:6" x14ac:dyDescent="0.25">
      <c r="A47" s="58">
        <f t="shared" si="2"/>
        <v>44</v>
      </c>
      <c r="B47" s="63" t="s">
        <v>170</v>
      </c>
      <c r="C47" s="63" t="s">
        <v>117</v>
      </c>
      <c r="D47" s="59" t="s">
        <v>23</v>
      </c>
      <c r="E47" s="64"/>
      <c r="F47" s="58"/>
    </row>
    <row r="48" spans="1:6" x14ac:dyDescent="0.25">
      <c r="A48" s="58">
        <f t="shared" si="2"/>
        <v>45</v>
      </c>
      <c r="B48" s="63" t="s">
        <v>171</v>
      </c>
      <c r="C48" s="63" t="s">
        <v>117</v>
      </c>
      <c r="D48" s="59" t="s">
        <v>23</v>
      </c>
      <c r="E48" s="54" t="s">
        <v>132</v>
      </c>
      <c r="F48" s="58"/>
    </row>
    <row r="49" spans="1:6" x14ac:dyDescent="0.25">
      <c r="A49" s="58">
        <f t="shared" si="2"/>
        <v>46</v>
      </c>
      <c r="B49" s="63" t="s">
        <v>172</v>
      </c>
      <c r="C49" s="63" t="s">
        <v>117</v>
      </c>
      <c r="D49" s="59" t="s">
        <v>23</v>
      </c>
      <c r="E49" s="64"/>
      <c r="F49" s="58"/>
    </row>
    <row r="50" spans="1:6" ht="30" x14ac:dyDescent="0.25">
      <c r="A50" s="58">
        <f t="shared" si="2"/>
        <v>47</v>
      </c>
      <c r="B50" s="63" t="s">
        <v>173</v>
      </c>
      <c r="C50" s="63" t="s">
        <v>117</v>
      </c>
      <c r="D50" s="59" t="s">
        <v>23</v>
      </c>
      <c r="E50" s="64"/>
      <c r="F50" s="58"/>
    </row>
    <row r="51" spans="1:6" ht="30" x14ac:dyDescent="0.25">
      <c r="A51" s="58">
        <f t="shared" si="2"/>
        <v>48</v>
      </c>
      <c r="B51" s="63" t="s">
        <v>174</v>
      </c>
      <c r="C51" s="63" t="s">
        <v>117</v>
      </c>
      <c r="D51" s="59" t="s">
        <v>23</v>
      </c>
      <c r="E51" s="64"/>
      <c r="F51" s="58"/>
    </row>
    <row r="52" spans="1:6" x14ac:dyDescent="0.25">
      <c r="A52" s="58">
        <f t="shared" si="2"/>
        <v>49</v>
      </c>
      <c r="B52" s="63" t="s">
        <v>175</v>
      </c>
      <c r="C52" s="63" t="s">
        <v>117</v>
      </c>
      <c r="D52" s="59" t="s">
        <v>25</v>
      </c>
      <c r="E52" s="54" t="s">
        <v>132</v>
      </c>
      <c r="F52" s="58"/>
    </row>
    <row r="53" spans="1:6" x14ac:dyDescent="0.25">
      <c r="A53" s="58">
        <f t="shared" si="2"/>
        <v>50</v>
      </c>
      <c r="B53" s="63" t="s">
        <v>176</v>
      </c>
      <c r="C53" s="63" t="s">
        <v>117</v>
      </c>
      <c r="D53" s="59" t="s">
        <v>25</v>
      </c>
      <c r="E53" s="54" t="s">
        <v>132</v>
      </c>
      <c r="F53" s="58"/>
    </row>
    <row r="54" spans="1:6" x14ac:dyDescent="0.25">
      <c r="A54" s="58">
        <f t="shared" si="2"/>
        <v>51</v>
      </c>
      <c r="B54" s="63" t="s">
        <v>177</v>
      </c>
      <c r="C54" s="68" t="s">
        <v>178</v>
      </c>
      <c r="D54" s="59" t="s">
        <v>25</v>
      </c>
      <c r="E54" s="64"/>
      <c r="F54" s="58"/>
    </row>
    <row r="55" spans="1:6" x14ac:dyDescent="0.25">
      <c r="A55" s="58">
        <f t="shared" si="2"/>
        <v>52</v>
      </c>
      <c r="B55" s="63" t="s">
        <v>179</v>
      </c>
      <c r="C55" s="68" t="s">
        <v>180</v>
      </c>
      <c r="D55" s="59" t="s">
        <v>27</v>
      </c>
      <c r="E55" s="54" t="s">
        <v>132</v>
      </c>
      <c r="F55" s="58"/>
    </row>
    <row r="56" spans="1:6" ht="45" x14ac:dyDescent="0.25">
      <c r="A56" s="58">
        <f t="shared" si="2"/>
        <v>53</v>
      </c>
      <c r="B56" s="63" t="s">
        <v>181</v>
      </c>
      <c r="C56" s="68" t="s">
        <v>182</v>
      </c>
      <c r="D56" s="59" t="s">
        <v>27</v>
      </c>
      <c r="E56" s="64"/>
      <c r="F56" s="58"/>
    </row>
    <row r="57" spans="1:6" ht="45" x14ac:dyDescent="0.25">
      <c r="A57" s="58">
        <f t="shared" si="2"/>
        <v>54</v>
      </c>
      <c r="B57" s="63" t="s">
        <v>183</v>
      </c>
      <c r="C57" s="68" t="s">
        <v>184</v>
      </c>
      <c r="D57" s="59" t="s">
        <v>27</v>
      </c>
      <c r="E57" s="64"/>
      <c r="F57" s="58"/>
    </row>
    <row r="58" spans="1:6" ht="30" x14ac:dyDescent="0.25">
      <c r="A58" s="58">
        <f t="shared" si="2"/>
        <v>55</v>
      </c>
      <c r="B58" s="63" t="s">
        <v>185</v>
      </c>
      <c r="C58" s="68" t="s">
        <v>186</v>
      </c>
      <c r="D58" s="59" t="s">
        <v>27</v>
      </c>
      <c r="E58" s="64"/>
      <c r="F58" s="58"/>
    </row>
    <row r="59" spans="1:6" x14ac:dyDescent="0.25">
      <c r="A59" s="58">
        <f t="shared" si="2"/>
        <v>56</v>
      </c>
      <c r="B59" s="63" t="s">
        <v>187</v>
      </c>
      <c r="C59" s="68" t="s">
        <v>188</v>
      </c>
      <c r="D59" s="59" t="s">
        <v>29</v>
      </c>
      <c r="E59" s="64"/>
      <c r="F59" s="58"/>
    </row>
    <row r="60" spans="1:6" x14ac:dyDescent="0.25">
      <c r="A60" s="58">
        <f t="shared" si="2"/>
        <v>57</v>
      </c>
      <c r="B60" s="78" t="s">
        <v>189</v>
      </c>
      <c r="C60" s="68" t="s">
        <v>190</v>
      </c>
      <c r="D60" s="59" t="s">
        <v>29</v>
      </c>
      <c r="E60" s="54" t="s">
        <v>132</v>
      </c>
      <c r="F60" s="58" t="s">
        <v>191</v>
      </c>
    </row>
    <row r="61" spans="1:6" x14ac:dyDescent="0.25">
      <c r="A61" s="58">
        <f t="shared" si="2"/>
        <v>58</v>
      </c>
      <c r="B61" s="63" t="s">
        <v>192</v>
      </c>
      <c r="C61" s="68" t="s">
        <v>193</v>
      </c>
      <c r="D61" s="59" t="s">
        <v>29</v>
      </c>
      <c r="E61" s="54" t="s">
        <v>132</v>
      </c>
      <c r="F61" s="58"/>
    </row>
    <row r="62" spans="1:6" x14ac:dyDescent="0.25">
      <c r="A62" s="58">
        <f t="shared" si="2"/>
        <v>59</v>
      </c>
      <c r="B62" s="63" t="s">
        <v>194</v>
      </c>
      <c r="C62" s="68" t="s">
        <v>178</v>
      </c>
      <c r="D62" s="59" t="s">
        <v>29</v>
      </c>
      <c r="E62" s="54" t="s">
        <v>132</v>
      </c>
      <c r="F62" s="58"/>
    </row>
    <row r="63" spans="1:6" x14ac:dyDescent="0.25">
      <c r="A63" s="58">
        <f t="shared" si="2"/>
        <v>60</v>
      </c>
      <c r="B63" s="63" t="s">
        <v>195</v>
      </c>
      <c r="C63" s="68" t="s">
        <v>196</v>
      </c>
      <c r="D63" s="59" t="s">
        <v>29</v>
      </c>
      <c r="E63" s="64"/>
      <c r="F63" s="58"/>
    </row>
    <row r="64" spans="1:6" x14ac:dyDescent="0.25">
      <c r="A64" s="58">
        <f t="shared" si="2"/>
        <v>61</v>
      </c>
      <c r="B64" s="63" t="s">
        <v>197</v>
      </c>
      <c r="C64" s="68" t="s">
        <v>198</v>
      </c>
      <c r="D64" s="59" t="s">
        <v>29</v>
      </c>
      <c r="E64" s="54" t="s">
        <v>132</v>
      </c>
      <c r="F64" s="58"/>
    </row>
    <row r="65" spans="1:7" x14ac:dyDescent="0.25">
      <c r="A65" s="58">
        <f t="shared" si="2"/>
        <v>62</v>
      </c>
      <c r="B65" s="63" t="s">
        <v>199</v>
      </c>
      <c r="C65" s="68" t="s">
        <v>200</v>
      </c>
      <c r="D65" s="59" t="s">
        <v>29</v>
      </c>
      <c r="E65" s="54" t="s">
        <v>132</v>
      </c>
      <c r="F65" s="58"/>
    </row>
    <row r="66" spans="1:7" x14ac:dyDescent="0.25">
      <c r="A66" s="58">
        <f t="shared" si="2"/>
        <v>63</v>
      </c>
      <c r="B66" s="63" t="s">
        <v>201</v>
      </c>
      <c r="C66" s="68" t="s">
        <v>202</v>
      </c>
      <c r="D66" s="59" t="s">
        <v>31</v>
      </c>
      <c r="E66" s="54" t="s">
        <v>132</v>
      </c>
      <c r="F66" s="58"/>
    </row>
    <row r="67" spans="1:7" ht="30" x14ac:dyDescent="0.25">
      <c r="A67" s="58">
        <f t="shared" si="2"/>
        <v>64</v>
      </c>
      <c r="B67" s="78" t="s">
        <v>203</v>
      </c>
      <c r="C67" s="68" t="s">
        <v>204</v>
      </c>
      <c r="D67" s="59" t="s">
        <v>31</v>
      </c>
      <c r="E67" s="54"/>
      <c r="F67" s="63" t="s">
        <v>205</v>
      </c>
    </row>
    <row r="68" spans="1:7" x14ac:dyDescent="0.25">
      <c r="A68" s="58">
        <f t="shared" si="2"/>
        <v>65</v>
      </c>
      <c r="B68" s="63" t="s">
        <v>206</v>
      </c>
      <c r="C68" s="68" t="s">
        <v>204</v>
      </c>
      <c r="D68" s="59" t="s">
        <v>31</v>
      </c>
      <c r="E68" s="54" t="s">
        <v>132</v>
      </c>
      <c r="F68" s="58"/>
    </row>
    <row r="69" spans="1:7" x14ac:dyDescent="0.25">
      <c r="A69" s="58">
        <f t="shared" ref="A69:A102" si="3">A68+1</f>
        <v>66</v>
      </c>
      <c r="B69" s="63" t="s">
        <v>207</v>
      </c>
      <c r="C69" s="68" t="s">
        <v>204</v>
      </c>
      <c r="D69" s="59" t="s">
        <v>31</v>
      </c>
      <c r="E69" s="54" t="s">
        <v>132</v>
      </c>
      <c r="F69" s="58"/>
    </row>
    <row r="70" spans="1:7" x14ac:dyDescent="0.25">
      <c r="A70" s="58">
        <f t="shared" si="3"/>
        <v>67</v>
      </c>
      <c r="B70" s="63" t="s">
        <v>208</v>
      </c>
      <c r="C70" s="68" t="s">
        <v>209</v>
      </c>
      <c r="D70" s="59" t="s">
        <v>31</v>
      </c>
      <c r="E70" s="64"/>
      <c r="F70" s="58"/>
    </row>
    <row r="71" spans="1:7" x14ac:dyDescent="0.25">
      <c r="A71" s="58">
        <f t="shared" si="3"/>
        <v>68</v>
      </c>
      <c r="B71" s="63" t="s">
        <v>210</v>
      </c>
      <c r="C71" s="68" t="s">
        <v>204</v>
      </c>
      <c r="D71" s="59" t="s">
        <v>31</v>
      </c>
      <c r="E71" s="64"/>
      <c r="F71" s="58"/>
    </row>
    <row r="72" spans="1:7" x14ac:dyDescent="0.25">
      <c r="A72" s="58">
        <f t="shared" si="3"/>
        <v>69</v>
      </c>
      <c r="B72" s="63" t="s">
        <v>211</v>
      </c>
      <c r="C72" s="68" t="s">
        <v>212</v>
      </c>
      <c r="D72" s="59" t="s">
        <v>31</v>
      </c>
      <c r="E72" s="54" t="s">
        <v>132</v>
      </c>
      <c r="F72" s="58"/>
    </row>
    <row r="73" spans="1:7" ht="60" x14ac:dyDescent="0.25">
      <c r="A73" s="58">
        <f t="shared" si="3"/>
        <v>70</v>
      </c>
      <c r="B73" s="63" t="s">
        <v>213</v>
      </c>
      <c r="C73" s="68" t="s">
        <v>204</v>
      </c>
      <c r="D73" s="59" t="s">
        <v>31</v>
      </c>
      <c r="E73" s="54" t="s">
        <v>132</v>
      </c>
      <c r="F73" s="63" t="s">
        <v>214</v>
      </c>
      <c r="G73" s="69" t="s">
        <v>215</v>
      </c>
    </row>
    <row r="74" spans="1:7" x14ac:dyDescent="0.25">
      <c r="A74" s="58">
        <f t="shared" si="3"/>
        <v>71</v>
      </c>
      <c r="B74" s="63" t="s">
        <v>216</v>
      </c>
      <c r="C74" s="68" t="s">
        <v>217</v>
      </c>
      <c r="D74" s="59" t="s">
        <v>33</v>
      </c>
      <c r="E74" s="64"/>
      <c r="F74" s="58"/>
    </row>
    <row r="75" spans="1:7" ht="30" x14ac:dyDescent="0.25">
      <c r="A75" s="58">
        <f t="shared" si="3"/>
        <v>72</v>
      </c>
      <c r="B75" s="63" t="s">
        <v>218</v>
      </c>
      <c r="C75" s="63" t="s">
        <v>217</v>
      </c>
      <c r="D75" s="59" t="s">
        <v>33</v>
      </c>
      <c r="E75" s="54" t="s">
        <v>132</v>
      </c>
      <c r="F75" s="58"/>
    </row>
    <row r="76" spans="1:7" x14ac:dyDescent="0.25">
      <c r="A76" s="58">
        <f t="shared" si="3"/>
        <v>73</v>
      </c>
      <c r="B76" s="63" t="s">
        <v>219</v>
      </c>
      <c r="C76" s="68" t="s">
        <v>217</v>
      </c>
      <c r="D76" s="59" t="s">
        <v>33</v>
      </c>
      <c r="E76" s="54" t="s">
        <v>132</v>
      </c>
      <c r="F76" s="58"/>
    </row>
    <row r="77" spans="1:7" x14ac:dyDescent="0.25">
      <c r="A77" s="58">
        <f t="shared" si="3"/>
        <v>74</v>
      </c>
      <c r="B77" s="63" t="s">
        <v>220</v>
      </c>
      <c r="C77" s="63"/>
      <c r="D77" s="59" t="s">
        <v>35</v>
      </c>
      <c r="E77" s="54" t="s">
        <v>132</v>
      </c>
      <c r="F77" s="58"/>
    </row>
    <row r="78" spans="1:7" x14ac:dyDescent="0.25">
      <c r="A78" s="58">
        <f t="shared" si="3"/>
        <v>75</v>
      </c>
      <c r="B78" s="63" t="s">
        <v>221</v>
      </c>
      <c r="C78" s="63"/>
      <c r="D78" s="59" t="s">
        <v>35</v>
      </c>
      <c r="E78" s="64"/>
      <c r="F78" s="58"/>
    </row>
    <row r="79" spans="1:7" x14ac:dyDescent="0.25">
      <c r="A79" s="58">
        <f t="shared" si="3"/>
        <v>76</v>
      </c>
      <c r="B79" s="63" t="s">
        <v>222</v>
      </c>
      <c r="C79" s="63"/>
      <c r="D79" s="59" t="s">
        <v>35</v>
      </c>
      <c r="E79" s="54" t="s">
        <v>132</v>
      </c>
      <c r="F79" s="58"/>
    </row>
    <row r="80" spans="1:7" x14ac:dyDescent="0.25">
      <c r="A80" s="58">
        <f t="shared" si="3"/>
        <v>77</v>
      </c>
      <c r="B80" s="63" t="s">
        <v>223</v>
      </c>
      <c r="C80" s="63"/>
      <c r="D80" s="59" t="s">
        <v>35</v>
      </c>
      <c r="E80" s="64"/>
      <c r="F80" s="58"/>
    </row>
    <row r="81" spans="1:6" x14ac:dyDescent="0.25">
      <c r="A81" s="58">
        <f t="shared" si="3"/>
        <v>78</v>
      </c>
      <c r="B81" s="63" t="s">
        <v>224</v>
      </c>
      <c r="C81" s="68" t="s">
        <v>225</v>
      </c>
      <c r="D81" s="59" t="s">
        <v>37</v>
      </c>
      <c r="E81" s="64"/>
      <c r="F81" s="58"/>
    </row>
    <row r="82" spans="1:6" x14ac:dyDescent="0.25">
      <c r="A82" s="58">
        <f t="shared" si="3"/>
        <v>79</v>
      </c>
      <c r="B82" s="63" t="s">
        <v>226</v>
      </c>
      <c r="C82" s="68" t="s">
        <v>225</v>
      </c>
      <c r="D82" s="59" t="s">
        <v>37</v>
      </c>
      <c r="E82" s="54" t="s">
        <v>132</v>
      </c>
      <c r="F82" s="58"/>
    </row>
    <row r="83" spans="1:6" x14ac:dyDescent="0.25">
      <c r="A83" s="58">
        <f t="shared" si="3"/>
        <v>80</v>
      </c>
      <c r="B83" s="63" t="s">
        <v>227</v>
      </c>
      <c r="C83" s="68" t="s">
        <v>225</v>
      </c>
      <c r="D83" s="59" t="s">
        <v>37</v>
      </c>
      <c r="E83" s="64"/>
      <c r="F83" s="58"/>
    </row>
    <row r="84" spans="1:6" x14ac:dyDescent="0.25">
      <c r="A84" s="58">
        <f t="shared" si="3"/>
        <v>81</v>
      </c>
      <c r="B84" s="63" t="s">
        <v>228</v>
      </c>
      <c r="C84" s="63" t="s">
        <v>225</v>
      </c>
      <c r="D84" s="59" t="s">
        <v>37</v>
      </c>
      <c r="E84" s="54" t="s">
        <v>132</v>
      </c>
      <c r="F84" s="58"/>
    </row>
    <row r="85" spans="1:6" x14ac:dyDescent="0.25">
      <c r="A85" s="58">
        <f t="shared" si="3"/>
        <v>82</v>
      </c>
      <c r="B85" s="63" t="s">
        <v>229</v>
      </c>
      <c r="C85" s="68" t="s">
        <v>230</v>
      </c>
      <c r="D85" s="59" t="s">
        <v>37</v>
      </c>
      <c r="E85" s="64"/>
      <c r="F85" s="58"/>
    </row>
    <row r="86" spans="1:6" x14ac:dyDescent="0.25">
      <c r="A86" s="58">
        <f t="shared" si="3"/>
        <v>83</v>
      </c>
      <c r="B86" s="63" t="s">
        <v>231</v>
      </c>
      <c r="C86" s="68" t="s">
        <v>230</v>
      </c>
      <c r="D86" s="59" t="s">
        <v>37</v>
      </c>
      <c r="E86" s="54" t="s">
        <v>132</v>
      </c>
      <c r="F86" s="58"/>
    </row>
    <row r="87" spans="1:6" ht="30" x14ac:dyDescent="0.25">
      <c r="A87" s="58">
        <f t="shared" si="3"/>
        <v>84</v>
      </c>
      <c r="B87" s="63" t="s">
        <v>232</v>
      </c>
      <c r="C87" s="68" t="s">
        <v>233</v>
      </c>
      <c r="D87" s="59" t="s">
        <v>40</v>
      </c>
      <c r="E87" s="54" t="s">
        <v>132</v>
      </c>
      <c r="F87" s="58"/>
    </row>
    <row r="88" spans="1:6" ht="30" x14ac:dyDescent="0.25">
      <c r="A88" s="58">
        <f t="shared" si="3"/>
        <v>85</v>
      </c>
      <c r="B88" s="63" t="s">
        <v>234</v>
      </c>
      <c r="C88" s="63" t="s">
        <v>163</v>
      </c>
      <c r="D88" s="59" t="s">
        <v>42</v>
      </c>
      <c r="E88" s="54" t="s">
        <v>132</v>
      </c>
      <c r="F88" s="58"/>
    </row>
    <row r="89" spans="1:6" x14ac:dyDescent="0.25">
      <c r="A89" s="58">
        <f t="shared" si="3"/>
        <v>86</v>
      </c>
      <c r="B89" s="63" t="s">
        <v>235</v>
      </c>
      <c r="C89" s="63" t="s">
        <v>163</v>
      </c>
      <c r="D89" s="59" t="s">
        <v>42</v>
      </c>
      <c r="E89" s="54" t="s">
        <v>132</v>
      </c>
      <c r="F89" s="58"/>
    </row>
    <row r="90" spans="1:6" x14ac:dyDescent="0.25">
      <c r="A90" s="58">
        <f t="shared" si="3"/>
        <v>87</v>
      </c>
      <c r="B90" s="63" t="s">
        <v>236</v>
      </c>
      <c r="C90" s="63" t="s">
        <v>163</v>
      </c>
      <c r="D90" s="59" t="s">
        <v>42</v>
      </c>
      <c r="E90" s="64"/>
      <c r="F90" s="58"/>
    </row>
    <row r="91" spans="1:6" x14ac:dyDescent="0.25">
      <c r="A91" s="58">
        <f t="shared" si="3"/>
        <v>88</v>
      </c>
      <c r="B91" s="63" t="s">
        <v>237</v>
      </c>
      <c r="C91" s="63" t="s">
        <v>196</v>
      </c>
      <c r="D91" s="59" t="s">
        <v>45</v>
      </c>
      <c r="E91" s="54" t="s">
        <v>132</v>
      </c>
      <c r="F91" s="58"/>
    </row>
    <row r="92" spans="1:6" x14ac:dyDescent="0.25">
      <c r="A92" s="58">
        <f t="shared" si="3"/>
        <v>89</v>
      </c>
      <c r="B92" s="63" t="s">
        <v>238</v>
      </c>
      <c r="C92" s="63" t="s">
        <v>196</v>
      </c>
      <c r="D92" s="59" t="s">
        <v>45</v>
      </c>
      <c r="E92" s="54" t="s">
        <v>132</v>
      </c>
      <c r="F92" s="58"/>
    </row>
    <row r="93" spans="1:6" x14ac:dyDescent="0.25">
      <c r="A93" s="58">
        <f t="shared" si="3"/>
        <v>90</v>
      </c>
      <c r="B93" s="63" t="s">
        <v>239</v>
      </c>
      <c r="C93" s="63" t="s">
        <v>240</v>
      </c>
      <c r="D93" s="59" t="s">
        <v>45</v>
      </c>
      <c r="E93" s="64"/>
      <c r="F93" s="58"/>
    </row>
    <row r="94" spans="1:6" x14ac:dyDescent="0.25">
      <c r="A94" s="58">
        <f t="shared" si="3"/>
        <v>91</v>
      </c>
      <c r="B94" s="63" t="s">
        <v>241</v>
      </c>
      <c r="C94" s="63" t="s">
        <v>196</v>
      </c>
      <c r="D94" s="59" t="s">
        <v>45</v>
      </c>
      <c r="E94" s="64"/>
      <c r="F94" s="58"/>
    </row>
    <row r="95" spans="1:6" x14ac:dyDescent="0.25">
      <c r="A95" s="58">
        <f t="shared" si="3"/>
        <v>92</v>
      </c>
      <c r="B95" s="63" t="s">
        <v>242</v>
      </c>
      <c r="C95" s="63" t="s">
        <v>196</v>
      </c>
      <c r="D95" s="59" t="s">
        <v>47</v>
      </c>
      <c r="E95" s="64"/>
      <c r="F95" s="58"/>
    </row>
    <row r="96" spans="1:6" x14ac:dyDescent="0.25">
      <c r="A96" s="58">
        <f t="shared" si="3"/>
        <v>93</v>
      </c>
      <c r="B96" s="63" t="s">
        <v>243</v>
      </c>
      <c r="C96" s="68" t="s">
        <v>244</v>
      </c>
      <c r="D96" s="59" t="s">
        <v>47</v>
      </c>
      <c r="E96" s="54" t="s">
        <v>132</v>
      </c>
      <c r="F96" s="58"/>
    </row>
    <row r="97" spans="1:6" ht="30" x14ac:dyDescent="0.25">
      <c r="A97" s="58">
        <f t="shared" si="3"/>
        <v>94</v>
      </c>
      <c r="B97" s="63" t="s">
        <v>245</v>
      </c>
      <c r="C97" s="68" t="s">
        <v>163</v>
      </c>
      <c r="D97" s="59" t="s">
        <v>47</v>
      </c>
      <c r="E97" s="54" t="s">
        <v>132</v>
      </c>
      <c r="F97" s="58"/>
    </row>
    <row r="98" spans="1:6" x14ac:dyDescent="0.25">
      <c r="A98" s="58">
        <f t="shared" si="3"/>
        <v>95</v>
      </c>
      <c r="B98" s="63" t="s">
        <v>246</v>
      </c>
      <c r="C98" s="68" t="s">
        <v>163</v>
      </c>
      <c r="D98" s="59" t="s">
        <v>47</v>
      </c>
      <c r="E98" s="64"/>
      <c r="F98" s="58"/>
    </row>
    <row r="99" spans="1:6" x14ac:dyDescent="0.25">
      <c r="A99" s="58">
        <f t="shared" si="3"/>
        <v>96</v>
      </c>
      <c r="B99" s="63" t="s">
        <v>247</v>
      </c>
      <c r="C99" s="68" t="s">
        <v>163</v>
      </c>
      <c r="D99" s="59" t="s">
        <v>47</v>
      </c>
      <c r="E99" s="54" t="s">
        <v>132</v>
      </c>
      <c r="F99" s="58"/>
    </row>
    <row r="100" spans="1:6" x14ac:dyDescent="0.25">
      <c r="A100" s="58">
        <f t="shared" si="3"/>
        <v>97</v>
      </c>
      <c r="B100" s="63" t="s">
        <v>248</v>
      </c>
      <c r="C100" s="68" t="s">
        <v>163</v>
      </c>
      <c r="D100" s="59" t="s">
        <v>47</v>
      </c>
      <c r="E100" s="54" t="s">
        <v>132</v>
      </c>
      <c r="F100" s="58"/>
    </row>
    <row r="101" spans="1:6" x14ac:dyDescent="0.25">
      <c r="A101" s="58">
        <f t="shared" si="3"/>
        <v>98</v>
      </c>
      <c r="B101" s="63" t="s">
        <v>249</v>
      </c>
      <c r="C101" s="63" t="s">
        <v>230</v>
      </c>
      <c r="D101" s="59" t="s">
        <v>47</v>
      </c>
      <c r="E101" s="64"/>
      <c r="F101" s="58"/>
    </row>
    <row r="102" spans="1:6" x14ac:dyDescent="0.25">
      <c r="A102" s="58">
        <f t="shared" si="3"/>
        <v>99</v>
      </c>
      <c r="B102" s="63" t="s">
        <v>250</v>
      </c>
      <c r="C102" s="63" t="s">
        <v>251</v>
      </c>
      <c r="D102" s="59" t="s">
        <v>47</v>
      </c>
      <c r="E102" s="64"/>
      <c r="F102" s="58"/>
    </row>
    <row r="105" spans="1:6" x14ac:dyDescent="0.25">
      <c r="B105" s="31" t="s">
        <v>66</v>
      </c>
      <c r="D105" s="53" t="s">
        <v>67</v>
      </c>
      <c r="E105" s="89" t="s">
        <v>252</v>
      </c>
    </row>
    <row r="106" spans="1:6" x14ac:dyDescent="0.25">
      <c r="B106" s="31" t="s">
        <v>69</v>
      </c>
      <c r="D106" s="53" t="s">
        <v>67</v>
      </c>
      <c r="E106" s="89"/>
    </row>
    <row r="107" spans="1:6" x14ac:dyDescent="0.25">
      <c r="B107" s="31" t="s">
        <v>65</v>
      </c>
      <c r="D107" s="53" t="s">
        <v>60</v>
      </c>
      <c r="E107" s="89"/>
    </row>
    <row r="108" spans="1:6" x14ac:dyDescent="0.25">
      <c r="B108" s="31" t="s">
        <v>95</v>
      </c>
      <c r="D108" s="53" t="s">
        <v>96</v>
      </c>
      <c r="E108" s="89"/>
    </row>
    <row r="109" spans="1:6" x14ac:dyDescent="0.25">
      <c r="B109" s="31" t="s">
        <v>97</v>
      </c>
      <c r="D109" s="53" t="s">
        <v>96</v>
      </c>
      <c r="E109" s="89"/>
    </row>
    <row r="110" spans="1:6" x14ac:dyDescent="0.25">
      <c r="B110" s="31" t="s">
        <v>100</v>
      </c>
      <c r="D110" s="53" t="s">
        <v>101</v>
      </c>
      <c r="E110" s="89"/>
    </row>
    <row r="111" spans="1:6" x14ac:dyDescent="0.25">
      <c r="B111" s="31" t="s">
        <v>81</v>
      </c>
      <c r="D111" s="53" t="s">
        <v>80</v>
      </c>
      <c r="E111" s="89"/>
    </row>
    <row r="112" spans="1:6" x14ac:dyDescent="0.25">
      <c r="B112" s="31" t="s">
        <v>77</v>
      </c>
      <c r="D112" s="53" t="s">
        <v>71</v>
      </c>
      <c r="E112" s="89"/>
    </row>
    <row r="113" spans="2:7" x14ac:dyDescent="0.25">
      <c r="B113" s="31" t="s">
        <v>78</v>
      </c>
      <c r="D113" s="53" t="s">
        <v>71</v>
      </c>
      <c r="E113" s="89"/>
    </row>
    <row r="114" spans="2:7" x14ac:dyDescent="0.25">
      <c r="B114" s="31" t="s">
        <v>48</v>
      </c>
      <c r="D114" s="53" t="s">
        <v>44</v>
      </c>
      <c r="E114" s="89"/>
    </row>
    <row r="117" spans="2:7" ht="90" x14ac:dyDescent="0.25">
      <c r="B117" s="63" t="s">
        <v>253</v>
      </c>
      <c r="C117" s="63"/>
      <c r="D117" s="58" t="s">
        <v>39</v>
      </c>
      <c r="E117" s="52" t="s">
        <v>254</v>
      </c>
      <c r="F117" s="63" t="s">
        <v>255</v>
      </c>
      <c r="G117" s="72" t="s">
        <v>256</v>
      </c>
    </row>
    <row r="118" spans="2:7" ht="60" x14ac:dyDescent="0.25">
      <c r="B118" s="74"/>
      <c r="C118" s="74"/>
      <c r="D118" s="75" t="s">
        <v>57</v>
      </c>
      <c r="E118" s="76" t="s">
        <v>257</v>
      </c>
      <c r="F118" s="75"/>
      <c r="G118" s="77" t="s">
        <v>258</v>
      </c>
    </row>
    <row r="119" spans="2:7" x14ac:dyDescent="0.25">
      <c r="B119" s="63"/>
      <c r="C119" s="63"/>
      <c r="D119" s="58" t="s">
        <v>259</v>
      </c>
      <c r="E119" s="73"/>
      <c r="F119" s="58"/>
      <c r="G119" s="72" t="s">
        <v>260</v>
      </c>
    </row>
  </sheetData>
  <mergeCells count="1">
    <mergeCell ref="E105:E114"/>
  </mergeCells>
  <hyperlinks>
    <hyperlink ref="G117" r:id="rId1" xr:uid="{2275AAC2-A333-4FF0-B12E-FAB6856F13FA}"/>
    <hyperlink ref="G73" r:id="rId2" xr:uid="{FD875E14-378B-4618-80A6-6491BE779E84}"/>
    <hyperlink ref="G118" r:id="rId3" xr:uid="{B47DECA2-866A-4EDA-B72C-927DDCA57998}"/>
    <hyperlink ref="G119" r:id="rId4" xr:uid="{BA7C50F9-C1DE-4652-918F-683262EC3038}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AF857-CB2E-4F60-9C8B-8594E63F1BCD}">
  <dimension ref="T11:T12"/>
  <sheetViews>
    <sheetView workbookViewId="0">
      <selection activeCell="J17" sqref="J17"/>
    </sheetView>
  </sheetViews>
  <sheetFormatPr defaultRowHeight="15" x14ac:dyDescent="0.25"/>
  <sheetData>
    <row r="11" spans="20:20" x14ac:dyDescent="0.25">
      <c r="T11">
        <f>5+4+10+9+3+8+6</f>
        <v>45</v>
      </c>
    </row>
    <row r="12" spans="20:20" x14ac:dyDescent="0.25">
      <c r="T12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C296-47C3-4E50-9BB7-9F7941BAA33A}">
  <dimension ref="A1:O19"/>
  <sheetViews>
    <sheetView workbookViewId="0">
      <selection activeCell="L18" sqref="L18"/>
    </sheetView>
  </sheetViews>
  <sheetFormatPr defaultColWidth="9.140625" defaultRowHeight="15" x14ac:dyDescent="0.25"/>
  <cols>
    <col min="1" max="1" width="5.28515625" bestFit="1" customWidth="1"/>
    <col min="2" max="2" width="30.85546875" style="1" bestFit="1" customWidth="1"/>
    <col min="3" max="3" width="17" style="1" bestFit="1" customWidth="1"/>
    <col min="4" max="4" width="5.28515625" bestFit="1" customWidth="1"/>
    <col min="5" max="5" width="10.85546875" bestFit="1" customWidth="1"/>
    <col min="6" max="6" width="6" bestFit="1" customWidth="1"/>
    <col min="7" max="14" width="5.28515625" bestFit="1" customWidth="1"/>
    <col min="15" max="15" width="7.85546875" customWidth="1"/>
  </cols>
  <sheetData>
    <row r="1" spans="1:15" x14ac:dyDescent="0.25">
      <c r="H1" s="90" t="s">
        <v>261</v>
      </c>
      <c r="I1" s="90"/>
      <c r="J1" s="91" t="s">
        <v>262</v>
      </c>
      <c r="K1" s="91"/>
      <c r="L1" s="92" t="s">
        <v>263</v>
      </c>
      <c r="M1" s="92"/>
      <c r="N1" s="92"/>
      <c r="O1" s="92"/>
    </row>
    <row r="2" spans="1:15" ht="109.5" x14ac:dyDescent="0.25">
      <c r="A2" s="18" t="s">
        <v>108</v>
      </c>
      <c r="B2" s="19" t="s">
        <v>109</v>
      </c>
      <c r="C2" s="19" t="s">
        <v>1</v>
      </c>
      <c r="D2" s="20" t="s">
        <v>264</v>
      </c>
      <c r="E2" s="20" t="s">
        <v>265</v>
      </c>
      <c r="F2" s="20" t="s">
        <v>266</v>
      </c>
      <c r="G2" s="20" t="s">
        <v>267</v>
      </c>
      <c r="H2" s="21" t="s">
        <v>268</v>
      </c>
      <c r="I2" s="22" t="s">
        <v>269</v>
      </c>
      <c r="J2" s="23" t="s">
        <v>270</v>
      </c>
      <c r="K2" s="23" t="s">
        <v>271</v>
      </c>
      <c r="L2" s="24" t="s">
        <v>272</v>
      </c>
      <c r="M2" s="24" t="s">
        <v>273</v>
      </c>
      <c r="N2" s="24" t="s">
        <v>274</v>
      </c>
      <c r="O2" s="24" t="s">
        <v>275</v>
      </c>
    </row>
    <row r="3" spans="1:15" x14ac:dyDescent="0.25">
      <c r="A3" s="7">
        <v>1</v>
      </c>
      <c r="B3" s="8" t="s">
        <v>145</v>
      </c>
      <c r="C3" s="8" t="s">
        <v>17</v>
      </c>
      <c r="D3" s="7">
        <v>1.1000000000000001</v>
      </c>
      <c r="E3" s="7" t="s">
        <v>276</v>
      </c>
      <c r="F3" s="9">
        <v>0.57638888888888884</v>
      </c>
      <c r="G3" s="7" t="s">
        <v>277</v>
      </c>
      <c r="H3" s="10"/>
      <c r="I3" s="7"/>
      <c r="J3" s="13">
        <v>5</v>
      </c>
      <c r="K3" s="7"/>
      <c r="L3" s="7"/>
      <c r="M3" s="11"/>
      <c r="N3" s="11"/>
      <c r="O3" s="12"/>
    </row>
    <row r="4" spans="1:15" x14ac:dyDescent="0.25">
      <c r="A4" s="7">
        <v>2</v>
      </c>
      <c r="B4" s="8" t="s">
        <v>149</v>
      </c>
      <c r="C4" s="8" t="s">
        <v>17</v>
      </c>
      <c r="D4" s="7">
        <v>1.2</v>
      </c>
      <c r="E4" s="7" t="s">
        <v>276</v>
      </c>
      <c r="F4" s="9">
        <v>0.68055555555555558</v>
      </c>
      <c r="G4" s="7" t="s">
        <v>277</v>
      </c>
      <c r="H4" s="10"/>
      <c r="I4" s="7"/>
      <c r="J4" s="13">
        <v>8.1999999999999993</v>
      </c>
      <c r="K4" s="7"/>
      <c r="L4" s="7"/>
      <c r="M4" s="11"/>
      <c r="N4" s="11"/>
      <c r="O4" s="12"/>
    </row>
    <row r="5" spans="1:15" x14ac:dyDescent="0.25">
      <c r="A5" s="7">
        <v>3</v>
      </c>
      <c r="B5" s="8" t="s">
        <v>278</v>
      </c>
      <c r="C5" s="8" t="s">
        <v>19</v>
      </c>
      <c r="D5" s="7">
        <v>2.1</v>
      </c>
      <c r="E5" s="7" t="s">
        <v>276</v>
      </c>
      <c r="F5" s="9">
        <v>0.63194444444444442</v>
      </c>
      <c r="G5" s="7" t="s">
        <v>279</v>
      </c>
      <c r="H5" s="10">
        <v>6.3</v>
      </c>
      <c r="I5" s="7">
        <v>1.9</v>
      </c>
      <c r="J5" s="26">
        <v>7.45</v>
      </c>
      <c r="K5" s="7"/>
      <c r="L5" s="7"/>
      <c r="M5" s="7"/>
      <c r="N5" s="7"/>
      <c r="O5" s="7"/>
    </row>
    <row r="6" spans="1:15" x14ac:dyDescent="0.25">
      <c r="A6" s="7">
        <v>4</v>
      </c>
      <c r="B6" s="8" t="s">
        <v>280</v>
      </c>
      <c r="C6" s="8" t="s">
        <v>21</v>
      </c>
      <c r="D6" s="7">
        <v>3.1</v>
      </c>
      <c r="E6" s="7" t="s">
        <v>276</v>
      </c>
      <c r="F6" s="9">
        <v>0.75347222222222221</v>
      </c>
      <c r="G6" s="7" t="s">
        <v>277</v>
      </c>
      <c r="H6" s="10"/>
      <c r="I6" s="7"/>
      <c r="J6" s="13">
        <v>9.1</v>
      </c>
      <c r="K6" s="7"/>
      <c r="L6" s="7"/>
      <c r="M6" s="11"/>
      <c r="N6" s="11"/>
      <c r="O6" s="12"/>
    </row>
    <row r="7" spans="1:15" x14ac:dyDescent="0.25">
      <c r="A7" s="7">
        <v>5</v>
      </c>
      <c r="B7" s="8" t="s">
        <v>238</v>
      </c>
      <c r="C7" s="8" t="s">
        <v>45</v>
      </c>
      <c r="D7" s="7">
        <v>3.2</v>
      </c>
      <c r="E7" s="7" t="s">
        <v>276</v>
      </c>
      <c r="F7" s="9">
        <v>0.79861111111111116</v>
      </c>
      <c r="G7" s="7" t="s">
        <v>277</v>
      </c>
      <c r="H7" s="10"/>
      <c r="I7" s="7"/>
      <c r="J7" s="13"/>
      <c r="K7" s="7"/>
      <c r="L7" s="7"/>
      <c r="M7" s="11"/>
      <c r="N7" s="11"/>
      <c r="O7" s="12"/>
    </row>
    <row r="8" spans="1:15" x14ac:dyDescent="0.25">
      <c r="A8" s="7">
        <v>6</v>
      </c>
      <c r="B8" s="8" t="s">
        <v>281</v>
      </c>
      <c r="C8" s="8" t="s">
        <v>21</v>
      </c>
      <c r="D8" s="7">
        <v>3.3</v>
      </c>
      <c r="E8" s="7" t="s">
        <v>276</v>
      </c>
      <c r="F8" s="9">
        <v>0.73958333333333337</v>
      </c>
      <c r="G8" s="7" t="s">
        <v>277</v>
      </c>
      <c r="H8" s="10"/>
      <c r="I8" s="7"/>
      <c r="J8" s="13">
        <v>6</v>
      </c>
      <c r="K8" s="7"/>
      <c r="L8" s="7"/>
      <c r="M8" s="11"/>
      <c r="N8" s="11"/>
      <c r="O8" s="12"/>
    </row>
    <row r="9" spans="1:15" x14ac:dyDescent="0.25">
      <c r="A9" s="7">
        <v>7</v>
      </c>
      <c r="B9" s="8" t="s">
        <v>189</v>
      </c>
      <c r="C9" s="8" t="s">
        <v>29</v>
      </c>
      <c r="D9" s="7">
        <v>4.0999999999999996</v>
      </c>
      <c r="E9" s="7" t="s">
        <v>276</v>
      </c>
      <c r="F9" s="9">
        <v>0.60138888888888886</v>
      </c>
      <c r="G9" s="7" t="s">
        <v>279</v>
      </c>
      <c r="H9" s="10">
        <v>14.3</v>
      </c>
      <c r="I9" s="7">
        <v>4.2</v>
      </c>
      <c r="J9" s="13">
        <v>7.3</v>
      </c>
      <c r="K9" s="7"/>
      <c r="L9" s="7"/>
      <c r="M9" s="11"/>
      <c r="N9" s="11"/>
      <c r="O9" s="12"/>
    </row>
    <row r="10" spans="1:15" x14ac:dyDescent="0.25">
      <c r="A10" s="7">
        <v>8</v>
      </c>
      <c r="B10" s="8" t="s">
        <v>282</v>
      </c>
      <c r="C10" s="8" t="s">
        <v>29</v>
      </c>
      <c r="D10" s="7">
        <v>4.2</v>
      </c>
      <c r="E10" s="7" t="s">
        <v>276</v>
      </c>
      <c r="F10" s="9">
        <v>0.61388888888888893</v>
      </c>
      <c r="G10" s="7" t="s">
        <v>279</v>
      </c>
      <c r="H10" s="13">
        <v>7</v>
      </c>
      <c r="I10" s="7">
        <v>2.1</v>
      </c>
      <c r="J10" s="13">
        <v>6.1</v>
      </c>
      <c r="K10" s="7"/>
      <c r="L10" s="7"/>
      <c r="M10" s="11"/>
      <c r="N10" s="11"/>
      <c r="O10" s="12"/>
    </row>
    <row r="11" spans="1:15" x14ac:dyDescent="0.25">
      <c r="A11" s="7">
        <v>9</v>
      </c>
      <c r="B11" s="8" t="s">
        <v>283</v>
      </c>
      <c r="C11" s="8" t="s">
        <v>33</v>
      </c>
      <c r="D11" s="7">
        <v>5.0999999999999996</v>
      </c>
      <c r="E11" s="7" t="s">
        <v>276</v>
      </c>
      <c r="F11" s="9">
        <v>0.64166666666666672</v>
      </c>
      <c r="G11" s="7" t="s">
        <v>279</v>
      </c>
      <c r="H11" s="10">
        <v>9.5</v>
      </c>
      <c r="I11" s="7">
        <v>2.8</v>
      </c>
      <c r="J11" s="13">
        <v>7.2</v>
      </c>
      <c r="K11" s="7"/>
      <c r="L11" s="7"/>
      <c r="M11" s="7"/>
      <c r="N11" s="7"/>
      <c r="O11" s="12"/>
    </row>
    <row r="12" spans="1:15" x14ac:dyDescent="0.25">
      <c r="A12" s="7">
        <v>10</v>
      </c>
      <c r="B12" s="8" t="s">
        <v>284</v>
      </c>
      <c r="C12" s="8" t="s">
        <v>33</v>
      </c>
      <c r="D12" s="7">
        <v>5.2</v>
      </c>
      <c r="E12" s="7" t="s">
        <v>276</v>
      </c>
      <c r="F12" s="9">
        <v>0.63263888888888886</v>
      </c>
      <c r="G12" s="7" t="s">
        <v>279</v>
      </c>
      <c r="H12" s="10">
        <v>12.7</v>
      </c>
      <c r="I12" s="7">
        <v>3.8</v>
      </c>
      <c r="J12" s="13">
        <v>7.7</v>
      </c>
      <c r="K12" s="7"/>
      <c r="L12" s="7"/>
      <c r="M12" s="11"/>
      <c r="N12" s="11"/>
      <c r="O12" s="12"/>
    </row>
    <row r="13" spans="1:15" ht="30" x14ac:dyDescent="0.25">
      <c r="A13" s="7">
        <v>11</v>
      </c>
      <c r="B13" s="8" t="s">
        <v>220</v>
      </c>
      <c r="C13" s="8" t="s">
        <v>35</v>
      </c>
      <c r="D13" s="7">
        <v>6.1</v>
      </c>
      <c r="E13" s="7" t="s">
        <v>276</v>
      </c>
      <c r="F13" s="9">
        <v>0.78125</v>
      </c>
      <c r="G13" s="7" t="s">
        <v>277</v>
      </c>
      <c r="H13" s="10"/>
      <c r="I13" s="7"/>
      <c r="J13" s="13">
        <v>7.7</v>
      </c>
      <c r="K13" s="7"/>
      <c r="L13" s="7"/>
      <c r="M13" s="11"/>
      <c r="N13" s="11"/>
      <c r="O13" s="14"/>
    </row>
    <row r="14" spans="1:15" x14ac:dyDescent="0.25">
      <c r="A14" s="7">
        <v>12</v>
      </c>
      <c r="B14" s="8" t="s">
        <v>226</v>
      </c>
      <c r="C14" s="8" t="s">
        <v>37</v>
      </c>
      <c r="D14" s="7">
        <v>7.1</v>
      </c>
      <c r="E14" s="7" t="s">
        <v>276</v>
      </c>
      <c r="F14" s="9">
        <v>0.57777777777777772</v>
      </c>
      <c r="G14" s="7" t="s">
        <v>279</v>
      </c>
      <c r="H14" s="10">
        <v>23.8</v>
      </c>
      <c r="I14" s="7">
        <v>7.1</v>
      </c>
      <c r="J14" s="26">
        <v>5.1100000000000003</v>
      </c>
      <c r="K14" s="7"/>
      <c r="L14" s="13">
        <v>13</v>
      </c>
      <c r="M14" s="15">
        <v>4</v>
      </c>
      <c r="N14" s="13">
        <v>12.2</v>
      </c>
      <c r="O14" s="5">
        <v>3.7</v>
      </c>
    </row>
    <row r="15" spans="1:15" x14ac:dyDescent="0.25">
      <c r="A15" s="7">
        <v>13</v>
      </c>
      <c r="B15" s="8" t="s">
        <v>285</v>
      </c>
      <c r="C15" s="8" t="s">
        <v>37</v>
      </c>
      <c r="D15" s="7">
        <v>7.2</v>
      </c>
      <c r="E15" s="7" t="s">
        <v>276</v>
      </c>
      <c r="F15" s="9">
        <v>0.56666666666666665</v>
      </c>
      <c r="G15" s="7" t="s">
        <v>279</v>
      </c>
      <c r="H15" s="10">
        <v>34.6</v>
      </c>
      <c r="I15" s="7">
        <v>10.4</v>
      </c>
      <c r="J15" s="13">
        <v>19.100000000000001</v>
      </c>
      <c r="K15" s="7"/>
      <c r="L15" s="13">
        <v>30</v>
      </c>
      <c r="M15" s="16">
        <v>9.1</v>
      </c>
      <c r="N15" s="13">
        <v>35.4</v>
      </c>
      <c r="O15" s="5">
        <v>10.7</v>
      </c>
    </row>
    <row r="16" spans="1:15" x14ac:dyDescent="0.25">
      <c r="A16" s="7">
        <v>14</v>
      </c>
      <c r="B16" s="8" t="s">
        <v>247</v>
      </c>
      <c r="C16" s="8" t="s">
        <v>47</v>
      </c>
      <c r="D16" s="7">
        <v>8.1</v>
      </c>
      <c r="E16" s="7" t="s">
        <v>276</v>
      </c>
      <c r="F16" s="9">
        <v>0.72222222222222221</v>
      </c>
      <c r="G16" s="7" t="s">
        <v>277</v>
      </c>
      <c r="H16" s="10"/>
      <c r="I16" s="7"/>
      <c r="J16" s="13">
        <v>5.3</v>
      </c>
      <c r="K16" s="7"/>
      <c r="L16" s="13"/>
      <c r="M16" s="16"/>
      <c r="N16" s="13"/>
      <c r="O16" s="5"/>
    </row>
    <row r="17" spans="1:15" x14ac:dyDescent="0.25">
      <c r="A17" s="7">
        <v>15</v>
      </c>
      <c r="B17" s="8" t="s">
        <v>248</v>
      </c>
      <c r="C17" s="8" t="s">
        <v>47</v>
      </c>
      <c r="D17" s="7">
        <v>8.1999999999999993</v>
      </c>
      <c r="E17" s="7" t="s">
        <v>276</v>
      </c>
      <c r="F17" s="9">
        <v>0.69444444444444442</v>
      </c>
      <c r="G17" s="7" t="s">
        <v>277</v>
      </c>
      <c r="H17" s="10"/>
      <c r="I17" s="7"/>
      <c r="J17" s="13">
        <v>5.7</v>
      </c>
      <c r="K17" s="7"/>
      <c r="L17" s="13"/>
      <c r="M17" s="15"/>
      <c r="N17" s="13"/>
      <c r="O17" s="15"/>
    </row>
    <row r="18" spans="1:15" x14ac:dyDescent="0.25">
      <c r="A18" s="7">
        <v>16</v>
      </c>
      <c r="B18" s="8" t="s">
        <v>286</v>
      </c>
      <c r="C18" s="8" t="s">
        <v>107</v>
      </c>
      <c r="D18" s="7">
        <v>2.2000000000000002</v>
      </c>
      <c r="E18" s="7" t="s">
        <v>276</v>
      </c>
      <c r="F18" s="9">
        <v>0.72916666666666663</v>
      </c>
      <c r="G18" s="7" t="s">
        <v>279</v>
      </c>
      <c r="H18" s="10">
        <v>4.0999999999999996</v>
      </c>
      <c r="I18" s="7">
        <v>1.2</v>
      </c>
      <c r="J18" s="13"/>
      <c r="K18" s="7"/>
      <c r="L18" s="13" t="s">
        <v>287</v>
      </c>
      <c r="M18" s="15"/>
      <c r="N18" s="13"/>
      <c r="O18" s="15"/>
    </row>
    <row r="19" spans="1:15" x14ac:dyDescent="0.25">
      <c r="A19" s="2"/>
      <c r="B19" s="3" t="s">
        <v>288</v>
      </c>
      <c r="C19" s="3" t="s">
        <v>96</v>
      </c>
      <c r="D19" s="2"/>
      <c r="E19" s="2"/>
      <c r="F19" s="2"/>
      <c r="G19" s="2"/>
      <c r="H19" s="6"/>
      <c r="I19" s="2"/>
      <c r="J19" s="25">
        <v>2.1</v>
      </c>
      <c r="K19" s="2"/>
      <c r="L19" s="4">
        <v>4.4000000000000004</v>
      </c>
      <c r="M19" s="17">
        <v>1.5</v>
      </c>
      <c r="N19" s="4">
        <v>4.2</v>
      </c>
      <c r="O19" s="5">
        <v>1.4</v>
      </c>
    </row>
  </sheetData>
  <mergeCells count="3">
    <mergeCell ref="H1:I1"/>
    <mergeCell ref="J1:K1"/>
    <mergeCell ref="L1:O1"/>
  </mergeCells>
  <pageMargins left="0.25" right="0.25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7e1be1c-6777-4518-b743-7ad25f2742ea" xsi:nil="true"/>
    <lcf76f155ced4ddcb4097134ff3c332f xmlns="35b0417f-59ef-4c7d-89a8-b2111a31c76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F1D1E7D1F59AD49A1C553CF2B4D4BDA" ma:contentTypeVersion="12" ma:contentTypeDescription="Utwórz nowy dokument." ma:contentTypeScope="" ma:versionID="e41a7384326c8d971384a4b53dd10ffb">
  <xsd:schema xmlns:xsd="http://www.w3.org/2001/XMLSchema" xmlns:xs="http://www.w3.org/2001/XMLSchema" xmlns:p="http://schemas.microsoft.com/office/2006/metadata/properties" xmlns:ns2="35b0417f-59ef-4c7d-89a8-b2111a31c764" xmlns:ns3="57e1be1c-6777-4518-b743-7ad25f2742ea" targetNamespace="http://schemas.microsoft.com/office/2006/metadata/properties" ma:root="true" ma:fieldsID="c2213d6425d82f8dbcad0a5dbd1e1fb7" ns2:_="" ns3:_="">
    <xsd:import namespace="35b0417f-59ef-4c7d-89a8-b2111a31c764"/>
    <xsd:import namespace="57e1be1c-6777-4518-b743-7ad25f2742ea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b0417f-59ef-4c7d-89a8-b2111a31c764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Tagi obrazów" ma:readOnly="false" ma:fieldId="{5cf76f15-5ced-4ddc-b409-7134ff3c332f}" ma:taxonomyMulti="true" ma:sspId="e1a26482-f116-441c-86cb-e37980d8bfa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1be1c-6777-4518-b743-7ad25f2742ea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e5b913c5-4035-48c3-84c5-ccf307ec0a02}" ma:internalName="TaxCatchAll" ma:showField="CatchAllData" ma:web="57e1be1c-6777-4518-b743-7ad25f2742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3BAAD1-17A0-4B2B-B0AE-4F93677F39BA}">
  <ds:schemaRefs>
    <ds:schemaRef ds:uri="http://schemas.microsoft.com/office/2006/metadata/properties"/>
    <ds:schemaRef ds:uri="http://schemas.microsoft.com/office/infopath/2007/PartnerControls"/>
    <ds:schemaRef ds:uri="57e1be1c-6777-4518-b743-7ad25f2742ea"/>
    <ds:schemaRef ds:uri="35b0417f-59ef-4c7d-89a8-b2111a31c764"/>
  </ds:schemaRefs>
</ds:datastoreItem>
</file>

<file path=customXml/itemProps2.xml><?xml version="1.0" encoding="utf-8"?>
<ds:datastoreItem xmlns:ds="http://schemas.openxmlformats.org/officeDocument/2006/customXml" ds:itemID="{331F64D1-67A5-4B9F-ACD7-7D476B9DF0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6E9C57-45D2-4A43-842E-BD20057E0D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b0417f-59ef-4c7d-89a8-b2111a31c764"/>
    <ds:schemaRef ds:uri="57e1be1c-6777-4518-b743-7ad25f2742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WYNIKI</vt:lpstr>
      <vt:lpstr>Studnie-lista</vt:lpstr>
      <vt:lpstr>PACHOCKI</vt:lpstr>
      <vt:lpstr>2024.07.10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Zuzanna Podgórska</dc:creator>
  <cp:keywords/>
  <dc:description/>
  <cp:lastModifiedBy>Dariusz Aksamit</cp:lastModifiedBy>
  <cp:revision/>
  <dcterms:created xsi:type="dcterms:W3CDTF">2017-10-04T08:15:13Z</dcterms:created>
  <dcterms:modified xsi:type="dcterms:W3CDTF">2025-07-01T07:06:09Z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0x0101001F1D1E7D1F59AD49A1C553CF2B4D4BDA</vt:lpwstr>
  </property>
</Properties>
</file>