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717FDD2-F58F-4F42-9CDF-5C9F0AFE5D3D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DanePlik" sheetId="2" r:id="rId1"/>
    <sheet name="84" sheetId="1" r:id="rId2"/>
    <sheet name="Odpowiedzi" sheetId="3" r:id="rId3"/>
  </sheets>
  <definedNames>
    <definedName name="DaneZewnętrzne_1" localSheetId="0" hidden="1">DanePlik!$A$1:$B$366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4" i="3" l="1"/>
  <c r="C34" i="3"/>
  <c r="P2" i="1"/>
  <c r="Q3" i="1"/>
  <c r="Q4" i="1"/>
  <c r="Q5" i="1"/>
  <c r="Q6" i="1"/>
  <c r="C35" i="3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" i="1"/>
  <c r="O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" i="1"/>
  <c r="H2" i="1"/>
  <c r="E2" i="1"/>
  <c r="G2" i="1" s="1"/>
  <c r="J2" i="1" s="1"/>
  <c r="L2" i="1" l="1"/>
  <c r="D3" i="1" s="1"/>
  <c r="F2" i="1"/>
  <c r="I2" i="1" s="1"/>
  <c r="K2" i="1" l="1"/>
  <c r="C3" i="1" s="1"/>
  <c r="N2" i="1"/>
  <c r="E3" i="1"/>
  <c r="O3" i="1"/>
  <c r="G3" i="1" l="1"/>
  <c r="J3" i="1" s="1"/>
  <c r="F3" i="1"/>
  <c r="M2" i="1"/>
  <c r="I3" i="1"/>
  <c r="K3" i="1" l="1"/>
  <c r="C4" i="1" s="1"/>
  <c r="L3" i="1"/>
  <c r="D4" i="1" s="1"/>
  <c r="O4" i="1" l="1"/>
  <c r="E4" i="1"/>
  <c r="N3" i="1"/>
  <c r="M3" i="1"/>
  <c r="G4" i="1" l="1"/>
  <c r="J4" i="1" s="1"/>
  <c r="F4" i="1"/>
  <c r="I4" i="1" s="1"/>
  <c r="K4" i="1" l="1"/>
  <c r="C5" i="1" s="1"/>
  <c r="L4" i="1"/>
  <c r="D5" i="1" s="1"/>
  <c r="N4" i="1" l="1"/>
  <c r="O5" i="1"/>
  <c r="E5" i="1"/>
  <c r="M4" i="1"/>
  <c r="G5" i="1" l="1"/>
  <c r="J5" i="1" s="1"/>
  <c r="F5" i="1"/>
  <c r="I5" i="1" s="1"/>
  <c r="K5" i="1" l="1"/>
  <c r="C6" i="1" s="1"/>
  <c r="L5" i="1"/>
  <c r="D6" i="1" s="1"/>
  <c r="M5" i="1" l="1"/>
  <c r="O6" i="1"/>
  <c r="E6" i="1"/>
  <c r="N5" i="1"/>
  <c r="F6" i="1" l="1"/>
  <c r="I6" i="1" s="1"/>
  <c r="G6" i="1"/>
  <c r="J6" i="1" s="1"/>
  <c r="L6" i="1" l="1"/>
  <c r="D7" i="1" s="1"/>
  <c r="K6" i="1"/>
  <c r="C7" i="1" s="1"/>
  <c r="N6" i="1" l="1"/>
  <c r="M6" i="1"/>
  <c r="O7" i="1"/>
  <c r="E7" i="1"/>
  <c r="G7" i="1" l="1"/>
  <c r="J7" i="1" s="1"/>
  <c r="F7" i="1"/>
  <c r="I7" i="1" s="1"/>
  <c r="K7" i="1" l="1"/>
  <c r="C8" i="1" s="1"/>
  <c r="L7" i="1"/>
  <c r="D8" i="1" s="1"/>
  <c r="N7" i="1" l="1"/>
  <c r="M7" i="1"/>
  <c r="O8" i="1"/>
  <c r="E8" i="1"/>
  <c r="F8" i="1" l="1"/>
  <c r="I8" i="1" s="1"/>
  <c r="G8" i="1"/>
  <c r="J8" i="1" s="1"/>
  <c r="L8" i="1" l="1"/>
  <c r="D9" i="1" s="1"/>
  <c r="K8" i="1"/>
  <c r="C9" i="1" s="1"/>
  <c r="M8" i="1" l="1"/>
  <c r="N8" i="1"/>
  <c r="O9" i="1"/>
  <c r="E9" i="1"/>
  <c r="F9" i="1" l="1"/>
  <c r="I9" i="1" s="1"/>
  <c r="G9" i="1"/>
  <c r="J9" i="1" s="1"/>
  <c r="L9" i="1" l="1"/>
  <c r="D10" i="1" s="1"/>
  <c r="N9" i="1"/>
  <c r="K9" i="1"/>
  <c r="C10" i="1" s="1"/>
  <c r="M9" i="1" l="1"/>
  <c r="O10" i="1"/>
  <c r="E10" i="1"/>
  <c r="G10" i="1" l="1"/>
  <c r="J10" i="1" s="1"/>
  <c r="F10" i="1"/>
  <c r="I10" i="1" s="1"/>
  <c r="K10" i="1" l="1"/>
  <c r="C11" i="1" s="1"/>
  <c r="L10" i="1"/>
  <c r="D11" i="1" s="1"/>
  <c r="N10" i="1"/>
  <c r="M10" i="1" l="1"/>
  <c r="O11" i="1"/>
  <c r="E11" i="1"/>
  <c r="G11" i="1" l="1"/>
  <c r="J11" i="1" s="1"/>
  <c r="F11" i="1"/>
  <c r="I11" i="1" s="1"/>
  <c r="K11" i="1" l="1"/>
  <c r="C12" i="1" s="1"/>
  <c r="M11" i="1"/>
  <c r="L11" i="1"/>
  <c r="D12" i="1" s="1"/>
  <c r="N11" i="1"/>
  <c r="O12" i="1" l="1"/>
  <c r="E12" i="1"/>
  <c r="G12" i="1" l="1"/>
  <c r="J12" i="1" s="1"/>
  <c r="F12" i="1"/>
  <c r="I12" i="1" s="1"/>
  <c r="K12" i="1" l="1"/>
  <c r="C13" i="1" s="1"/>
  <c r="L12" i="1"/>
  <c r="D13" i="1" s="1"/>
  <c r="M12" i="1" l="1"/>
  <c r="N12" i="1"/>
  <c r="O13" i="1"/>
  <c r="E13" i="1"/>
  <c r="F13" i="1" l="1"/>
  <c r="I13" i="1" s="1"/>
  <c r="G13" i="1"/>
  <c r="J13" i="1" s="1"/>
  <c r="L13" i="1" l="1"/>
  <c r="D14" i="1" s="1"/>
  <c r="K13" i="1"/>
  <c r="C14" i="1" s="1"/>
  <c r="N13" i="1" l="1"/>
  <c r="M13" i="1"/>
  <c r="O14" i="1"/>
  <c r="E14" i="1"/>
  <c r="F14" i="1" l="1"/>
  <c r="I14" i="1" s="1"/>
  <c r="G14" i="1"/>
  <c r="J14" i="1" s="1"/>
  <c r="L14" i="1" l="1"/>
  <c r="D15" i="1" s="1"/>
  <c r="K14" i="1"/>
  <c r="C15" i="1" s="1"/>
  <c r="N14" i="1" l="1"/>
  <c r="M14" i="1"/>
  <c r="O15" i="1"/>
  <c r="E15" i="1"/>
  <c r="F15" i="1" l="1"/>
  <c r="I15" i="1" s="1"/>
  <c r="G15" i="1"/>
  <c r="J15" i="1" s="1"/>
  <c r="L15" i="1" l="1"/>
  <c r="D16" i="1" s="1"/>
  <c r="K15" i="1"/>
  <c r="C16" i="1" s="1"/>
  <c r="M15" i="1"/>
  <c r="N15" i="1" l="1"/>
  <c r="O16" i="1"/>
  <c r="E16" i="1"/>
  <c r="G16" i="1" l="1"/>
  <c r="J16" i="1" s="1"/>
  <c r="F16" i="1"/>
  <c r="I16" i="1" s="1"/>
  <c r="K16" i="1" l="1"/>
  <c r="C17" i="1" s="1"/>
  <c r="L16" i="1"/>
  <c r="D17" i="1" s="1"/>
  <c r="M16" i="1" l="1"/>
  <c r="N16" i="1"/>
  <c r="O17" i="1"/>
  <c r="E17" i="1"/>
  <c r="F17" i="1" l="1"/>
  <c r="I17" i="1" s="1"/>
  <c r="G17" i="1"/>
  <c r="J17" i="1" s="1"/>
  <c r="L17" i="1" l="1"/>
  <c r="D18" i="1" s="1"/>
  <c r="K17" i="1"/>
  <c r="C18" i="1" s="1"/>
  <c r="N17" i="1" l="1"/>
  <c r="M17" i="1"/>
  <c r="O18" i="1"/>
  <c r="E18" i="1"/>
  <c r="F18" i="1" l="1"/>
  <c r="I18" i="1" s="1"/>
  <c r="G18" i="1"/>
  <c r="J18" i="1" s="1"/>
  <c r="L18" i="1" l="1"/>
  <c r="D19" i="1" s="1"/>
  <c r="K18" i="1"/>
  <c r="C19" i="1" s="1"/>
  <c r="M18" i="1"/>
  <c r="N18" i="1" l="1"/>
  <c r="O19" i="1"/>
  <c r="E19" i="1"/>
  <c r="F19" i="1" l="1"/>
  <c r="I19" i="1" s="1"/>
  <c r="G19" i="1"/>
  <c r="J19" i="1" s="1"/>
  <c r="L19" i="1" l="1"/>
  <c r="D20" i="1" s="1"/>
  <c r="N19" i="1"/>
  <c r="K19" i="1"/>
  <c r="C20" i="1" s="1"/>
  <c r="M19" i="1"/>
  <c r="O20" i="1" l="1"/>
  <c r="E20" i="1"/>
  <c r="G20" i="1" l="1"/>
  <c r="J20" i="1" s="1"/>
  <c r="F20" i="1"/>
  <c r="I20" i="1" s="1"/>
  <c r="K20" i="1" l="1"/>
  <c r="C21" i="1" s="1"/>
  <c r="L20" i="1"/>
  <c r="D21" i="1" s="1"/>
  <c r="N20" i="1" l="1"/>
  <c r="M20" i="1"/>
  <c r="O21" i="1"/>
  <c r="E21" i="1"/>
  <c r="F21" i="1" l="1"/>
  <c r="I21" i="1" s="1"/>
  <c r="G21" i="1"/>
  <c r="J21" i="1" s="1"/>
  <c r="L21" i="1" l="1"/>
  <c r="D22" i="1" s="1"/>
  <c r="K21" i="1"/>
  <c r="C22" i="1" s="1"/>
  <c r="M21" i="1" l="1"/>
  <c r="N21" i="1"/>
  <c r="O22" i="1"/>
  <c r="E22" i="1"/>
  <c r="F22" i="1" l="1"/>
  <c r="I22" i="1" s="1"/>
  <c r="G22" i="1"/>
  <c r="J22" i="1" s="1"/>
  <c r="L22" i="1" l="1"/>
  <c r="D23" i="1" s="1"/>
  <c r="N22" i="1"/>
  <c r="K22" i="1"/>
  <c r="C23" i="1" s="1"/>
  <c r="M22" i="1" l="1"/>
  <c r="O23" i="1"/>
  <c r="E23" i="1"/>
  <c r="F23" i="1" l="1"/>
  <c r="I23" i="1" s="1"/>
  <c r="G23" i="1"/>
  <c r="J23" i="1" s="1"/>
  <c r="L23" i="1" l="1"/>
  <c r="D24" i="1" s="1"/>
  <c r="N23" i="1"/>
  <c r="K23" i="1"/>
  <c r="C24" i="1" s="1"/>
  <c r="M23" i="1" l="1"/>
  <c r="O24" i="1"/>
  <c r="E24" i="1"/>
  <c r="G24" i="1" l="1"/>
  <c r="J24" i="1" s="1"/>
  <c r="F24" i="1"/>
  <c r="I24" i="1" s="1"/>
  <c r="K24" i="1" l="1"/>
  <c r="C25" i="1" s="1"/>
  <c r="L24" i="1"/>
  <c r="D25" i="1" s="1"/>
  <c r="N24" i="1" l="1"/>
  <c r="M24" i="1"/>
  <c r="O25" i="1"/>
  <c r="E25" i="1"/>
  <c r="G25" i="1" l="1"/>
  <c r="J25" i="1" s="1"/>
  <c r="F25" i="1"/>
  <c r="I25" i="1" s="1"/>
  <c r="K25" i="1" l="1"/>
  <c r="C26" i="1" s="1"/>
  <c r="M25" i="1"/>
  <c r="L25" i="1"/>
  <c r="D26" i="1" s="1"/>
  <c r="N25" i="1" l="1"/>
  <c r="O26" i="1"/>
  <c r="E26" i="1"/>
  <c r="F26" i="1" l="1"/>
  <c r="I26" i="1" s="1"/>
  <c r="G26" i="1"/>
  <c r="J26" i="1" s="1"/>
  <c r="L26" i="1" l="1"/>
  <c r="D27" i="1" s="1"/>
  <c r="K26" i="1"/>
  <c r="C27" i="1" s="1"/>
  <c r="N26" i="1" l="1"/>
  <c r="M26" i="1"/>
  <c r="O27" i="1"/>
  <c r="E27" i="1"/>
  <c r="F27" i="1" l="1"/>
  <c r="I27" i="1" s="1"/>
  <c r="G27" i="1"/>
  <c r="J27" i="1" s="1"/>
  <c r="L27" i="1" l="1"/>
  <c r="D28" i="1" s="1"/>
  <c r="N27" i="1"/>
  <c r="K27" i="1"/>
  <c r="C28" i="1" s="1"/>
  <c r="M27" i="1" l="1"/>
  <c r="O28" i="1"/>
  <c r="E28" i="1"/>
  <c r="G28" i="1" l="1"/>
  <c r="J28" i="1" s="1"/>
  <c r="F28" i="1"/>
  <c r="I28" i="1" s="1"/>
  <c r="K28" i="1" l="1"/>
  <c r="C29" i="1" s="1"/>
  <c r="L28" i="1"/>
  <c r="D29" i="1" s="1"/>
  <c r="M28" i="1" l="1"/>
  <c r="N28" i="1"/>
  <c r="O29" i="1"/>
  <c r="E29" i="1"/>
  <c r="F29" i="1" l="1"/>
  <c r="I29" i="1" s="1"/>
  <c r="G29" i="1"/>
  <c r="J29" i="1" s="1"/>
  <c r="L29" i="1" l="1"/>
  <c r="D30" i="1" s="1"/>
  <c r="N29" i="1"/>
  <c r="K29" i="1"/>
  <c r="C30" i="1" s="1"/>
  <c r="M29" i="1" l="1"/>
  <c r="O30" i="1"/>
  <c r="E30" i="1"/>
  <c r="F30" i="1" l="1"/>
  <c r="I30" i="1" s="1"/>
  <c r="G30" i="1"/>
  <c r="J30" i="1" s="1"/>
  <c r="L30" i="1" l="1"/>
  <c r="D31" i="1" s="1"/>
  <c r="K30" i="1"/>
  <c r="C31" i="1" s="1"/>
  <c r="M30" i="1"/>
  <c r="N30" i="1" l="1"/>
  <c r="O31" i="1"/>
  <c r="E31" i="1"/>
  <c r="F31" i="1" l="1"/>
  <c r="I31" i="1" s="1"/>
  <c r="G31" i="1"/>
  <c r="J31" i="1" s="1"/>
  <c r="L31" i="1" l="1"/>
  <c r="D32" i="1" s="1"/>
  <c r="K31" i="1"/>
  <c r="C32" i="1" s="1"/>
  <c r="N31" i="1" l="1"/>
  <c r="M31" i="1"/>
  <c r="O32" i="1"/>
  <c r="E32" i="1"/>
  <c r="G32" i="1" l="1"/>
  <c r="J32" i="1" s="1"/>
  <c r="F32" i="1"/>
  <c r="I32" i="1" s="1"/>
  <c r="K32" i="1" l="1"/>
  <c r="C33" i="1" s="1"/>
  <c r="L32" i="1"/>
  <c r="D33" i="1" s="1"/>
  <c r="N32" i="1" l="1"/>
  <c r="M32" i="1"/>
  <c r="O33" i="1"/>
  <c r="E33" i="1"/>
  <c r="F33" i="1" l="1"/>
  <c r="I33" i="1" s="1"/>
  <c r="G33" i="1"/>
  <c r="J33" i="1" s="1"/>
  <c r="L33" i="1" l="1"/>
  <c r="D34" i="1" s="1"/>
  <c r="K33" i="1"/>
  <c r="C34" i="1" s="1"/>
  <c r="M33" i="1" l="1"/>
  <c r="N33" i="1"/>
  <c r="O34" i="1"/>
  <c r="E34" i="1"/>
  <c r="F34" i="1" l="1"/>
  <c r="I34" i="1" s="1"/>
  <c r="G34" i="1"/>
  <c r="J34" i="1" s="1"/>
  <c r="L34" i="1" l="1"/>
  <c r="D35" i="1" s="1"/>
  <c r="K34" i="1"/>
  <c r="C35" i="1" s="1"/>
  <c r="M34" i="1" l="1"/>
  <c r="N34" i="1"/>
  <c r="O35" i="1"/>
  <c r="E35" i="1"/>
  <c r="F35" i="1" l="1"/>
  <c r="I35" i="1" s="1"/>
  <c r="G35" i="1"/>
  <c r="J35" i="1" s="1"/>
  <c r="L35" i="1" l="1"/>
  <c r="D36" i="1" s="1"/>
  <c r="N35" i="1"/>
  <c r="K35" i="1"/>
  <c r="C36" i="1" s="1"/>
  <c r="M35" i="1" l="1"/>
  <c r="O36" i="1"/>
  <c r="E36" i="1"/>
  <c r="G36" i="1" l="1"/>
  <c r="J36" i="1" s="1"/>
  <c r="F36" i="1"/>
  <c r="I36" i="1" s="1"/>
  <c r="K36" i="1" l="1"/>
  <c r="C37" i="1" s="1"/>
  <c r="M36" i="1"/>
  <c r="L36" i="1"/>
  <c r="D37" i="1" s="1"/>
  <c r="N36" i="1" l="1"/>
  <c r="O37" i="1"/>
  <c r="E37" i="1"/>
  <c r="F37" i="1" l="1"/>
  <c r="I37" i="1" s="1"/>
  <c r="G37" i="1"/>
  <c r="J37" i="1" s="1"/>
  <c r="L37" i="1" l="1"/>
  <c r="D38" i="1" s="1"/>
  <c r="N37" i="1"/>
  <c r="K37" i="1"/>
  <c r="C38" i="1" s="1"/>
  <c r="M37" i="1" l="1"/>
  <c r="O38" i="1"/>
  <c r="E38" i="1"/>
  <c r="F38" i="1" l="1"/>
  <c r="I38" i="1" s="1"/>
  <c r="G38" i="1"/>
  <c r="J38" i="1" s="1"/>
  <c r="L38" i="1" l="1"/>
  <c r="D39" i="1" s="1"/>
  <c r="N38" i="1"/>
  <c r="K38" i="1"/>
  <c r="C39" i="1" s="1"/>
  <c r="M38" i="1" l="1"/>
  <c r="O39" i="1"/>
  <c r="E39" i="1"/>
  <c r="F39" i="1" l="1"/>
  <c r="I39" i="1" s="1"/>
  <c r="G39" i="1"/>
  <c r="J39" i="1" s="1"/>
  <c r="L39" i="1" l="1"/>
  <c r="D40" i="1" s="1"/>
  <c r="N39" i="1"/>
  <c r="K39" i="1"/>
  <c r="C40" i="1" s="1"/>
  <c r="M39" i="1" l="1"/>
  <c r="O40" i="1"/>
  <c r="E40" i="1"/>
  <c r="G40" i="1" l="1"/>
  <c r="J40" i="1" s="1"/>
  <c r="F40" i="1"/>
  <c r="I40" i="1" s="1"/>
  <c r="K40" i="1" l="1"/>
  <c r="C41" i="1" s="1"/>
  <c r="L40" i="1"/>
  <c r="D41" i="1" s="1"/>
  <c r="N40" i="1"/>
  <c r="M40" i="1" l="1"/>
  <c r="O41" i="1"/>
  <c r="E41" i="1"/>
  <c r="F41" i="1" l="1"/>
  <c r="I41" i="1" s="1"/>
  <c r="G41" i="1"/>
  <c r="J41" i="1" s="1"/>
  <c r="L41" i="1" l="1"/>
  <c r="D42" i="1" s="1"/>
  <c r="N41" i="1"/>
  <c r="K41" i="1"/>
  <c r="C42" i="1" s="1"/>
  <c r="M41" i="1" l="1"/>
  <c r="O42" i="1"/>
  <c r="E42" i="1"/>
  <c r="F42" i="1" l="1"/>
  <c r="I42" i="1" s="1"/>
  <c r="G42" i="1"/>
  <c r="J42" i="1" s="1"/>
  <c r="L42" i="1" l="1"/>
  <c r="D43" i="1" s="1"/>
  <c r="K42" i="1"/>
  <c r="C43" i="1" s="1"/>
  <c r="M42" i="1"/>
  <c r="N42" i="1" l="1"/>
  <c r="O43" i="1"/>
  <c r="E43" i="1"/>
  <c r="F43" i="1" l="1"/>
  <c r="I43" i="1" s="1"/>
  <c r="G43" i="1"/>
  <c r="J43" i="1" s="1"/>
  <c r="L43" i="1" l="1"/>
  <c r="D44" i="1" s="1"/>
  <c r="N43" i="1"/>
  <c r="K43" i="1"/>
  <c r="C44" i="1" s="1"/>
  <c r="M43" i="1" l="1"/>
  <c r="O44" i="1"/>
  <c r="E44" i="1"/>
  <c r="G44" i="1" l="1"/>
  <c r="J44" i="1" s="1"/>
  <c r="F44" i="1"/>
  <c r="I44" i="1" s="1"/>
  <c r="K44" i="1" l="1"/>
  <c r="C45" i="1" s="1"/>
  <c r="L44" i="1"/>
  <c r="D45" i="1" s="1"/>
  <c r="N44" i="1"/>
  <c r="M44" i="1" l="1"/>
  <c r="O45" i="1"/>
  <c r="E45" i="1"/>
  <c r="F45" i="1" l="1"/>
  <c r="I45" i="1" s="1"/>
  <c r="G45" i="1"/>
  <c r="J45" i="1" s="1"/>
  <c r="L45" i="1" l="1"/>
  <c r="D46" i="1" s="1"/>
  <c r="N45" i="1"/>
  <c r="K45" i="1"/>
  <c r="C46" i="1" s="1"/>
  <c r="M45" i="1" l="1"/>
  <c r="O46" i="1"/>
  <c r="E46" i="1"/>
  <c r="F46" i="1" l="1"/>
  <c r="I46" i="1" s="1"/>
  <c r="G46" i="1"/>
  <c r="J46" i="1" s="1"/>
  <c r="L46" i="1" l="1"/>
  <c r="D47" i="1" s="1"/>
  <c r="N46" i="1"/>
  <c r="K46" i="1"/>
  <c r="C47" i="1" s="1"/>
  <c r="M46" i="1" l="1"/>
  <c r="O47" i="1"/>
  <c r="E47" i="1"/>
  <c r="G47" i="1" l="1"/>
  <c r="J47" i="1" s="1"/>
  <c r="F47" i="1"/>
  <c r="I47" i="1" s="1"/>
  <c r="K47" i="1" l="1"/>
  <c r="C48" i="1" s="1"/>
  <c r="M47" i="1"/>
  <c r="L47" i="1"/>
  <c r="D48" i="1" s="1"/>
  <c r="N47" i="1" l="1"/>
  <c r="O48" i="1"/>
  <c r="E48" i="1"/>
  <c r="G48" i="1" l="1"/>
  <c r="J48" i="1" s="1"/>
  <c r="F48" i="1"/>
  <c r="I48" i="1" s="1"/>
  <c r="K48" i="1" l="1"/>
  <c r="C49" i="1" s="1"/>
  <c r="M48" i="1"/>
  <c r="L48" i="1"/>
  <c r="D49" i="1" s="1"/>
  <c r="N48" i="1" l="1"/>
  <c r="O49" i="1"/>
  <c r="E49" i="1"/>
  <c r="F49" i="1" l="1"/>
  <c r="I49" i="1" s="1"/>
  <c r="G49" i="1"/>
  <c r="J49" i="1" s="1"/>
  <c r="L49" i="1" l="1"/>
  <c r="D50" i="1" s="1"/>
  <c r="N49" i="1"/>
  <c r="K49" i="1"/>
  <c r="C50" i="1" s="1"/>
  <c r="M49" i="1" l="1"/>
  <c r="O50" i="1"/>
  <c r="E50" i="1"/>
  <c r="F50" i="1" l="1"/>
  <c r="I50" i="1" s="1"/>
  <c r="G50" i="1"/>
  <c r="J50" i="1" s="1"/>
  <c r="L50" i="1" l="1"/>
  <c r="D51" i="1" s="1"/>
  <c r="N50" i="1"/>
  <c r="K50" i="1"/>
  <c r="C51" i="1" s="1"/>
  <c r="M50" i="1" l="1"/>
  <c r="O51" i="1"/>
  <c r="E51" i="1"/>
  <c r="F51" i="1" l="1"/>
  <c r="I51" i="1" s="1"/>
  <c r="G51" i="1"/>
  <c r="J51" i="1" s="1"/>
  <c r="L51" i="1" l="1"/>
  <c r="D52" i="1" s="1"/>
  <c r="N51" i="1"/>
  <c r="K51" i="1"/>
  <c r="C52" i="1" s="1"/>
  <c r="M51" i="1" l="1"/>
  <c r="O52" i="1"/>
  <c r="E52" i="1"/>
  <c r="G52" i="1" l="1"/>
  <c r="J52" i="1" s="1"/>
  <c r="F52" i="1"/>
  <c r="I52" i="1" s="1"/>
  <c r="K52" i="1" l="1"/>
  <c r="C53" i="1" s="1"/>
  <c r="M52" i="1"/>
  <c r="L52" i="1"/>
  <c r="D53" i="1" s="1"/>
  <c r="N52" i="1"/>
  <c r="O53" i="1" l="1"/>
  <c r="E53" i="1"/>
  <c r="F53" i="1" l="1"/>
  <c r="I53" i="1" s="1"/>
  <c r="G53" i="1"/>
  <c r="J53" i="1" s="1"/>
  <c r="L53" i="1" l="1"/>
  <c r="D54" i="1" s="1"/>
  <c r="K53" i="1"/>
  <c r="C54" i="1" s="1"/>
  <c r="M53" i="1"/>
  <c r="N53" i="1" l="1"/>
  <c r="O54" i="1"/>
  <c r="E54" i="1"/>
  <c r="F54" i="1" l="1"/>
  <c r="I54" i="1" s="1"/>
  <c r="G54" i="1"/>
  <c r="J54" i="1" s="1"/>
  <c r="L54" i="1" l="1"/>
  <c r="D55" i="1" s="1"/>
  <c r="K54" i="1"/>
  <c r="C55" i="1" s="1"/>
  <c r="M54" i="1"/>
  <c r="N54" i="1" l="1"/>
  <c r="O55" i="1"/>
  <c r="E55" i="1"/>
  <c r="F55" i="1" l="1"/>
  <c r="I55" i="1" s="1"/>
  <c r="G55" i="1"/>
  <c r="J55" i="1" s="1"/>
  <c r="L55" i="1" l="1"/>
  <c r="D56" i="1" s="1"/>
  <c r="N55" i="1"/>
  <c r="K55" i="1"/>
  <c r="C56" i="1" s="1"/>
  <c r="M55" i="1"/>
  <c r="O56" i="1" l="1"/>
  <c r="E56" i="1"/>
  <c r="G56" i="1" l="1"/>
  <c r="J56" i="1" s="1"/>
  <c r="F56" i="1"/>
  <c r="I56" i="1" s="1"/>
  <c r="K56" i="1" l="1"/>
  <c r="C57" i="1" s="1"/>
  <c r="M56" i="1"/>
  <c r="L56" i="1"/>
  <c r="D57" i="1" s="1"/>
  <c r="N56" i="1"/>
  <c r="O57" i="1" l="1"/>
  <c r="E57" i="1"/>
  <c r="G57" i="1" l="1"/>
  <c r="J57" i="1" s="1"/>
  <c r="F57" i="1"/>
  <c r="I57" i="1" s="1"/>
  <c r="K57" i="1" l="1"/>
  <c r="C58" i="1" s="1"/>
  <c r="M57" i="1"/>
  <c r="L57" i="1"/>
  <c r="D58" i="1" s="1"/>
  <c r="N57" i="1"/>
  <c r="O58" i="1" l="1"/>
  <c r="E58" i="1"/>
  <c r="F58" i="1" l="1"/>
  <c r="I58" i="1" s="1"/>
  <c r="G58" i="1"/>
  <c r="J58" i="1" s="1"/>
  <c r="L58" i="1" l="1"/>
  <c r="D59" i="1" s="1"/>
  <c r="K58" i="1"/>
  <c r="C59" i="1" s="1"/>
  <c r="M58" i="1" l="1"/>
  <c r="N58" i="1"/>
  <c r="O59" i="1"/>
  <c r="E59" i="1"/>
  <c r="F59" i="1" l="1"/>
  <c r="I59" i="1" s="1"/>
  <c r="G59" i="1"/>
  <c r="J59" i="1" s="1"/>
  <c r="L59" i="1" l="1"/>
  <c r="D60" i="1" s="1"/>
  <c r="N59" i="1"/>
  <c r="K59" i="1"/>
  <c r="C60" i="1" s="1"/>
  <c r="M59" i="1" l="1"/>
  <c r="O60" i="1"/>
  <c r="E60" i="1"/>
  <c r="G60" i="1" l="1"/>
  <c r="J60" i="1" s="1"/>
  <c r="F60" i="1"/>
  <c r="I60" i="1" s="1"/>
  <c r="K60" i="1" l="1"/>
  <c r="C61" i="1" s="1"/>
  <c r="M60" i="1"/>
  <c r="L60" i="1"/>
  <c r="D61" i="1" s="1"/>
  <c r="N60" i="1" l="1"/>
  <c r="O61" i="1"/>
  <c r="E61" i="1"/>
  <c r="G61" i="1" l="1"/>
  <c r="J61" i="1" s="1"/>
  <c r="F61" i="1"/>
  <c r="I61" i="1" s="1"/>
  <c r="K61" i="1" l="1"/>
  <c r="C62" i="1" s="1"/>
  <c r="L61" i="1"/>
  <c r="D62" i="1" s="1"/>
  <c r="N61" i="1" l="1"/>
  <c r="M61" i="1"/>
  <c r="O62" i="1"/>
  <c r="E62" i="1"/>
  <c r="G62" i="1" l="1"/>
  <c r="J62" i="1" s="1"/>
  <c r="F62" i="1"/>
  <c r="I62" i="1" s="1"/>
  <c r="K62" i="1" l="1"/>
  <c r="C63" i="1" s="1"/>
  <c r="L62" i="1"/>
  <c r="D63" i="1" s="1"/>
  <c r="N62" i="1" l="1"/>
  <c r="M62" i="1"/>
  <c r="O63" i="1"/>
  <c r="E63" i="1"/>
  <c r="F63" i="1" l="1"/>
  <c r="I63" i="1" s="1"/>
  <c r="G63" i="1"/>
  <c r="J63" i="1" s="1"/>
  <c r="L63" i="1" l="1"/>
  <c r="D64" i="1" s="1"/>
  <c r="N63" i="1"/>
  <c r="K63" i="1"/>
  <c r="C64" i="1" s="1"/>
  <c r="M63" i="1" l="1"/>
  <c r="O64" i="1"/>
  <c r="E64" i="1"/>
  <c r="G64" i="1" l="1"/>
  <c r="J64" i="1" s="1"/>
  <c r="F64" i="1"/>
  <c r="I64" i="1" s="1"/>
  <c r="K64" i="1" l="1"/>
  <c r="C65" i="1" s="1"/>
  <c r="M64" i="1"/>
  <c r="L64" i="1"/>
  <c r="D65" i="1" s="1"/>
  <c r="N64" i="1" l="1"/>
  <c r="O65" i="1"/>
  <c r="E65" i="1"/>
  <c r="G65" i="1" l="1"/>
  <c r="J65" i="1" s="1"/>
  <c r="F65" i="1"/>
  <c r="I65" i="1" s="1"/>
  <c r="K65" i="1" l="1"/>
  <c r="C66" i="1" s="1"/>
  <c r="M65" i="1"/>
  <c r="L65" i="1"/>
  <c r="D66" i="1" s="1"/>
  <c r="N65" i="1" l="1"/>
  <c r="O66" i="1"/>
  <c r="E66" i="1"/>
  <c r="F66" i="1" l="1"/>
  <c r="I66" i="1" s="1"/>
  <c r="G66" i="1"/>
  <c r="J66" i="1" s="1"/>
  <c r="L66" i="1" l="1"/>
  <c r="D67" i="1" s="1"/>
  <c r="K66" i="1"/>
  <c r="C67" i="1" s="1"/>
  <c r="N66" i="1" l="1"/>
  <c r="M66" i="1"/>
  <c r="O67" i="1"/>
  <c r="E67" i="1"/>
  <c r="F67" i="1" l="1"/>
  <c r="I67" i="1" s="1"/>
  <c r="G67" i="1"/>
  <c r="J67" i="1" s="1"/>
  <c r="L67" i="1" l="1"/>
  <c r="D68" i="1" s="1"/>
  <c r="N67" i="1"/>
  <c r="K67" i="1"/>
  <c r="C68" i="1" s="1"/>
  <c r="M67" i="1"/>
  <c r="O68" i="1" l="1"/>
  <c r="E68" i="1"/>
  <c r="G68" i="1" l="1"/>
  <c r="J68" i="1" s="1"/>
  <c r="F68" i="1"/>
  <c r="I68" i="1" s="1"/>
  <c r="K68" i="1" l="1"/>
  <c r="C69" i="1" s="1"/>
  <c r="M68" i="1"/>
  <c r="L68" i="1"/>
  <c r="D69" i="1" s="1"/>
  <c r="N68" i="1" l="1"/>
  <c r="O69" i="1"/>
  <c r="E69" i="1"/>
  <c r="G69" i="1" l="1"/>
  <c r="J69" i="1" s="1"/>
  <c r="F69" i="1"/>
  <c r="I69" i="1" s="1"/>
  <c r="K69" i="1" l="1"/>
  <c r="C70" i="1" s="1"/>
  <c r="M69" i="1"/>
  <c r="L69" i="1"/>
  <c r="D70" i="1" s="1"/>
  <c r="O70" i="1" l="1"/>
  <c r="E70" i="1"/>
  <c r="N69" i="1"/>
  <c r="F70" i="1" l="1"/>
  <c r="I70" i="1" s="1"/>
  <c r="G70" i="1"/>
  <c r="J70" i="1" s="1"/>
  <c r="L70" i="1" l="1"/>
  <c r="D71" i="1" s="1"/>
  <c r="K70" i="1"/>
  <c r="C71" i="1" s="1"/>
  <c r="N70" i="1" l="1"/>
  <c r="M70" i="1"/>
  <c r="O71" i="1"/>
  <c r="E71" i="1"/>
  <c r="F71" i="1" l="1"/>
  <c r="I71" i="1" s="1"/>
  <c r="G71" i="1"/>
  <c r="J71" i="1" s="1"/>
  <c r="L71" i="1" l="1"/>
  <c r="D72" i="1" s="1"/>
  <c r="N71" i="1"/>
  <c r="K71" i="1"/>
  <c r="C72" i="1" s="1"/>
  <c r="M71" i="1"/>
  <c r="O72" i="1" l="1"/>
  <c r="E72" i="1"/>
  <c r="G72" i="1" l="1"/>
  <c r="J72" i="1" s="1"/>
  <c r="F72" i="1"/>
  <c r="I72" i="1" s="1"/>
  <c r="K72" i="1" l="1"/>
  <c r="C73" i="1" s="1"/>
  <c r="L72" i="1"/>
  <c r="D73" i="1" s="1"/>
  <c r="N72" i="1" l="1"/>
  <c r="M72" i="1"/>
  <c r="O73" i="1"/>
  <c r="E73" i="1"/>
  <c r="G73" i="1" l="1"/>
  <c r="J73" i="1" s="1"/>
  <c r="F73" i="1"/>
  <c r="I73" i="1" s="1"/>
  <c r="K73" i="1" l="1"/>
  <c r="C74" i="1" s="1"/>
  <c r="L73" i="1"/>
  <c r="D74" i="1" s="1"/>
  <c r="N73" i="1" l="1"/>
  <c r="O74" i="1"/>
  <c r="E74" i="1"/>
  <c r="M73" i="1"/>
  <c r="F74" i="1" l="1"/>
  <c r="I74" i="1" s="1"/>
  <c r="G74" i="1"/>
  <c r="J74" i="1" s="1"/>
  <c r="L74" i="1" l="1"/>
  <c r="D75" i="1" s="1"/>
  <c r="N74" i="1"/>
  <c r="K74" i="1"/>
  <c r="C75" i="1" s="1"/>
  <c r="M74" i="1" l="1"/>
  <c r="O75" i="1"/>
  <c r="E75" i="1"/>
  <c r="F75" i="1" l="1"/>
  <c r="I75" i="1" s="1"/>
  <c r="G75" i="1"/>
  <c r="J75" i="1" s="1"/>
  <c r="L75" i="1" l="1"/>
  <c r="D76" i="1" s="1"/>
  <c r="N75" i="1"/>
  <c r="K75" i="1"/>
  <c r="C76" i="1" s="1"/>
  <c r="M75" i="1" l="1"/>
  <c r="O76" i="1"/>
  <c r="E76" i="1"/>
  <c r="G76" i="1" l="1"/>
  <c r="J76" i="1" s="1"/>
  <c r="F76" i="1"/>
  <c r="I76" i="1" s="1"/>
  <c r="L76" i="1" l="1"/>
  <c r="D77" i="1" s="1"/>
  <c r="N76" i="1"/>
  <c r="K76" i="1"/>
  <c r="C77" i="1" s="1"/>
  <c r="M76" i="1" l="1"/>
  <c r="O77" i="1"/>
  <c r="E77" i="1"/>
  <c r="G77" i="1" l="1"/>
  <c r="J77" i="1" s="1"/>
  <c r="F77" i="1"/>
  <c r="I77" i="1" s="1"/>
  <c r="L77" i="1" l="1"/>
  <c r="D78" i="1" s="1"/>
  <c r="K77" i="1"/>
  <c r="C78" i="1" s="1"/>
  <c r="N77" i="1" l="1"/>
  <c r="M77" i="1"/>
  <c r="O78" i="1"/>
  <c r="E78" i="1"/>
  <c r="F78" i="1" l="1"/>
  <c r="I78" i="1" s="1"/>
  <c r="G78" i="1"/>
  <c r="J78" i="1" s="1"/>
  <c r="L78" i="1" l="1"/>
  <c r="D79" i="1" s="1"/>
  <c r="N78" i="1"/>
  <c r="K78" i="1"/>
  <c r="C79" i="1" s="1"/>
  <c r="M78" i="1" l="1"/>
  <c r="O79" i="1"/>
  <c r="E79" i="1"/>
  <c r="F79" i="1" l="1"/>
  <c r="I79" i="1" s="1"/>
  <c r="G79" i="1"/>
  <c r="J79" i="1" s="1"/>
  <c r="L79" i="1" l="1"/>
  <c r="D80" i="1" s="1"/>
  <c r="K79" i="1"/>
  <c r="C80" i="1" s="1"/>
  <c r="M79" i="1" l="1"/>
  <c r="N79" i="1"/>
  <c r="O80" i="1"/>
  <c r="E80" i="1"/>
  <c r="G80" i="1" l="1"/>
  <c r="J80" i="1" s="1"/>
  <c r="F80" i="1"/>
  <c r="I80" i="1" s="1"/>
  <c r="K80" i="1" l="1"/>
  <c r="C81" i="1" s="1"/>
  <c r="M80" i="1"/>
  <c r="L80" i="1"/>
  <c r="D81" i="1" s="1"/>
  <c r="N80" i="1" l="1"/>
  <c r="O81" i="1"/>
  <c r="E81" i="1"/>
  <c r="G81" i="1" l="1"/>
  <c r="J81" i="1" s="1"/>
  <c r="F81" i="1"/>
  <c r="I81" i="1" s="1"/>
  <c r="K81" i="1" l="1"/>
  <c r="C82" i="1" s="1"/>
  <c r="M81" i="1"/>
  <c r="L81" i="1"/>
  <c r="D82" i="1" s="1"/>
  <c r="N81" i="1"/>
  <c r="O82" i="1" l="1"/>
  <c r="E82" i="1"/>
  <c r="F82" i="1" l="1"/>
  <c r="I82" i="1" s="1"/>
  <c r="G82" i="1"/>
  <c r="J82" i="1" s="1"/>
  <c r="L82" i="1" l="1"/>
  <c r="D83" i="1" s="1"/>
  <c r="K82" i="1"/>
  <c r="C83" i="1" s="1"/>
  <c r="M82" i="1" l="1"/>
  <c r="N82" i="1"/>
  <c r="O83" i="1"/>
  <c r="E83" i="1"/>
  <c r="F83" i="1" l="1"/>
  <c r="I83" i="1" s="1"/>
  <c r="G83" i="1"/>
  <c r="J83" i="1" s="1"/>
  <c r="L83" i="1" l="1"/>
  <c r="D84" i="1" s="1"/>
  <c r="N83" i="1"/>
  <c r="K83" i="1"/>
  <c r="C84" i="1" s="1"/>
  <c r="M83" i="1" l="1"/>
  <c r="O84" i="1"/>
  <c r="E84" i="1"/>
  <c r="G84" i="1" l="1"/>
  <c r="J84" i="1" s="1"/>
  <c r="F84" i="1"/>
  <c r="I84" i="1" s="1"/>
  <c r="K84" i="1" l="1"/>
  <c r="C85" i="1" s="1"/>
  <c r="M84" i="1"/>
  <c r="L84" i="1"/>
  <c r="D85" i="1" s="1"/>
  <c r="N84" i="1"/>
  <c r="O85" i="1" l="1"/>
  <c r="E85" i="1"/>
  <c r="G85" i="1" l="1"/>
  <c r="J85" i="1" s="1"/>
  <c r="F85" i="1"/>
  <c r="I85" i="1" s="1"/>
  <c r="K85" i="1" l="1"/>
  <c r="C86" i="1" s="1"/>
  <c r="M85" i="1"/>
  <c r="L85" i="1"/>
  <c r="D86" i="1" s="1"/>
  <c r="N85" i="1" l="1"/>
  <c r="O86" i="1"/>
  <c r="E86" i="1"/>
  <c r="F86" i="1" l="1"/>
  <c r="I86" i="1" s="1"/>
  <c r="G86" i="1"/>
  <c r="J86" i="1" s="1"/>
  <c r="L86" i="1" l="1"/>
  <c r="D87" i="1" s="1"/>
  <c r="N86" i="1"/>
  <c r="K86" i="1"/>
  <c r="C87" i="1" s="1"/>
  <c r="M86" i="1" l="1"/>
  <c r="O87" i="1"/>
  <c r="E87" i="1"/>
  <c r="F87" i="1" l="1"/>
  <c r="I87" i="1" s="1"/>
  <c r="G87" i="1"/>
  <c r="J87" i="1" s="1"/>
  <c r="L87" i="1" l="1"/>
  <c r="D88" i="1" s="1"/>
  <c r="N87" i="1"/>
  <c r="K87" i="1"/>
  <c r="C88" i="1" s="1"/>
  <c r="M87" i="1" l="1"/>
  <c r="O88" i="1"/>
  <c r="E88" i="1"/>
  <c r="G88" i="1" l="1"/>
  <c r="J88" i="1" s="1"/>
  <c r="F88" i="1"/>
  <c r="I88" i="1" s="1"/>
  <c r="K88" i="1" l="1"/>
  <c r="C89" i="1" s="1"/>
  <c r="M88" i="1"/>
  <c r="L88" i="1"/>
  <c r="D89" i="1" s="1"/>
  <c r="N88" i="1" l="1"/>
  <c r="O89" i="1"/>
  <c r="E89" i="1"/>
  <c r="G89" i="1" l="1"/>
  <c r="J89" i="1" s="1"/>
  <c r="F89" i="1"/>
  <c r="I89" i="1" s="1"/>
  <c r="K89" i="1" l="1"/>
  <c r="C90" i="1" s="1"/>
  <c r="M89" i="1"/>
  <c r="L89" i="1"/>
  <c r="D90" i="1" s="1"/>
  <c r="N89" i="1" l="1"/>
  <c r="O90" i="1"/>
  <c r="E90" i="1"/>
  <c r="F90" i="1" l="1"/>
  <c r="I90" i="1" s="1"/>
  <c r="G90" i="1"/>
  <c r="J90" i="1" s="1"/>
  <c r="L90" i="1" l="1"/>
  <c r="D91" i="1" s="1"/>
  <c r="N90" i="1"/>
  <c r="K90" i="1"/>
  <c r="C91" i="1" s="1"/>
  <c r="M90" i="1" l="1"/>
  <c r="O91" i="1"/>
  <c r="E91" i="1"/>
  <c r="F91" i="1" l="1"/>
  <c r="I91" i="1" s="1"/>
  <c r="G91" i="1"/>
  <c r="J91" i="1" s="1"/>
  <c r="L91" i="1" l="1"/>
  <c r="D92" i="1" s="1"/>
  <c r="N91" i="1"/>
  <c r="K91" i="1"/>
  <c r="C92" i="1" s="1"/>
  <c r="M91" i="1" l="1"/>
  <c r="O92" i="1"/>
  <c r="E92" i="1"/>
  <c r="G92" i="1" l="1"/>
  <c r="J92" i="1" s="1"/>
  <c r="F92" i="1"/>
  <c r="I92" i="1" s="1"/>
  <c r="K92" i="1" l="1"/>
  <c r="C93" i="1" s="1"/>
  <c r="L92" i="1"/>
  <c r="D93" i="1" s="1"/>
  <c r="N92" i="1" l="1"/>
  <c r="M92" i="1"/>
  <c r="O93" i="1"/>
  <c r="E93" i="1"/>
  <c r="G93" i="1" l="1"/>
  <c r="J93" i="1" s="1"/>
  <c r="F93" i="1"/>
  <c r="I93" i="1" s="1"/>
  <c r="K93" i="1" l="1"/>
  <c r="C94" i="1" s="1"/>
  <c r="L93" i="1"/>
  <c r="D94" i="1" s="1"/>
  <c r="M93" i="1" l="1"/>
  <c r="N93" i="1"/>
  <c r="O94" i="1"/>
  <c r="E94" i="1"/>
  <c r="F94" i="1" l="1"/>
  <c r="I94" i="1" s="1"/>
  <c r="G94" i="1"/>
  <c r="J94" i="1" s="1"/>
  <c r="L94" i="1" l="1"/>
  <c r="D95" i="1" s="1"/>
  <c r="K94" i="1"/>
  <c r="C95" i="1" s="1"/>
  <c r="N94" i="1" l="1"/>
  <c r="M94" i="1"/>
  <c r="O95" i="1"/>
  <c r="E95" i="1"/>
  <c r="F95" i="1" l="1"/>
  <c r="I95" i="1" s="1"/>
  <c r="G95" i="1"/>
  <c r="J95" i="1" s="1"/>
  <c r="L95" i="1" l="1"/>
  <c r="D96" i="1" s="1"/>
  <c r="K95" i="1"/>
  <c r="C96" i="1" s="1"/>
  <c r="N95" i="1" l="1"/>
  <c r="M95" i="1"/>
  <c r="O96" i="1"/>
  <c r="E96" i="1"/>
  <c r="G96" i="1" l="1"/>
  <c r="J96" i="1" s="1"/>
  <c r="F96" i="1"/>
  <c r="I96" i="1" s="1"/>
  <c r="K96" i="1" l="1"/>
  <c r="C97" i="1" s="1"/>
  <c r="L96" i="1"/>
  <c r="D97" i="1" s="1"/>
  <c r="N96" i="1" l="1"/>
  <c r="O97" i="1"/>
  <c r="E97" i="1"/>
  <c r="M96" i="1"/>
  <c r="G97" i="1" l="1"/>
  <c r="J97" i="1" s="1"/>
  <c r="F97" i="1"/>
  <c r="I97" i="1" s="1"/>
  <c r="K97" i="1" l="1"/>
  <c r="C98" i="1" s="1"/>
  <c r="L97" i="1"/>
  <c r="D98" i="1" s="1"/>
  <c r="O98" i="1" l="1"/>
  <c r="E98" i="1"/>
  <c r="M97" i="1"/>
  <c r="N97" i="1"/>
  <c r="F98" i="1" l="1"/>
  <c r="I98" i="1" s="1"/>
  <c r="G98" i="1"/>
  <c r="J98" i="1" s="1"/>
  <c r="L98" i="1" l="1"/>
  <c r="D99" i="1" s="1"/>
  <c r="K98" i="1"/>
  <c r="C99" i="1" s="1"/>
  <c r="N98" i="1" l="1"/>
  <c r="M98" i="1"/>
  <c r="O99" i="1"/>
  <c r="E99" i="1"/>
  <c r="F99" i="1" l="1"/>
  <c r="I99" i="1" s="1"/>
  <c r="G99" i="1"/>
  <c r="J99" i="1" s="1"/>
  <c r="L99" i="1" l="1"/>
  <c r="D100" i="1" s="1"/>
  <c r="K99" i="1"/>
  <c r="C100" i="1" s="1"/>
  <c r="N99" i="1" l="1"/>
  <c r="M99" i="1"/>
  <c r="O100" i="1"/>
  <c r="E100" i="1"/>
  <c r="G100" i="1" l="1"/>
  <c r="J100" i="1" s="1"/>
  <c r="F100" i="1"/>
  <c r="I100" i="1" s="1"/>
  <c r="K100" i="1" l="1"/>
  <c r="C101" i="1" s="1"/>
  <c r="L100" i="1"/>
  <c r="D101" i="1" s="1"/>
  <c r="O101" i="1" l="1"/>
  <c r="E101" i="1"/>
  <c r="M100" i="1"/>
  <c r="N100" i="1"/>
  <c r="F101" i="1" l="1"/>
  <c r="I101" i="1" s="1"/>
  <c r="G101" i="1"/>
  <c r="J101" i="1" s="1"/>
  <c r="L101" i="1" l="1"/>
  <c r="D102" i="1" s="1"/>
  <c r="K101" i="1"/>
  <c r="C102" i="1" s="1"/>
  <c r="N101" i="1" l="1"/>
  <c r="M101" i="1"/>
  <c r="O102" i="1"/>
  <c r="E102" i="1"/>
  <c r="G102" i="1" l="1"/>
  <c r="J102" i="1" s="1"/>
  <c r="F102" i="1"/>
  <c r="I102" i="1" s="1"/>
  <c r="K102" i="1" l="1"/>
  <c r="C103" i="1" s="1"/>
  <c r="L102" i="1"/>
  <c r="D103" i="1" s="1"/>
  <c r="O103" i="1" l="1"/>
  <c r="E103" i="1"/>
  <c r="M102" i="1"/>
  <c r="N102" i="1"/>
  <c r="F103" i="1" l="1"/>
  <c r="I103" i="1" s="1"/>
  <c r="G103" i="1"/>
  <c r="J103" i="1" s="1"/>
  <c r="L103" i="1" l="1"/>
  <c r="D104" i="1" s="1"/>
  <c r="K103" i="1"/>
  <c r="C104" i="1" s="1"/>
  <c r="N103" i="1" l="1"/>
  <c r="M103" i="1"/>
  <c r="O104" i="1"/>
  <c r="E104" i="1"/>
  <c r="G104" i="1" l="1"/>
  <c r="J104" i="1" s="1"/>
  <c r="F104" i="1"/>
  <c r="I104" i="1" s="1"/>
  <c r="K104" i="1" l="1"/>
  <c r="C105" i="1" s="1"/>
  <c r="L104" i="1"/>
  <c r="D105" i="1" s="1"/>
  <c r="O105" i="1" l="1"/>
  <c r="E105" i="1"/>
  <c r="M104" i="1"/>
  <c r="N104" i="1"/>
  <c r="G105" i="1" l="1"/>
  <c r="J105" i="1" s="1"/>
  <c r="F105" i="1"/>
  <c r="I105" i="1" s="1"/>
  <c r="K105" i="1" l="1"/>
  <c r="C106" i="1" s="1"/>
  <c r="L105" i="1"/>
  <c r="D106" i="1" s="1"/>
  <c r="O106" i="1" l="1"/>
  <c r="E106" i="1"/>
  <c r="M105" i="1"/>
  <c r="N105" i="1"/>
  <c r="G106" i="1" l="1"/>
  <c r="J106" i="1" s="1"/>
  <c r="F106" i="1"/>
  <c r="I106" i="1" s="1"/>
  <c r="K106" i="1" l="1"/>
  <c r="C107" i="1" s="1"/>
  <c r="L106" i="1"/>
  <c r="D107" i="1" s="1"/>
  <c r="O107" i="1" l="1"/>
  <c r="E107" i="1"/>
  <c r="M106" i="1"/>
  <c r="N106" i="1"/>
  <c r="F107" i="1" l="1"/>
  <c r="I107" i="1" s="1"/>
  <c r="G107" i="1"/>
  <c r="J107" i="1" s="1"/>
  <c r="L107" i="1" l="1"/>
  <c r="D108" i="1" s="1"/>
  <c r="K107" i="1"/>
  <c r="C108" i="1" s="1"/>
  <c r="N107" i="1" l="1"/>
  <c r="M107" i="1"/>
  <c r="O108" i="1"/>
  <c r="E108" i="1"/>
  <c r="G108" i="1" l="1"/>
  <c r="J108" i="1" s="1"/>
  <c r="F108" i="1"/>
  <c r="I108" i="1" s="1"/>
  <c r="K108" i="1" l="1"/>
  <c r="C109" i="1" s="1"/>
  <c r="L108" i="1"/>
  <c r="D109" i="1" s="1"/>
  <c r="M108" i="1" l="1"/>
  <c r="O109" i="1"/>
  <c r="E109" i="1"/>
  <c r="N108" i="1"/>
  <c r="G109" i="1" l="1"/>
  <c r="J109" i="1" s="1"/>
  <c r="F109" i="1"/>
  <c r="I109" i="1" s="1"/>
  <c r="K109" i="1" l="1"/>
  <c r="C110" i="1" s="1"/>
  <c r="M109" i="1"/>
  <c r="L109" i="1"/>
  <c r="D110" i="1" s="1"/>
  <c r="N109" i="1"/>
  <c r="O110" i="1" l="1"/>
  <c r="E110" i="1"/>
  <c r="G110" i="1" l="1"/>
  <c r="J110" i="1" s="1"/>
  <c r="F110" i="1"/>
  <c r="I110" i="1" s="1"/>
  <c r="K110" i="1" l="1"/>
  <c r="C111" i="1" s="1"/>
  <c r="L110" i="1"/>
  <c r="D111" i="1" s="1"/>
  <c r="M110" i="1" l="1"/>
  <c r="N110" i="1"/>
  <c r="O111" i="1"/>
  <c r="E111" i="1"/>
  <c r="G111" i="1" l="1"/>
  <c r="J111" i="1" s="1"/>
  <c r="F111" i="1"/>
  <c r="I111" i="1" s="1"/>
  <c r="K111" i="1" l="1"/>
  <c r="C112" i="1" s="1"/>
  <c r="L111" i="1"/>
  <c r="D112" i="1" s="1"/>
  <c r="N111" i="1" l="1"/>
  <c r="O112" i="1"/>
  <c r="E112" i="1"/>
  <c r="M111" i="1"/>
  <c r="F112" i="1" l="1"/>
  <c r="I112" i="1" s="1"/>
  <c r="G112" i="1"/>
  <c r="J112" i="1" s="1"/>
  <c r="L112" i="1" l="1"/>
  <c r="D113" i="1" s="1"/>
  <c r="K112" i="1"/>
  <c r="C113" i="1" s="1"/>
  <c r="M112" i="1" l="1"/>
  <c r="N112" i="1"/>
  <c r="O113" i="1"/>
  <c r="E113" i="1"/>
  <c r="G113" i="1" l="1"/>
  <c r="J113" i="1" s="1"/>
  <c r="F113" i="1"/>
  <c r="I113" i="1" s="1"/>
  <c r="K113" i="1" l="1"/>
  <c r="C114" i="1" s="1"/>
  <c r="L113" i="1"/>
  <c r="D114" i="1" s="1"/>
  <c r="O114" i="1" l="1"/>
  <c r="E114" i="1"/>
  <c r="M113" i="1"/>
  <c r="N113" i="1"/>
  <c r="G114" i="1" l="1"/>
  <c r="J114" i="1" s="1"/>
  <c r="F114" i="1"/>
  <c r="I114" i="1" s="1"/>
  <c r="K114" i="1" l="1"/>
  <c r="C115" i="1" s="1"/>
  <c r="L114" i="1"/>
  <c r="D115" i="1" s="1"/>
  <c r="N114" i="1" l="1"/>
  <c r="M114" i="1"/>
  <c r="O115" i="1"/>
  <c r="E115" i="1"/>
  <c r="G115" i="1" l="1"/>
  <c r="J115" i="1" s="1"/>
  <c r="F115" i="1"/>
  <c r="I115" i="1" s="1"/>
  <c r="K115" i="1" l="1"/>
  <c r="C116" i="1" s="1"/>
  <c r="L115" i="1"/>
  <c r="D116" i="1" s="1"/>
  <c r="O116" i="1" l="1"/>
  <c r="E116" i="1"/>
  <c r="M115" i="1"/>
  <c r="N115" i="1"/>
  <c r="G116" i="1" l="1"/>
  <c r="J116" i="1" s="1"/>
  <c r="F116" i="1"/>
  <c r="I116" i="1" s="1"/>
  <c r="K116" i="1" l="1"/>
  <c r="C117" i="1" s="1"/>
  <c r="L116" i="1"/>
  <c r="D117" i="1" s="1"/>
  <c r="O117" i="1" l="1"/>
  <c r="E117" i="1"/>
  <c r="M116" i="1"/>
  <c r="N116" i="1"/>
  <c r="G117" i="1" l="1"/>
  <c r="J117" i="1" s="1"/>
  <c r="F117" i="1"/>
  <c r="I117" i="1" s="1"/>
  <c r="K117" i="1" l="1"/>
  <c r="C118" i="1" s="1"/>
  <c r="L117" i="1"/>
  <c r="D118" i="1" s="1"/>
  <c r="O118" i="1" l="1"/>
  <c r="E118" i="1"/>
  <c r="M117" i="1"/>
  <c r="N117" i="1"/>
  <c r="G118" i="1" l="1"/>
  <c r="J118" i="1" s="1"/>
  <c r="F118" i="1"/>
  <c r="I118" i="1" s="1"/>
  <c r="K118" i="1" l="1"/>
  <c r="C119" i="1" s="1"/>
  <c r="L118" i="1"/>
  <c r="D119" i="1" s="1"/>
  <c r="O119" i="1" l="1"/>
  <c r="E119" i="1"/>
  <c r="M118" i="1"/>
  <c r="N118" i="1"/>
  <c r="G119" i="1" l="1"/>
  <c r="J119" i="1" s="1"/>
  <c r="F119" i="1"/>
  <c r="I119" i="1" s="1"/>
  <c r="K119" i="1" l="1"/>
  <c r="C120" i="1" s="1"/>
  <c r="L119" i="1"/>
  <c r="D120" i="1" s="1"/>
  <c r="O120" i="1" l="1"/>
  <c r="E120" i="1"/>
  <c r="M119" i="1"/>
  <c r="N119" i="1"/>
  <c r="G120" i="1" l="1"/>
  <c r="J120" i="1" s="1"/>
  <c r="F120" i="1"/>
  <c r="I120" i="1" s="1"/>
  <c r="K120" i="1" l="1"/>
  <c r="C121" i="1" s="1"/>
  <c r="L120" i="1"/>
  <c r="D121" i="1" s="1"/>
  <c r="O121" i="1" l="1"/>
  <c r="E121" i="1"/>
  <c r="M120" i="1"/>
  <c r="N120" i="1"/>
  <c r="G121" i="1" l="1"/>
  <c r="J121" i="1" s="1"/>
  <c r="F121" i="1"/>
  <c r="I121" i="1" s="1"/>
  <c r="K121" i="1" l="1"/>
  <c r="C122" i="1" s="1"/>
  <c r="L121" i="1"/>
  <c r="D122" i="1" s="1"/>
  <c r="O122" i="1" l="1"/>
  <c r="E122" i="1"/>
  <c r="M121" i="1"/>
  <c r="N121" i="1"/>
  <c r="G122" i="1" l="1"/>
  <c r="J122" i="1" s="1"/>
  <c r="F122" i="1"/>
  <c r="I122" i="1" s="1"/>
  <c r="K122" i="1" l="1"/>
  <c r="C123" i="1" s="1"/>
  <c r="L122" i="1"/>
  <c r="D123" i="1" s="1"/>
  <c r="O123" i="1" l="1"/>
  <c r="E123" i="1"/>
  <c r="M122" i="1"/>
  <c r="N122" i="1"/>
  <c r="F123" i="1" l="1"/>
  <c r="I123" i="1" s="1"/>
  <c r="G123" i="1"/>
  <c r="J123" i="1" s="1"/>
  <c r="L123" i="1" l="1"/>
  <c r="D124" i="1" s="1"/>
  <c r="K123" i="1"/>
  <c r="C124" i="1" s="1"/>
  <c r="N123" i="1" l="1"/>
  <c r="M123" i="1"/>
  <c r="O124" i="1"/>
  <c r="E124" i="1"/>
  <c r="G124" i="1" l="1"/>
  <c r="J124" i="1" s="1"/>
  <c r="F124" i="1"/>
  <c r="I124" i="1" s="1"/>
  <c r="K124" i="1" l="1"/>
  <c r="C125" i="1" s="1"/>
  <c r="L124" i="1"/>
  <c r="D125" i="1" s="1"/>
  <c r="N124" i="1" l="1"/>
  <c r="O125" i="1"/>
  <c r="E125" i="1"/>
  <c r="M124" i="1"/>
  <c r="G125" i="1" l="1"/>
  <c r="J125" i="1" s="1"/>
  <c r="F125" i="1"/>
  <c r="I125" i="1" s="1"/>
  <c r="K125" i="1" l="1"/>
  <c r="C126" i="1" s="1"/>
  <c r="L125" i="1"/>
  <c r="D126" i="1" s="1"/>
  <c r="O126" i="1" l="1"/>
  <c r="E126" i="1"/>
  <c r="M125" i="1"/>
  <c r="N125" i="1"/>
  <c r="G126" i="1" l="1"/>
  <c r="J126" i="1" s="1"/>
  <c r="F126" i="1"/>
  <c r="I126" i="1" s="1"/>
  <c r="K126" i="1" l="1"/>
  <c r="C127" i="1" s="1"/>
  <c r="L126" i="1"/>
  <c r="D127" i="1" s="1"/>
  <c r="O127" i="1" l="1"/>
  <c r="E127" i="1"/>
  <c r="M126" i="1"/>
  <c r="N126" i="1"/>
  <c r="G127" i="1" l="1"/>
  <c r="J127" i="1" s="1"/>
  <c r="F127" i="1"/>
  <c r="I127" i="1" s="1"/>
  <c r="K127" i="1" l="1"/>
  <c r="C128" i="1" s="1"/>
  <c r="L127" i="1"/>
  <c r="D128" i="1" s="1"/>
  <c r="O128" i="1" l="1"/>
  <c r="E128" i="1"/>
  <c r="M127" i="1"/>
  <c r="N127" i="1"/>
  <c r="G128" i="1" l="1"/>
  <c r="J128" i="1" s="1"/>
  <c r="F128" i="1"/>
  <c r="I128" i="1" s="1"/>
  <c r="K128" i="1" l="1"/>
  <c r="C129" i="1" s="1"/>
  <c r="L128" i="1"/>
  <c r="D129" i="1" s="1"/>
  <c r="O129" i="1" l="1"/>
  <c r="E129" i="1"/>
  <c r="M128" i="1"/>
  <c r="N128" i="1"/>
  <c r="G129" i="1" l="1"/>
  <c r="J129" i="1" s="1"/>
  <c r="F129" i="1"/>
  <c r="I129" i="1" s="1"/>
  <c r="K129" i="1" l="1"/>
  <c r="C130" i="1" s="1"/>
  <c r="L129" i="1"/>
  <c r="D130" i="1" s="1"/>
  <c r="O130" i="1" l="1"/>
  <c r="E130" i="1"/>
  <c r="M129" i="1"/>
  <c r="N129" i="1"/>
  <c r="G130" i="1" l="1"/>
  <c r="J130" i="1" s="1"/>
  <c r="F130" i="1"/>
  <c r="I130" i="1" s="1"/>
  <c r="K130" i="1" l="1"/>
  <c r="C131" i="1" s="1"/>
  <c r="L130" i="1"/>
  <c r="D131" i="1" s="1"/>
  <c r="O131" i="1" l="1"/>
  <c r="E131" i="1"/>
  <c r="M130" i="1"/>
  <c r="N130" i="1"/>
  <c r="G131" i="1" l="1"/>
  <c r="J131" i="1" s="1"/>
  <c r="F131" i="1"/>
  <c r="I131" i="1" s="1"/>
  <c r="K131" i="1" l="1"/>
  <c r="C132" i="1" s="1"/>
  <c r="L131" i="1"/>
  <c r="D132" i="1" s="1"/>
  <c r="O132" i="1" l="1"/>
  <c r="E132" i="1"/>
  <c r="M131" i="1"/>
  <c r="N131" i="1"/>
  <c r="G132" i="1" l="1"/>
  <c r="J132" i="1" s="1"/>
  <c r="F132" i="1"/>
  <c r="I132" i="1" s="1"/>
  <c r="K132" i="1" l="1"/>
  <c r="C133" i="1" s="1"/>
  <c r="L132" i="1"/>
  <c r="D133" i="1" s="1"/>
  <c r="O133" i="1" l="1"/>
  <c r="E133" i="1"/>
  <c r="M132" i="1"/>
  <c r="N132" i="1"/>
  <c r="G133" i="1" l="1"/>
  <c r="J133" i="1" s="1"/>
  <c r="F133" i="1"/>
  <c r="I133" i="1" s="1"/>
  <c r="K133" i="1" l="1"/>
  <c r="C134" i="1" s="1"/>
  <c r="L133" i="1"/>
  <c r="D134" i="1" s="1"/>
  <c r="O134" i="1" l="1"/>
  <c r="E134" i="1"/>
  <c r="M133" i="1"/>
  <c r="N133" i="1"/>
  <c r="G134" i="1" l="1"/>
  <c r="J134" i="1" s="1"/>
  <c r="F134" i="1"/>
  <c r="I134" i="1" s="1"/>
  <c r="K134" i="1" l="1"/>
  <c r="C135" i="1" s="1"/>
  <c r="L134" i="1"/>
  <c r="D135" i="1" s="1"/>
  <c r="O135" i="1" l="1"/>
  <c r="E135" i="1"/>
  <c r="M134" i="1"/>
  <c r="N134" i="1"/>
  <c r="G135" i="1" l="1"/>
  <c r="J135" i="1" s="1"/>
  <c r="F135" i="1"/>
  <c r="I135" i="1" s="1"/>
  <c r="K135" i="1" l="1"/>
  <c r="C136" i="1" s="1"/>
  <c r="L135" i="1"/>
  <c r="D136" i="1" s="1"/>
  <c r="O136" i="1" l="1"/>
  <c r="E136" i="1"/>
  <c r="M135" i="1"/>
  <c r="N135" i="1"/>
  <c r="G136" i="1" l="1"/>
  <c r="J136" i="1" s="1"/>
  <c r="F136" i="1"/>
  <c r="I136" i="1" s="1"/>
  <c r="K136" i="1" l="1"/>
  <c r="C137" i="1" s="1"/>
  <c r="L136" i="1"/>
  <c r="D137" i="1" s="1"/>
  <c r="N136" i="1" l="1"/>
  <c r="O137" i="1"/>
  <c r="E137" i="1"/>
  <c r="M136" i="1"/>
  <c r="G137" i="1" l="1"/>
  <c r="J137" i="1" s="1"/>
  <c r="F137" i="1"/>
  <c r="I137" i="1" s="1"/>
  <c r="K137" i="1" l="1"/>
  <c r="C138" i="1" s="1"/>
  <c r="L137" i="1"/>
  <c r="D138" i="1" s="1"/>
  <c r="O138" i="1" l="1"/>
  <c r="E138" i="1"/>
  <c r="M137" i="1"/>
  <c r="N137" i="1"/>
  <c r="G138" i="1" l="1"/>
  <c r="J138" i="1" s="1"/>
  <c r="F138" i="1"/>
  <c r="I138" i="1" s="1"/>
  <c r="K138" i="1" l="1"/>
  <c r="C139" i="1" s="1"/>
  <c r="L138" i="1"/>
  <c r="D139" i="1" s="1"/>
  <c r="O139" i="1" l="1"/>
  <c r="E139" i="1"/>
  <c r="M138" i="1"/>
  <c r="N138" i="1"/>
  <c r="F139" i="1" l="1"/>
  <c r="I139" i="1" s="1"/>
  <c r="G139" i="1"/>
  <c r="J139" i="1" s="1"/>
  <c r="L139" i="1" l="1"/>
  <c r="D140" i="1" s="1"/>
  <c r="K139" i="1"/>
  <c r="C140" i="1" s="1"/>
  <c r="N139" i="1" l="1"/>
  <c r="M139" i="1"/>
  <c r="O140" i="1"/>
  <c r="E140" i="1"/>
  <c r="G140" i="1" l="1"/>
  <c r="J140" i="1" s="1"/>
  <c r="F140" i="1"/>
  <c r="I140" i="1" s="1"/>
  <c r="K140" i="1" l="1"/>
  <c r="C141" i="1" s="1"/>
  <c r="L140" i="1"/>
  <c r="D141" i="1" s="1"/>
  <c r="O141" i="1" l="1"/>
  <c r="E141" i="1"/>
  <c r="M140" i="1"/>
  <c r="N140" i="1"/>
  <c r="G141" i="1" l="1"/>
  <c r="J141" i="1" s="1"/>
  <c r="F141" i="1"/>
  <c r="I141" i="1" s="1"/>
  <c r="K141" i="1" l="1"/>
  <c r="C142" i="1" s="1"/>
  <c r="L141" i="1"/>
  <c r="D142" i="1" s="1"/>
  <c r="O142" i="1" l="1"/>
  <c r="E142" i="1"/>
  <c r="M141" i="1"/>
  <c r="N141" i="1"/>
  <c r="F142" i="1" l="1"/>
  <c r="I142" i="1" s="1"/>
  <c r="G142" i="1"/>
  <c r="J142" i="1" s="1"/>
  <c r="L142" i="1" l="1"/>
  <c r="D143" i="1" s="1"/>
  <c r="K142" i="1"/>
  <c r="C143" i="1" s="1"/>
  <c r="N142" i="1" l="1"/>
  <c r="M142" i="1"/>
  <c r="O143" i="1"/>
  <c r="E143" i="1"/>
  <c r="G143" i="1" l="1"/>
  <c r="J143" i="1" s="1"/>
  <c r="F143" i="1"/>
  <c r="I143" i="1" s="1"/>
  <c r="K143" i="1" l="1"/>
  <c r="C144" i="1" s="1"/>
  <c r="L143" i="1"/>
  <c r="D144" i="1" s="1"/>
  <c r="O144" i="1" l="1"/>
  <c r="E144" i="1"/>
  <c r="M143" i="1"/>
  <c r="N143" i="1"/>
  <c r="G144" i="1" l="1"/>
  <c r="J144" i="1" s="1"/>
  <c r="F144" i="1"/>
  <c r="I144" i="1" s="1"/>
  <c r="K144" i="1" l="1"/>
  <c r="C145" i="1" s="1"/>
  <c r="L144" i="1"/>
  <c r="D145" i="1" s="1"/>
  <c r="O145" i="1" l="1"/>
  <c r="E145" i="1"/>
  <c r="M144" i="1"/>
  <c r="N144" i="1"/>
  <c r="F145" i="1" l="1"/>
  <c r="I145" i="1" s="1"/>
  <c r="G145" i="1"/>
  <c r="J145" i="1" s="1"/>
  <c r="L145" i="1" l="1"/>
  <c r="D146" i="1" s="1"/>
  <c r="K145" i="1"/>
  <c r="C146" i="1" s="1"/>
  <c r="N145" i="1" l="1"/>
  <c r="M145" i="1"/>
  <c r="O146" i="1"/>
  <c r="E146" i="1"/>
  <c r="F146" i="1" l="1"/>
  <c r="I146" i="1" s="1"/>
  <c r="G146" i="1"/>
  <c r="J146" i="1" s="1"/>
  <c r="L146" i="1" l="1"/>
  <c r="D147" i="1" s="1"/>
  <c r="K146" i="1"/>
  <c r="C147" i="1" s="1"/>
  <c r="N146" i="1" l="1"/>
  <c r="M146" i="1"/>
  <c r="O147" i="1"/>
  <c r="E147" i="1"/>
  <c r="G147" i="1" l="1"/>
  <c r="J147" i="1" s="1"/>
  <c r="F147" i="1"/>
  <c r="I147" i="1" s="1"/>
  <c r="K147" i="1" l="1"/>
  <c r="C148" i="1" s="1"/>
  <c r="L147" i="1"/>
  <c r="D148" i="1" s="1"/>
  <c r="O148" i="1" l="1"/>
  <c r="E148" i="1"/>
  <c r="M147" i="1"/>
  <c r="N147" i="1"/>
  <c r="G148" i="1" l="1"/>
  <c r="J148" i="1" s="1"/>
  <c r="F148" i="1"/>
  <c r="I148" i="1" s="1"/>
  <c r="K148" i="1" l="1"/>
  <c r="C149" i="1" s="1"/>
  <c r="L148" i="1"/>
  <c r="D149" i="1" s="1"/>
  <c r="O149" i="1" l="1"/>
  <c r="E149" i="1"/>
  <c r="M148" i="1"/>
  <c r="N148" i="1"/>
  <c r="G149" i="1" l="1"/>
  <c r="J149" i="1" s="1"/>
  <c r="F149" i="1"/>
  <c r="I149" i="1" s="1"/>
  <c r="K149" i="1" l="1"/>
  <c r="C150" i="1" s="1"/>
  <c r="L149" i="1"/>
  <c r="D150" i="1" s="1"/>
  <c r="O150" i="1" l="1"/>
  <c r="E150" i="1"/>
  <c r="M149" i="1"/>
  <c r="N149" i="1"/>
  <c r="G150" i="1" l="1"/>
  <c r="J150" i="1" s="1"/>
  <c r="F150" i="1"/>
  <c r="I150" i="1" s="1"/>
  <c r="K150" i="1" l="1"/>
  <c r="C151" i="1" s="1"/>
  <c r="L150" i="1"/>
  <c r="D151" i="1" s="1"/>
  <c r="O151" i="1" l="1"/>
  <c r="E151" i="1"/>
  <c r="M150" i="1"/>
  <c r="N150" i="1"/>
  <c r="G151" i="1" l="1"/>
  <c r="J151" i="1" s="1"/>
  <c r="F151" i="1"/>
  <c r="I151" i="1" s="1"/>
  <c r="K151" i="1" l="1"/>
  <c r="C152" i="1" s="1"/>
  <c r="L151" i="1"/>
  <c r="D152" i="1" s="1"/>
  <c r="O152" i="1" l="1"/>
  <c r="E152" i="1"/>
  <c r="M151" i="1"/>
  <c r="N151" i="1"/>
  <c r="G152" i="1" l="1"/>
  <c r="J152" i="1" s="1"/>
  <c r="F152" i="1"/>
  <c r="I152" i="1" s="1"/>
  <c r="K152" i="1" l="1"/>
  <c r="C153" i="1" s="1"/>
  <c r="L152" i="1"/>
  <c r="D153" i="1" s="1"/>
  <c r="O153" i="1" l="1"/>
  <c r="E153" i="1"/>
  <c r="M152" i="1"/>
  <c r="N152" i="1"/>
  <c r="G153" i="1" l="1"/>
  <c r="J153" i="1" s="1"/>
  <c r="F153" i="1"/>
  <c r="I153" i="1" s="1"/>
  <c r="K153" i="1" l="1"/>
  <c r="C154" i="1" s="1"/>
  <c r="L153" i="1"/>
  <c r="D154" i="1" s="1"/>
  <c r="O154" i="1" l="1"/>
  <c r="E154" i="1"/>
  <c r="M153" i="1"/>
  <c r="N153" i="1"/>
  <c r="F154" i="1" l="1"/>
  <c r="I154" i="1" s="1"/>
  <c r="G154" i="1"/>
  <c r="J154" i="1" s="1"/>
  <c r="L154" i="1" l="1"/>
  <c r="D155" i="1" s="1"/>
  <c r="K154" i="1"/>
  <c r="C155" i="1" s="1"/>
  <c r="N154" i="1" l="1"/>
  <c r="M154" i="1"/>
  <c r="O155" i="1"/>
  <c r="E155" i="1"/>
  <c r="F155" i="1" l="1"/>
  <c r="I155" i="1" s="1"/>
  <c r="G155" i="1"/>
  <c r="J155" i="1" s="1"/>
  <c r="L155" i="1" l="1"/>
  <c r="D156" i="1" s="1"/>
  <c r="K155" i="1"/>
  <c r="C156" i="1" s="1"/>
  <c r="N155" i="1" l="1"/>
  <c r="M155" i="1"/>
  <c r="O156" i="1"/>
  <c r="E156" i="1"/>
  <c r="G156" i="1" l="1"/>
  <c r="J156" i="1" s="1"/>
  <c r="F156" i="1"/>
  <c r="I156" i="1" s="1"/>
  <c r="K156" i="1" l="1"/>
  <c r="C157" i="1" s="1"/>
  <c r="L156" i="1"/>
  <c r="D157" i="1" s="1"/>
  <c r="O157" i="1" l="1"/>
  <c r="E157" i="1"/>
  <c r="M156" i="1"/>
  <c r="N156" i="1"/>
  <c r="G157" i="1" l="1"/>
  <c r="J157" i="1" s="1"/>
  <c r="F157" i="1"/>
  <c r="I157" i="1" s="1"/>
  <c r="K157" i="1" l="1"/>
  <c r="C158" i="1" s="1"/>
  <c r="L157" i="1"/>
  <c r="D158" i="1" s="1"/>
  <c r="O158" i="1" l="1"/>
  <c r="E158" i="1"/>
  <c r="M157" i="1"/>
  <c r="N157" i="1"/>
  <c r="G158" i="1" l="1"/>
  <c r="J158" i="1" s="1"/>
  <c r="F158" i="1"/>
  <c r="I158" i="1" s="1"/>
  <c r="K158" i="1" l="1"/>
  <c r="C159" i="1" s="1"/>
  <c r="L158" i="1"/>
  <c r="D159" i="1" s="1"/>
  <c r="O159" i="1" l="1"/>
  <c r="E159" i="1"/>
  <c r="M158" i="1"/>
  <c r="N158" i="1"/>
  <c r="G159" i="1" l="1"/>
  <c r="J159" i="1" s="1"/>
  <c r="F159" i="1"/>
  <c r="I159" i="1" s="1"/>
  <c r="K159" i="1" l="1"/>
  <c r="C160" i="1" s="1"/>
  <c r="L159" i="1"/>
  <c r="D160" i="1" s="1"/>
  <c r="O160" i="1" l="1"/>
  <c r="E160" i="1"/>
  <c r="M159" i="1"/>
  <c r="N159" i="1"/>
  <c r="G160" i="1" l="1"/>
  <c r="J160" i="1" s="1"/>
  <c r="F160" i="1"/>
  <c r="I160" i="1" s="1"/>
  <c r="K160" i="1" l="1"/>
  <c r="C161" i="1" s="1"/>
  <c r="L160" i="1"/>
  <c r="D161" i="1" s="1"/>
  <c r="O161" i="1" l="1"/>
  <c r="E161" i="1"/>
  <c r="M160" i="1"/>
  <c r="N160" i="1"/>
  <c r="G161" i="1" l="1"/>
  <c r="J161" i="1" s="1"/>
  <c r="F161" i="1"/>
  <c r="I161" i="1" s="1"/>
  <c r="K161" i="1" l="1"/>
  <c r="C162" i="1" s="1"/>
  <c r="L161" i="1"/>
  <c r="D162" i="1" s="1"/>
  <c r="O162" i="1" l="1"/>
  <c r="E162" i="1"/>
  <c r="M161" i="1"/>
  <c r="N161" i="1"/>
  <c r="G162" i="1" l="1"/>
  <c r="J162" i="1" s="1"/>
  <c r="F162" i="1"/>
  <c r="I162" i="1" s="1"/>
  <c r="K162" i="1" l="1"/>
  <c r="C163" i="1" s="1"/>
  <c r="L162" i="1"/>
  <c r="D163" i="1" s="1"/>
  <c r="O163" i="1" l="1"/>
  <c r="E163" i="1"/>
  <c r="M162" i="1"/>
  <c r="N162" i="1"/>
  <c r="F163" i="1" l="1"/>
  <c r="I163" i="1" s="1"/>
  <c r="G163" i="1"/>
  <c r="J163" i="1" s="1"/>
  <c r="L163" i="1" l="1"/>
  <c r="D164" i="1" s="1"/>
  <c r="K163" i="1"/>
  <c r="C164" i="1" s="1"/>
  <c r="N163" i="1" l="1"/>
  <c r="M163" i="1"/>
  <c r="O164" i="1"/>
  <c r="E164" i="1"/>
  <c r="F164" i="1" l="1"/>
  <c r="I164" i="1" s="1"/>
  <c r="G164" i="1"/>
  <c r="J164" i="1" s="1"/>
  <c r="L164" i="1" l="1"/>
  <c r="D165" i="1" s="1"/>
  <c r="K164" i="1"/>
  <c r="C165" i="1" s="1"/>
  <c r="N164" i="1" l="1"/>
  <c r="M164" i="1"/>
  <c r="O165" i="1"/>
  <c r="E165" i="1"/>
  <c r="G165" i="1" l="1"/>
  <c r="J165" i="1" s="1"/>
  <c r="F165" i="1"/>
  <c r="I165" i="1" s="1"/>
  <c r="K165" i="1" l="1"/>
  <c r="C166" i="1" s="1"/>
  <c r="L165" i="1"/>
  <c r="D166" i="1" s="1"/>
  <c r="O166" i="1" l="1"/>
  <c r="E166" i="1"/>
  <c r="M165" i="1"/>
  <c r="N165" i="1"/>
  <c r="G166" i="1" l="1"/>
  <c r="J166" i="1" s="1"/>
  <c r="F166" i="1"/>
  <c r="I166" i="1" s="1"/>
  <c r="K166" i="1" l="1"/>
  <c r="C167" i="1" s="1"/>
  <c r="L166" i="1"/>
  <c r="D167" i="1" s="1"/>
  <c r="O167" i="1" l="1"/>
  <c r="E167" i="1"/>
  <c r="M166" i="1"/>
  <c r="N166" i="1"/>
  <c r="G167" i="1" l="1"/>
  <c r="J167" i="1" s="1"/>
  <c r="F167" i="1"/>
  <c r="I167" i="1" s="1"/>
  <c r="K167" i="1" l="1"/>
  <c r="C168" i="1" s="1"/>
  <c r="L167" i="1"/>
  <c r="D168" i="1" s="1"/>
  <c r="O168" i="1" l="1"/>
  <c r="E168" i="1"/>
  <c r="M167" i="1"/>
  <c r="N167" i="1"/>
  <c r="G168" i="1" l="1"/>
  <c r="J168" i="1" s="1"/>
  <c r="F168" i="1"/>
  <c r="I168" i="1" s="1"/>
  <c r="K168" i="1" l="1"/>
  <c r="C169" i="1" s="1"/>
  <c r="L168" i="1"/>
  <c r="D169" i="1" s="1"/>
  <c r="O169" i="1" l="1"/>
  <c r="E169" i="1"/>
  <c r="M168" i="1"/>
  <c r="N168" i="1"/>
  <c r="G169" i="1" l="1"/>
  <c r="J169" i="1" s="1"/>
  <c r="F169" i="1"/>
  <c r="I169" i="1" s="1"/>
  <c r="K169" i="1" l="1"/>
  <c r="C170" i="1" s="1"/>
  <c r="L169" i="1"/>
  <c r="D170" i="1" s="1"/>
  <c r="O170" i="1" l="1"/>
  <c r="E170" i="1"/>
  <c r="M169" i="1"/>
  <c r="N169" i="1"/>
  <c r="F170" i="1" l="1"/>
  <c r="I170" i="1" s="1"/>
  <c r="G170" i="1"/>
  <c r="J170" i="1" s="1"/>
  <c r="L170" i="1" l="1"/>
  <c r="D171" i="1" s="1"/>
  <c r="K170" i="1"/>
  <c r="C171" i="1" s="1"/>
  <c r="N170" i="1" l="1"/>
  <c r="M170" i="1"/>
  <c r="O171" i="1"/>
  <c r="E171" i="1"/>
  <c r="F171" i="1" l="1"/>
  <c r="I171" i="1" s="1"/>
  <c r="G171" i="1"/>
  <c r="J171" i="1" s="1"/>
  <c r="L171" i="1" l="1"/>
  <c r="D172" i="1" s="1"/>
  <c r="K171" i="1"/>
  <c r="C172" i="1" s="1"/>
  <c r="N171" i="1" l="1"/>
  <c r="M171" i="1"/>
  <c r="O172" i="1"/>
  <c r="E172" i="1"/>
  <c r="G172" i="1" l="1"/>
  <c r="J172" i="1" s="1"/>
  <c r="F172" i="1"/>
  <c r="I172" i="1" s="1"/>
  <c r="K172" i="1" l="1"/>
  <c r="C173" i="1" s="1"/>
  <c r="L172" i="1"/>
  <c r="D173" i="1" s="1"/>
  <c r="O173" i="1" l="1"/>
  <c r="E173" i="1"/>
  <c r="M172" i="1"/>
  <c r="N172" i="1"/>
  <c r="G173" i="1" l="1"/>
  <c r="J173" i="1" s="1"/>
  <c r="F173" i="1"/>
  <c r="I173" i="1" s="1"/>
  <c r="K173" i="1" l="1"/>
  <c r="C174" i="1" s="1"/>
  <c r="L173" i="1"/>
  <c r="D174" i="1" s="1"/>
  <c r="O174" i="1" l="1"/>
  <c r="E174" i="1"/>
  <c r="M173" i="1"/>
  <c r="N173" i="1"/>
  <c r="G174" i="1" l="1"/>
  <c r="J174" i="1" s="1"/>
  <c r="F174" i="1"/>
  <c r="I174" i="1" s="1"/>
  <c r="K174" i="1" l="1"/>
  <c r="C175" i="1" s="1"/>
  <c r="L174" i="1"/>
  <c r="D175" i="1" s="1"/>
  <c r="O175" i="1" l="1"/>
  <c r="E175" i="1"/>
  <c r="M174" i="1"/>
  <c r="N174" i="1"/>
  <c r="G175" i="1" l="1"/>
  <c r="J175" i="1" s="1"/>
  <c r="F175" i="1"/>
  <c r="I175" i="1" s="1"/>
  <c r="K175" i="1" l="1"/>
  <c r="C176" i="1" s="1"/>
  <c r="L175" i="1"/>
  <c r="D176" i="1" s="1"/>
  <c r="O176" i="1" l="1"/>
  <c r="E176" i="1"/>
  <c r="M175" i="1"/>
  <c r="N175" i="1"/>
  <c r="G176" i="1" l="1"/>
  <c r="J176" i="1" s="1"/>
  <c r="F176" i="1"/>
  <c r="I176" i="1" s="1"/>
  <c r="K176" i="1" l="1"/>
  <c r="C177" i="1" s="1"/>
  <c r="L176" i="1"/>
  <c r="D177" i="1" s="1"/>
  <c r="O177" i="1" l="1"/>
  <c r="E177" i="1"/>
  <c r="M176" i="1"/>
  <c r="N176" i="1"/>
  <c r="G177" i="1" l="1"/>
  <c r="J177" i="1" s="1"/>
  <c r="F177" i="1"/>
  <c r="I177" i="1" s="1"/>
  <c r="K177" i="1" l="1"/>
  <c r="C178" i="1" s="1"/>
  <c r="L177" i="1"/>
  <c r="D178" i="1" s="1"/>
  <c r="O178" i="1" l="1"/>
  <c r="E178" i="1"/>
  <c r="M177" i="1"/>
  <c r="N177" i="1"/>
  <c r="G178" i="1" l="1"/>
  <c r="J178" i="1" s="1"/>
  <c r="F178" i="1"/>
  <c r="I178" i="1" s="1"/>
  <c r="K178" i="1" l="1"/>
  <c r="C179" i="1" s="1"/>
  <c r="L178" i="1"/>
  <c r="D179" i="1" s="1"/>
  <c r="O179" i="1" l="1"/>
  <c r="E179" i="1"/>
  <c r="M178" i="1"/>
  <c r="N178" i="1"/>
  <c r="G179" i="1" l="1"/>
  <c r="J179" i="1" s="1"/>
  <c r="F179" i="1"/>
  <c r="I179" i="1" s="1"/>
  <c r="K179" i="1" l="1"/>
  <c r="C180" i="1" s="1"/>
  <c r="L179" i="1"/>
  <c r="D180" i="1" s="1"/>
  <c r="O180" i="1" l="1"/>
  <c r="E180" i="1"/>
  <c r="M179" i="1"/>
  <c r="N179" i="1"/>
  <c r="G180" i="1" l="1"/>
  <c r="J180" i="1" s="1"/>
  <c r="F180" i="1"/>
  <c r="I180" i="1" s="1"/>
  <c r="K180" i="1" l="1"/>
  <c r="C181" i="1" s="1"/>
  <c r="L180" i="1"/>
  <c r="D181" i="1" s="1"/>
  <c r="O181" i="1" l="1"/>
  <c r="E181" i="1"/>
  <c r="M180" i="1"/>
  <c r="N180" i="1"/>
  <c r="G181" i="1" l="1"/>
  <c r="J181" i="1" s="1"/>
  <c r="F181" i="1"/>
  <c r="I181" i="1" s="1"/>
  <c r="K181" i="1" l="1"/>
  <c r="C182" i="1" s="1"/>
  <c r="L181" i="1"/>
  <c r="D182" i="1" s="1"/>
  <c r="N181" i="1" l="1"/>
  <c r="M181" i="1"/>
  <c r="O182" i="1"/>
  <c r="E182" i="1"/>
  <c r="G182" i="1" l="1"/>
  <c r="J182" i="1" s="1"/>
  <c r="F182" i="1"/>
  <c r="I182" i="1" s="1"/>
  <c r="K182" i="1" l="1"/>
  <c r="C183" i="1" s="1"/>
  <c r="L182" i="1"/>
  <c r="D183" i="1" s="1"/>
  <c r="O183" i="1" l="1"/>
  <c r="E183" i="1"/>
  <c r="M182" i="1"/>
  <c r="N182" i="1"/>
  <c r="G183" i="1" l="1"/>
  <c r="J183" i="1" s="1"/>
  <c r="F183" i="1"/>
  <c r="I183" i="1" s="1"/>
  <c r="K183" i="1" l="1"/>
  <c r="C184" i="1" s="1"/>
  <c r="L183" i="1"/>
  <c r="D184" i="1" s="1"/>
  <c r="N183" i="1" l="1"/>
  <c r="M183" i="1"/>
  <c r="O184" i="1"/>
  <c r="E184" i="1"/>
  <c r="F184" i="1" l="1"/>
  <c r="I184" i="1" s="1"/>
  <c r="G184" i="1"/>
  <c r="J184" i="1" s="1"/>
  <c r="L184" i="1" l="1"/>
  <c r="D185" i="1" s="1"/>
  <c r="K184" i="1"/>
  <c r="C185" i="1" s="1"/>
  <c r="M184" i="1" l="1"/>
  <c r="N184" i="1"/>
  <c r="O185" i="1"/>
  <c r="E185" i="1"/>
  <c r="G185" i="1" l="1"/>
  <c r="J185" i="1" s="1"/>
  <c r="F185" i="1"/>
  <c r="I185" i="1" s="1"/>
  <c r="K185" i="1" l="1"/>
  <c r="C186" i="1" s="1"/>
  <c r="L185" i="1"/>
  <c r="D186" i="1" s="1"/>
  <c r="O186" i="1" l="1"/>
  <c r="E186" i="1"/>
  <c r="M185" i="1"/>
  <c r="N185" i="1"/>
  <c r="G186" i="1" l="1"/>
  <c r="J186" i="1" s="1"/>
  <c r="F186" i="1"/>
  <c r="I186" i="1" s="1"/>
  <c r="K186" i="1" l="1"/>
  <c r="C187" i="1" s="1"/>
  <c r="L186" i="1"/>
  <c r="D187" i="1" s="1"/>
  <c r="O187" i="1" l="1"/>
  <c r="E187" i="1"/>
  <c r="M186" i="1"/>
  <c r="N186" i="1"/>
  <c r="F187" i="1" l="1"/>
  <c r="I187" i="1" s="1"/>
  <c r="G187" i="1"/>
  <c r="J187" i="1" s="1"/>
  <c r="L187" i="1" l="1"/>
  <c r="D188" i="1" s="1"/>
  <c r="K187" i="1"/>
  <c r="C188" i="1" s="1"/>
  <c r="N187" i="1" l="1"/>
  <c r="M187" i="1"/>
  <c r="O188" i="1"/>
  <c r="E188" i="1"/>
  <c r="F188" i="1" l="1"/>
  <c r="I188" i="1" s="1"/>
  <c r="G188" i="1"/>
  <c r="J188" i="1" s="1"/>
  <c r="L188" i="1" l="1"/>
  <c r="D189" i="1" s="1"/>
  <c r="K188" i="1"/>
  <c r="C189" i="1" s="1"/>
  <c r="N188" i="1" l="1"/>
  <c r="M188" i="1"/>
  <c r="O189" i="1"/>
  <c r="E189" i="1"/>
  <c r="G189" i="1" l="1"/>
  <c r="J189" i="1" s="1"/>
  <c r="F189" i="1"/>
  <c r="I189" i="1" s="1"/>
  <c r="K189" i="1" l="1"/>
  <c r="C190" i="1" s="1"/>
  <c r="L189" i="1"/>
  <c r="D190" i="1" s="1"/>
  <c r="O190" i="1" l="1"/>
  <c r="E190" i="1"/>
  <c r="M189" i="1"/>
  <c r="N189" i="1"/>
  <c r="G190" i="1" l="1"/>
  <c r="J190" i="1" s="1"/>
  <c r="F190" i="1"/>
  <c r="I190" i="1" s="1"/>
  <c r="K190" i="1" l="1"/>
  <c r="C191" i="1" s="1"/>
  <c r="L190" i="1"/>
  <c r="D191" i="1" s="1"/>
  <c r="O191" i="1" l="1"/>
  <c r="E191" i="1"/>
  <c r="M190" i="1"/>
  <c r="N190" i="1"/>
  <c r="G191" i="1" l="1"/>
  <c r="J191" i="1" s="1"/>
  <c r="F191" i="1"/>
  <c r="I191" i="1" s="1"/>
  <c r="K191" i="1" l="1"/>
  <c r="C192" i="1" s="1"/>
  <c r="L191" i="1"/>
  <c r="D192" i="1" s="1"/>
  <c r="O192" i="1" l="1"/>
  <c r="E192" i="1"/>
  <c r="M191" i="1"/>
  <c r="N191" i="1"/>
  <c r="G192" i="1" l="1"/>
  <c r="J192" i="1" s="1"/>
  <c r="F192" i="1"/>
  <c r="I192" i="1" s="1"/>
  <c r="K192" i="1" l="1"/>
  <c r="C193" i="1" s="1"/>
  <c r="L192" i="1"/>
  <c r="D193" i="1" s="1"/>
  <c r="O193" i="1" l="1"/>
  <c r="E193" i="1"/>
  <c r="M192" i="1"/>
  <c r="N192" i="1"/>
  <c r="G193" i="1" l="1"/>
  <c r="J193" i="1" s="1"/>
  <c r="F193" i="1"/>
  <c r="I193" i="1" s="1"/>
  <c r="K193" i="1" l="1"/>
  <c r="C194" i="1" s="1"/>
  <c r="M193" i="1"/>
  <c r="L193" i="1"/>
  <c r="D194" i="1" s="1"/>
  <c r="N193" i="1" l="1"/>
  <c r="O194" i="1"/>
  <c r="E194" i="1"/>
  <c r="G194" i="1" l="1"/>
  <c r="J194" i="1" s="1"/>
  <c r="F194" i="1"/>
  <c r="I194" i="1" s="1"/>
  <c r="K194" i="1" l="1"/>
  <c r="C195" i="1" s="1"/>
  <c r="L194" i="1"/>
  <c r="D195" i="1" s="1"/>
  <c r="O195" i="1" l="1"/>
  <c r="E195" i="1"/>
  <c r="M194" i="1"/>
  <c r="N194" i="1"/>
  <c r="G195" i="1" l="1"/>
  <c r="J195" i="1" s="1"/>
  <c r="F195" i="1"/>
  <c r="I195" i="1" s="1"/>
  <c r="K195" i="1" l="1"/>
  <c r="C196" i="1" s="1"/>
  <c r="L195" i="1"/>
  <c r="D196" i="1" s="1"/>
  <c r="N195" i="1" l="1"/>
  <c r="M195" i="1"/>
  <c r="O196" i="1"/>
  <c r="E196" i="1"/>
  <c r="F196" i="1" l="1"/>
  <c r="I196" i="1" s="1"/>
  <c r="G196" i="1"/>
  <c r="J196" i="1" s="1"/>
  <c r="L196" i="1" l="1"/>
  <c r="D197" i="1" s="1"/>
  <c r="K196" i="1"/>
  <c r="C197" i="1" s="1"/>
  <c r="N196" i="1" l="1"/>
  <c r="M196" i="1"/>
  <c r="O197" i="1"/>
  <c r="E197" i="1"/>
  <c r="G197" i="1" l="1"/>
  <c r="J197" i="1" s="1"/>
  <c r="F197" i="1"/>
  <c r="I197" i="1" s="1"/>
  <c r="K197" i="1" l="1"/>
  <c r="C198" i="1" s="1"/>
  <c r="L197" i="1"/>
  <c r="D198" i="1" s="1"/>
  <c r="O198" i="1" l="1"/>
  <c r="E198" i="1"/>
  <c r="M197" i="1"/>
  <c r="N197" i="1"/>
  <c r="G198" i="1" l="1"/>
  <c r="J198" i="1" s="1"/>
  <c r="F198" i="1"/>
  <c r="I198" i="1" s="1"/>
  <c r="K198" i="1" l="1"/>
  <c r="C199" i="1" s="1"/>
  <c r="L198" i="1"/>
  <c r="D199" i="1" s="1"/>
  <c r="O199" i="1" l="1"/>
  <c r="E199" i="1"/>
  <c r="M198" i="1"/>
  <c r="N198" i="1"/>
  <c r="F199" i="1" l="1"/>
  <c r="I199" i="1" s="1"/>
  <c r="G199" i="1"/>
  <c r="J199" i="1" s="1"/>
  <c r="K199" i="1" l="1"/>
  <c r="C200" i="1" s="1"/>
  <c r="L199" i="1"/>
  <c r="D200" i="1" s="1"/>
  <c r="N199" i="1"/>
  <c r="M199" i="1" l="1"/>
  <c r="O200" i="1"/>
  <c r="E200" i="1"/>
  <c r="G200" i="1" l="1"/>
  <c r="J200" i="1" s="1"/>
  <c r="F200" i="1"/>
  <c r="I200" i="1" s="1"/>
  <c r="K200" i="1" l="1"/>
  <c r="C201" i="1" s="1"/>
  <c r="L200" i="1"/>
  <c r="D201" i="1" s="1"/>
  <c r="N200" i="1" l="1"/>
  <c r="M200" i="1"/>
  <c r="O201" i="1"/>
  <c r="E201" i="1"/>
  <c r="G201" i="1" l="1"/>
  <c r="J201" i="1" s="1"/>
  <c r="F201" i="1"/>
  <c r="I201" i="1" s="1"/>
  <c r="K201" i="1" l="1"/>
  <c r="C202" i="1" s="1"/>
  <c r="L201" i="1"/>
  <c r="D202" i="1" s="1"/>
  <c r="N201" i="1" l="1"/>
  <c r="M201" i="1"/>
  <c r="O202" i="1"/>
  <c r="E202" i="1"/>
  <c r="G202" i="1" l="1"/>
  <c r="J202" i="1" s="1"/>
  <c r="F202" i="1"/>
  <c r="I202" i="1" s="1"/>
  <c r="K202" i="1" l="1"/>
  <c r="C203" i="1" s="1"/>
  <c r="L202" i="1"/>
  <c r="D203" i="1" s="1"/>
  <c r="N202" i="1" l="1"/>
  <c r="M202" i="1"/>
  <c r="O203" i="1"/>
  <c r="E203" i="1"/>
  <c r="F203" i="1" l="1"/>
  <c r="I203" i="1" s="1"/>
  <c r="G203" i="1"/>
  <c r="J203" i="1" s="1"/>
  <c r="L203" i="1" l="1"/>
  <c r="D204" i="1" s="1"/>
  <c r="K203" i="1"/>
  <c r="C204" i="1" s="1"/>
  <c r="N203" i="1" l="1"/>
  <c r="M203" i="1"/>
  <c r="O204" i="1"/>
  <c r="E204" i="1"/>
  <c r="G204" i="1" l="1"/>
  <c r="J204" i="1" s="1"/>
  <c r="F204" i="1"/>
  <c r="I204" i="1" s="1"/>
  <c r="K204" i="1" l="1"/>
  <c r="C205" i="1" s="1"/>
  <c r="L204" i="1"/>
  <c r="D205" i="1" s="1"/>
  <c r="N204" i="1" l="1"/>
  <c r="O205" i="1"/>
  <c r="E205" i="1"/>
  <c r="M204" i="1"/>
  <c r="F205" i="1" l="1"/>
  <c r="I205" i="1" s="1"/>
  <c r="G205" i="1"/>
  <c r="J205" i="1" s="1"/>
  <c r="L205" i="1" l="1"/>
  <c r="D206" i="1" s="1"/>
  <c r="K205" i="1"/>
  <c r="C206" i="1" s="1"/>
  <c r="M205" i="1" l="1"/>
  <c r="N205" i="1"/>
  <c r="O206" i="1"/>
  <c r="E206" i="1"/>
  <c r="F206" i="1" l="1"/>
  <c r="I206" i="1" s="1"/>
  <c r="G206" i="1"/>
  <c r="J206" i="1" s="1"/>
  <c r="L206" i="1" l="1"/>
  <c r="D207" i="1" s="1"/>
  <c r="K206" i="1"/>
  <c r="C207" i="1" s="1"/>
  <c r="N206" i="1" l="1"/>
  <c r="M206" i="1"/>
  <c r="O207" i="1"/>
  <c r="E207" i="1"/>
  <c r="G207" i="1" l="1"/>
  <c r="J207" i="1" s="1"/>
  <c r="F207" i="1"/>
  <c r="I207" i="1" s="1"/>
  <c r="K207" i="1" l="1"/>
  <c r="C208" i="1" s="1"/>
  <c r="L207" i="1"/>
  <c r="D208" i="1" s="1"/>
  <c r="O208" i="1" l="1"/>
  <c r="E208" i="1"/>
  <c r="M207" i="1"/>
  <c r="N207" i="1"/>
  <c r="G208" i="1" l="1"/>
  <c r="J208" i="1" s="1"/>
  <c r="F208" i="1"/>
  <c r="I208" i="1" s="1"/>
  <c r="K208" i="1" l="1"/>
  <c r="C209" i="1" s="1"/>
  <c r="L208" i="1"/>
  <c r="D209" i="1" s="1"/>
  <c r="O209" i="1" l="1"/>
  <c r="E209" i="1"/>
  <c r="M208" i="1"/>
  <c r="N208" i="1"/>
  <c r="G209" i="1" l="1"/>
  <c r="J209" i="1" s="1"/>
  <c r="F209" i="1"/>
  <c r="I209" i="1" s="1"/>
  <c r="K209" i="1" l="1"/>
  <c r="C210" i="1" s="1"/>
  <c r="L209" i="1"/>
  <c r="D210" i="1" s="1"/>
  <c r="N209" i="1" l="1"/>
  <c r="M209" i="1"/>
  <c r="O210" i="1"/>
  <c r="E210" i="1"/>
  <c r="G210" i="1" l="1"/>
  <c r="J210" i="1" s="1"/>
  <c r="F210" i="1"/>
  <c r="I210" i="1" s="1"/>
  <c r="K210" i="1" l="1"/>
  <c r="C211" i="1" s="1"/>
  <c r="L210" i="1"/>
  <c r="D211" i="1" s="1"/>
  <c r="O211" i="1" l="1"/>
  <c r="E211" i="1"/>
  <c r="M210" i="1"/>
  <c r="N210" i="1"/>
  <c r="G211" i="1" l="1"/>
  <c r="J211" i="1" s="1"/>
  <c r="F211" i="1"/>
  <c r="I211" i="1" s="1"/>
  <c r="K211" i="1" l="1"/>
  <c r="C212" i="1" s="1"/>
  <c r="M211" i="1"/>
  <c r="L211" i="1"/>
  <c r="D212" i="1" s="1"/>
  <c r="N211" i="1" l="1"/>
  <c r="O212" i="1"/>
  <c r="E212" i="1"/>
  <c r="G212" i="1" l="1"/>
  <c r="J212" i="1" s="1"/>
  <c r="F212" i="1"/>
  <c r="I212" i="1" s="1"/>
  <c r="K212" i="1" l="1"/>
  <c r="C213" i="1" s="1"/>
  <c r="M212" i="1"/>
  <c r="L212" i="1"/>
  <c r="D213" i="1" s="1"/>
  <c r="N212" i="1" l="1"/>
  <c r="O213" i="1"/>
  <c r="E213" i="1"/>
  <c r="G213" i="1" l="1"/>
  <c r="J213" i="1" s="1"/>
  <c r="F213" i="1"/>
  <c r="I213" i="1" s="1"/>
  <c r="K213" i="1" l="1"/>
  <c r="C214" i="1" s="1"/>
  <c r="L213" i="1"/>
  <c r="D214" i="1" s="1"/>
  <c r="O214" i="1" l="1"/>
  <c r="E214" i="1"/>
  <c r="M213" i="1"/>
  <c r="N213" i="1"/>
  <c r="G214" i="1" l="1"/>
  <c r="J214" i="1" s="1"/>
  <c r="F214" i="1"/>
  <c r="I214" i="1" s="1"/>
  <c r="K214" i="1" l="1"/>
  <c r="C215" i="1" s="1"/>
  <c r="L214" i="1"/>
  <c r="D215" i="1" s="1"/>
  <c r="N214" i="1" l="1"/>
  <c r="M214" i="1"/>
  <c r="O215" i="1"/>
  <c r="E215" i="1"/>
  <c r="G215" i="1" l="1"/>
  <c r="J215" i="1" s="1"/>
  <c r="F215" i="1"/>
  <c r="I215" i="1" s="1"/>
  <c r="K215" i="1" l="1"/>
  <c r="C216" i="1" s="1"/>
  <c r="L215" i="1"/>
  <c r="D216" i="1" s="1"/>
  <c r="O216" i="1" l="1"/>
  <c r="E216" i="1"/>
  <c r="M215" i="1"/>
  <c r="N215" i="1"/>
  <c r="G216" i="1" l="1"/>
  <c r="J216" i="1" s="1"/>
  <c r="F216" i="1"/>
  <c r="I216" i="1" s="1"/>
  <c r="K216" i="1" l="1"/>
  <c r="C217" i="1" s="1"/>
  <c r="L216" i="1"/>
  <c r="D217" i="1" s="1"/>
  <c r="N216" i="1" l="1"/>
  <c r="O217" i="1"/>
  <c r="E217" i="1"/>
  <c r="M216" i="1"/>
  <c r="G217" i="1" l="1"/>
  <c r="J217" i="1" s="1"/>
  <c r="F217" i="1"/>
  <c r="I217" i="1" s="1"/>
  <c r="K217" i="1" l="1"/>
  <c r="C218" i="1" s="1"/>
  <c r="L217" i="1"/>
  <c r="D218" i="1" s="1"/>
  <c r="N217" i="1" l="1"/>
  <c r="M217" i="1"/>
  <c r="O218" i="1"/>
  <c r="E218" i="1"/>
  <c r="G218" i="1" l="1"/>
  <c r="J218" i="1" s="1"/>
  <c r="F218" i="1"/>
  <c r="I218" i="1" s="1"/>
  <c r="K218" i="1" l="1"/>
  <c r="C219" i="1" s="1"/>
  <c r="L218" i="1"/>
  <c r="D219" i="1" s="1"/>
  <c r="M218" i="1" l="1"/>
  <c r="N218" i="1"/>
  <c r="O219" i="1"/>
  <c r="E219" i="1"/>
  <c r="F219" i="1" l="1"/>
  <c r="I219" i="1" s="1"/>
  <c r="G219" i="1"/>
  <c r="J219" i="1" s="1"/>
  <c r="L219" i="1" l="1"/>
  <c r="D220" i="1" s="1"/>
  <c r="K219" i="1"/>
  <c r="C220" i="1" s="1"/>
  <c r="M219" i="1" l="1"/>
  <c r="N219" i="1"/>
  <c r="O220" i="1"/>
  <c r="E220" i="1"/>
  <c r="G220" i="1" l="1"/>
  <c r="J220" i="1" s="1"/>
  <c r="F220" i="1"/>
  <c r="I220" i="1" s="1"/>
  <c r="K220" i="1" l="1"/>
  <c r="C221" i="1" s="1"/>
  <c r="L220" i="1"/>
  <c r="D221" i="1" s="1"/>
  <c r="N220" i="1" l="1"/>
  <c r="M220" i="1"/>
  <c r="O221" i="1"/>
  <c r="E221" i="1"/>
  <c r="G221" i="1" l="1"/>
  <c r="J221" i="1" s="1"/>
  <c r="F221" i="1"/>
  <c r="I221" i="1" s="1"/>
  <c r="K221" i="1" l="1"/>
  <c r="C222" i="1" s="1"/>
  <c r="L221" i="1"/>
  <c r="D222" i="1" s="1"/>
  <c r="N221" i="1" l="1"/>
  <c r="M221" i="1"/>
  <c r="O222" i="1"/>
  <c r="E222" i="1"/>
  <c r="G222" i="1" l="1"/>
  <c r="J222" i="1" s="1"/>
  <c r="F222" i="1"/>
  <c r="I222" i="1" s="1"/>
  <c r="K222" i="1" l="1"/>
  <c r="C223" i="1" s="1"/>
  <c r="M222" i="1"/>
  <c r="L222" i="1"/>
  <c r="D223" i="1" s="1"/>
  <c r="N222" i="1"/>
  <c r="O223" i="1" l="1"/>
  <c r="E223" i="1"/>
  <c r="G223" i="1" l="1"/>
  <c r="J223" i="1" s="1"/>
  <c r="F223" i="1"/>
  <c r="I223" i="1" s="1"/>
  <c r="K223" i="1" l="1"/>
  <c r="C224" i="1" s="1"/>
  <c r="L223" i="1"/>
  <c r="D224" i="1" s="1"/>
  <c r="N223" i="1" l="1"/>
  <c r="M223" i="1"/>
  <c r="O224" i="1"/>
  <c r="E224" i="1"/>
  <c r="G224" i="1" l="1"/>
  <c r="J224" i="1" s="1"/>
  <c r="F224" i="1"/>
  <c r="I224" i="1" s="1"/>
  <c r="K224" i="1" l="1"/>
  <c r="C225" i="1" s="1"/>
  <c r="L224" i="1"/>
  <c r="D225" i="1" s="1"/>
  <c r="N224" i="1" l="1"/>
  <c r="M224" i="1"/>
  <c r="O225" i="1"/>
  <c r="E225" i="1"/>
  <c r="G225" i="1" l="1"/>
  <c r="J225" i="1" s="1"/>
  <c r="F225" i="1"/>
  <c r="I225" i="1" s="1"/>
  <c r="K225" i="1" l="1"/>
  <c r="C226" i="1" s="1"/>
  <c r="L225" i="1"/>
  <c r="D226" i="1" s="1"/>
  <c r="M225" i="1" l="1"/>
  <c r="N225" i="1"/>
  <c r="O226" i="1"/>
  <c r="E226" i="1"/>
  <c r="G226" i="1" l="1"/>
  <c r="J226" i="1" s="1"/>
  <c r="F226" i="1"/>
  <c r="I226" i="1" s="1"/>
  <c r="K226" i="1" l="1"/>
  <c r="C227" i="1" s="1"/>
  <c r="L226" i="1"/>
  <c r="D227" i="1" s="1"/>
  <c r="N226" i="1" l="1"/>
  <c r="M226" i="1"/>
  <c r="O227" i="1"/>
  <c r="E227" i="1"/>
  <c r="G227" i="1" l="1"/>
  <c r="J227" i="1" s="1"/>
  <c r="F227" i="1"/>
  <c r="I227" i="1" s="1"/>
  <c r="K227" i="1" l="1"/>
  <c r="C228" i="1" s="1"/>
  <c r="L227" i="1"/>
  <c r="D228" i="1" s="1"/>
  <c r="N227" i="1"/>
  <c r="M227" i="1" l="1"/>
  <c r="O228" i="1"/>
  <c r="E228" i="1"/>
  <c r="G228" i="1" l="1"/>
  <c r="J228" i="1" s="1"/>
  <c r="F228" i="1"/>
  <c r="I228" i="1" s="1"/>
  <c r="K228" i="1" l="1"/>
  <c r="C229" i="1" s="1"/>
  <c r="L228" i="1"/>
  <c r="D229" i="1" s="1"/>
  <c r="N228" i="1" l="1"/>
  <c r="M228" i="1"/>
  <c r="O229" i="1"/>
  <c r="E229" i="1"/>
  <c r="G229" i="1" l="1"/>
  <c r="J229" i="1" s="1"/>
  <c r="F229" i="1"/>
  <c r="I229" i="1" s="1"/>
  <c r="K229" i="1" l="1"/>
  <c r="C230" i="1" s="1"/>
  <c r="L229" i="1"/>
  <c r="D230" i="1" s="1"/>
  <c r="M229" i="1" l="1"/>
  <c r="O230" i="1"/>
  <c r="E230" i="1"/>
  <c r="N229" i="1"/>
  <c r="G230" i="1" l="1"/>
  <c r="J230" i="1" s="1"/>
  <c r="F230" i="1"/>
  <c r="I230" i="1" s="1"/>
  <c r="K230" i="1" l="1"/>
  <c r="C231" i="1" s="1"/>
  <c r="L230" i="1"/>
  <c r="D231" i="1" s="1"/>
  <c r="N230" i="1" l="1"/>
  <c r="M230" i="1"/>
  <c r="O231" i="1"/>
  <c r="E231" i="1"/>
  <c r="G231" i="1" l="1"/>
  <c r="J231" i="1" s="1"/>
  <c r="F231" i="1"/>
  <c r="I231" i="1" s="1"/>
  <c r="K231" i="1" l="1"/>
  <c r="C232" i="1" s="1"/>
  <c r="L231" i="1"/>
  <c r="D232" i="1" s="1"/>
  <c r="N231" i="1" l="1"/>
  <c r="M231" i="1"/>
  <c r="O232" i="1"/>
  <c r="E232" i="1"/>
  <c r="G232" i="1" l="1"/>
  <c r="J232" i="1" s="1"/>
  <c r="F232" i="1"/>
  <c r="I232" i="1" s="1"/>
  <c r="K232" i="1" l="1"/>
  <c r="C233" i="1" s="1"/>
  <c r="L232" i="1"/>
  <c r="D233" i="1" s="1"/>
  <c r="M232" i="1" l="1"/>
  <c r="O233" i="1"/>
  <c r="E233" i="1"/>
  <c r="N232" i="1"/>
  <c r="G233" i="1" l="1"/>
  <c r="J233" i="1" s="1"/>
  <c r="F233" i="1"/>
  <c r="I233" i="1" s="1"/>
  <c r="K233" i="1" l="1"/>
  <c r="C234" i="1" s="1"/>
  <c r="L233" i="1"/>
  <c r="D234" i="1" s="1"/>
  <c r="M233" i="1" l="1"/>
  <c r="O234" i="1"/>
  <c r="E234" i="1"/>
  <c r="N233" i="1"/>
  <c r="G234" i="1" l="1"/>
  <c r="J234" i="1" s="1"/>
  <c r="F234" i="1"/>
  <c r="I234" i="1" s="1"/>
  <c r="K234" i="1" l="1"/>
  <c r="C235" i="1" s="1"/>
  <c r="L234" i="1"/>
  <c r="D235" i="1" s="1"/>
  <c r="N234" i="1"/>
  <c r="M234" i="1" l="1"/>
  <c r="O235" i="1"/>
  <c r="E235" i="1"/>
  <c r="F235" i="1" l="1"/>
  <c r="I235" i="1" s="1"/>
  <c r="G235" i="1"/>
  <c r="J235" i="1" s="1"/>
  <c r="L235" i="1" l="1"/>
  <c r="D236" i="1" s="1"/>
  <c r="N235" i="1"/>
  <c r="K235" i="1"/>
  <c r="C236" i="1" s="1"/>
  <c r="M235" i="1" l="1"/>
  <c r="O236" i="1"/>
  <c r="E236" i="1"/>
  <c r="G236" i="1" l="1"/>
  <c r="J236" i="1" s="1"/>
  <c r="F236" i="1"/>
  <c r="I236" i="1" s="1"/>
  <c r="K236" i="1" l="1"/>
  <c r="C237" i="1" s="1"/>
  <c r="L236" i="1"/>
  <c r="D237" i="1" s="1"/>
  <c r="M236" i="1" l="1"/>
  <c r="O237" i="1"/>
  <c r="E237" i="1"/>
  <c r="N236" i="1"/>
  <c r="G237" i="1" l="1"/>
  <c r="J237" i="1" s="1"/>
  <c r="F237" i="1"/>
  <c r="I237" i="1" s="1"/>
  <c r="K237" i="1" l="1"/>
  <c r="C238" i="1" s="1"/>
  <c r="L237" i="1"/>
  <c r="D238" i="1" s="1"/>
  <c r="M237" i="1" l="1"/>
  <c r="O238" i="1"/>
  <c r="E238" i="1"/>
  <c r="N237" i="1"/>
  <c r="G238" i="1" l="1"/>
  <c r="J238" i="1" s="1"/>
  <c r="F238" i="1"/>
  <c r="I238" i="1" s="1"/>
  <c r="K238" i="1" l="1"/>
  <c r="C239" i="1" s="1"/>
  <c r="L238" i="1"/>
  <c r="D239" i="1" s="1"/>
  <c r="M238" i="1" l="1"/>
  <c r="O239" i="1"/>
  <c r="E239" i="1"/>
  <c r="N238" i="1"/>
  <c r="G239" i="1" l="1"/>
  <c r="J239" i="1" s="1"/>
  <c r="F239" i="1"/>
  <c r="I239" i="1" s="1"/>
  <c r="K239" i="1" l="1"/>
  <c r="C240" i="1" s="1"/>
  <c r="L239" i="1"/>
  <c r="D240" i="1" s="1"/>
  <c r="M239" i="1" l="1"/>
  <c r="N239" i="1"/>
  <c r="O240" i="1"/>
  <c r="E240" i="1"/>
  <c r="G240" i="1" l="1"/>
  <c r="J240" i="1" s="1"/>
  <c r="F240" i="1"/>
  <c r="I240" i="1" s="1"/>
  <c r="K240" i="1" l="1"/>
  <c r="C241" i="1" s="1"/>
  <c r="L240" i="1"/>
  <c r="D241" i="1" s="1"/>
  <c r="M240" i="1" l="1"/>
  <c r="O241" i="1"/>
  <c r="E241" i="1"/>
  <c r="N240" i="1"/>
  <c r="F241" i="1" l="1"/>
  <c r="I241" i="1" s="1"/>
  <c r="G241" i="1"/>
  <c r="J241" i="1" s="1"/>
  <c r="L241" i="1" l="1"/>
  <c r="D242" i="1" s="1"/>
  <c r="N241" i="1"/>
  <c r="K241" i="1"/>
  <c r="C242" i="1" s="1"/>
  <c r="M241" i="1" l="1"/>
  <c r="O242" i="1"/>
  <c r="E242" i="1"/>
  <c r="G242" i="1" l="1"/>
  <c r="J242" i="1" s="1"/>
  <c r="F242" i="1"/>
  <c r="I242" i="1" s="1"/>
  <c r="K242" i="1" l="1"/>
  <c r="C243" i="1" s="1"/>
  <c r="L242" i="1"/>
  <c r="D243" i="1" s="1"/>
  <c r="M242" i="1" l="1"/>
  <c r="O243" i="1"/>
  <c r="E243" i="1"/>
  <c r="N242" i="1"/>
  <c r="G243" i="1" l="1"/>
  <c r="J243" i="1" s="1"/>
  <c r="F243" i="1"/>
  <c r="I243" i="1" s="1"/>
  <c r="K243" i="1" l="1"/>
  <c r="C244" i="1" s="1"/>
  <c r="L243" i="1"/>
  <c r="D244" i="1" s="1"/>
  <c r="M243" i="1" l="1"/>
  <c r="N243" i="1"/>
  <c r="O244" i="1"/>
  <c r="E244" i="1"/>
  <c r="F244" i="1" l="1"/>
  <c r="I244" i="1" s="1"/>
  <c r="G244" i="1"/>
  <c r="J244" i="1" s="1"/>
  <c r="L244" i="1" l="1"/>
  <c r="D245" i="1" s="1"/>
  <c r="K244" i="1"/>
  <c r="C245" i="1" s="1"/>
  <c r="N244" i="1" l="1"/>
  <c r="M244" i="1"/>
  <c r="O245" i="1"/>
  <c r="E245" i="1"/>
  <c r="G245" i="1" l="1"/>
  <c r="J245" i="1" s="1"/>
  <c r="F245" i="1"/>
  <c r="I245" i="1" s="1"/>
  <c r="K245" i="1" l="1"/>
  <c r="C246" i="1" s="1"/>
  <c r="L245" i="1"/>
  <c r="D246" i="1" s="1"/>
  <c r="M245" i="1" l="1"/>
  <c r="O246" i="1"/>
  <c r="E246" i="1"/>
  <c r="N245" i="1"/>
  <c r="G246" i="1" l="1"/>
  <c r="J246" i="1" s="1"/>
  <c r="F246" i="1"/>
  <c r="I246" i="1" s="1"/>
  <c r="K246" i="1" l="1"/>
  <c r="C247" i="1" s="1"/>
  <c r="M246" i="1"/>
  <c r="L246" i="1"/>
  <c r="D247" i="1" s="1"/>
  <c r="O247" i="1" l="1"/>
  <c r="E247" i="1"/>
  <c r="N246" i="1"/>
  <c r="G247" i="1" l="1"/>
  <c r="J247" i="1" s="1"/>
  <c r="F247" i="1"/>
  <c r="I247" i="1" s="1"/>
  <c r="K247" i="1" l="1"/>
  <c r="C248" i="1" s="1"/>
  <c r="L247" i="1"/>
  <c r="D248" i="1" s="1"/>
  <c r="M247" i="1" l="1"/>
  <c r="N247" i="1"/>
  <c r="O248" i="1"/>
  <c r="E248" i="1"/>
  <c r="G248" i="1" l="1"/>
  <c r="J248" i="1" s="1"/>
  <c r="F248" i="1"/>
  <c r="I248" i="1" s="1"/>
  <c r="K248" i="1" l="1"/>
  <c r="C249" i="1" s="1"/>
  <c r="L248" i="1"/>
  <c r="D249" i="1" s="1"/>
  <c r="M248" i="1" l="1"/>
  <c r="N248" i="1"/>
  <c r="O249" i="1"/>
  <c r="E249" i="1"/>
  <c r="G249" i="1" l="1"/>
  <c r="J249" i="1" s="1"/>
  <c r="F249" i="1"/>
  <c r="I249" i="1" s="1"/>
  <c r="K249" i="1" l="1"/>
  <c r="C250" i="1" s="1"/>
  <c r="M249" i="1"/>
  <c r="L249" i="1"/>
  <c r="D250" i="1" s="1"/>
  <c r="N249" i="1" l="1"/>
  <c r="O250" i="1"/>
  <c r="E250" i="1"/>
  <c r="F250" i="1" l="1"/>
  <c r="I250" i="1" s="1"/>
  <c r="G250" i="1"/>
  <c r="J250" i="1" s="1"/>
  <c r="L250" i="1" l="1"/>
  <c r="D251" i="1" s="1"/>
  <c r="K250" i="1"/>
  <c r="C251" i="1" s="1"/>
  <c r="N250" i="1" l="1"/>
  <c r="M250" i="1"/>
  <c r="O251" i="1"/>
  <c r="E251" i="1"/>
  <c r="F251" i="1" l="1"/>
  <c r="I251" i="1" s="1"/>
  <c r="G251" i="1"/>
  <c r="J251" i="1" s="1"/>
  <c r="L251" i="1" l="1"/>
  <c r="D252" i="1" s="1"/>
  <c r="K251" i="1"/>
  <c r="C252" i="1" s="1"/>
  <c r="N251" i="1" l="1"/>
  <c r="M251" i="1"/>
  <c r="O252" i="1"/>
  <c r="E252" i="1"/>
  <c r="G252" i="1" l="1"/>
  <c r="J252" i="1" s="1"/>
  <c r="F252" i="1"/>
  <c r="I252" i="1" s="1"/>
  <c r="K252" i="1" l="1"/>
  <c r="C253" i="1" s="1"/>
  <c r="L252" i="1"/>
  <c r="D253" i="1" s="1"/>
  <c r="N252" i="1" l="1"/>
  <c r="M252" i="1"/>
  <c r="O253" i="1"/>
  <c r="E253" i="1"/>
  <c r="F253" i="1" l="1"/>
  <c r="I253" i="1" s="1"/>
  <c r="G253" i="1"/>
  <c r="J253" i="1" s="1"/>
  <c r="L253" i="1" l="1"/>
  <c r="D254" i="1" s="1"/>
  <c r="K253" i="1"/>
  <c r="C254" i="1" s="1"/>
  <c r="M253" i="1" l="1"/>
  <c r="N253" i="1"/>
  <c r="O254" i="1"/>
  <c r="E254" i="1"/>
  <c r="G254" i="1" l="1"/>
  <c r="J254" i="1" s="1"/>
  <c r="F254" i="1"/>
  <c r="I254" i="1" s="1"/>
  <c r="K254" i="1" l="1"/>
  <c r="C255" i="1" s="1"/>
  <c r="L254" i="1"/>
  <c r="D255" i="1" s="1"/>
  <c r="M254" i="1" l="1"/>
  <c r="N254" i="1"/>
  <c r="O255" i="1"/>
  <c r="E255" i="1"/>
  <c r="G255" i="1" l="1"/>
  <c r="J255" i="1" s="1"/>
  <c r="F255" i="1"/>
  <c r="I255" i="1" s="1"/>
  <c r="K255" i="1" l="1"/>
  <c r="C256" i="1" s="1"/>
  <c r="L255" i="1"/>
  <c r="D256" i="1" s="1"/>
  <c r="N255" i="1" l="1"/>
  <c r="M255" i="1"/>
  <c r="O256" i="1"/>
  <c r="E256" i="1"/>
  <c r="G256" i="1" l="1"/>
  <c r="J256" i="1" s="1"/>
  <c r="F256" i="1"/>
  <c r="I256" i="1" s="1"/>
  <c r="K256" i="1" l="1"/>
  <c r="C257" i="1" s="1"/>
  <c r="L256" i="1"/>
  <c r="D257" i="1" s="1"/>
  <c r="M256" i="1" l="1"/>
  <c r="O257" i="1"/>
  <c r="E257" i="1"/>
  <c r="N256" i="1"/>
  <c r="G257" i="1" l="1"/>
  <c r="J257" i="1" s="1"/>
  <c r="F257" i="1"/>
  <c r="I257" i="1" s="1"/>
  <c r="K257" i="1" l="1"/>
  <c r="C258" i="1" s="1"/>
  <c r="M257" i="1"/>
  <c r="L257" i="1"/>
  <c r="D258" i="1" s="1"/>
  <c r="O258" i="1" l="1"/>
  <c r="E258" i="1"/>
  <c r="N257" i="1"/>
  <c r="G258" i="1" l="1"/>
  <c r="J258" i="1" s="1"/>
  <c r="F258" i="1"/>
  <c r="I258" i="1" s="1"/>
  <c r="K258" i="1" l="1"/>
  <c r="C259" i="1" s="1"/>
  <c r="L258" i="1"/>
  <c r="D259" i="1" s="1"/>
  <c r="M258" i="1" l="1"/>
  <c r="O259" i="1"/>
  <c r="E259" i="1"/>
  <c r="N258" i="1"/>
  <c r="G259" i="1" l="1"/>
  <c r="J259" i="1" s="1"/>
  <c r="F259" i="1"/>
  <c r="I259" i="1" s="1"/>
  <c r="K259" i="1" l="1"/>
  <c r="C260" i="1" s="1"/>
  <c r="L259" i="1"/>
  <c r="D260" i="1" s="1"/>
  <c r="M259" i="1" l="1"/>
  <c r="O260" i="1"/>
  <c r="E260" i="1"/>
  <c r="N259" i="1"/>
  <c r="G260" i="1" l="1"/>
  <c r="J260" i="1" s="1"/>
  <c r="F260" i="1"/>
  <c r="I260" i="1" s="1"/>
  <c r="K260" i="1" l="1"/>
  <c r="C261" i="1" s="1"/>
  <c r="M260" i="1"/>
  <c r="L260" i="1"/>
  <c r="D261" i="1" s="1"/>
  <c r="N260" i="1" l="1"/>
  <c r="O261" i="1"/>
  <c r="E261" i="1"/>
  <c r="G261" i="1" l="1"/>
  <c r="J261" i="1" s="1"/>
  <c r="F261" i="1"/>
  <c r="I261" i="1" s="1"/>
  <c r="K261" i="1" l="1"/>
  <c r="C262" i="1" s="1"/>
  <c r="M261" i="1"/>
  <c r="L261" i="1"/>
  <c r="D262" i="1" s="1"/>
  <c r="N261" i="1" l="1"/>
  <c r="O262" i="1"/>
  <c r="E262" i="1"/>
  <c r="F262" i="1" l="1"/>
  <c r="I262" i="1" s="1"/>
  <c r="G262" i="1"/>
  <c r="J262" i="1" s="1"/>
  <c r="L262" i="1" l="1"/>
  <c r="D263" i="1" s="1"/>
  <c r="N262" i="1"/>
  <c r="K262" i="1"/>
  <c r="C263" i="1" s="1"/>
  <c r="M262" i="1" l="1"/>
  <c r="O263" i="1"/>
  <c r="E263" i="1"/>
  <c r="G263" i="1" l="1"/>
  <c r="J263" i="1" s="1"/>
  <c r="F263" i="1"/>
  <c r="I263" i="1" s="1"/>
  <c r="K263" i="1" l="1"/>
  <c r="C264" i="1" s="1"/>
  <c r="L263" i="1"/>
  <c r="D264" i="1" s="1"/>
  <c r="M263" i="1" l="1"/>
  <c r="O264" i="1"/>
  <c r="E264" i="1"/>
  <c r="N263" i="1"/>
  <c r="G264" i="1" l="1"/>
  <c r="J264" i="1" s="1"/>
  <c r="F264" i="1"/>
  <c r="I264" i="1" s="1"/>
  <c r="K264" i="1" l="1"/>
  <c r="C265" i="1" s="1"/>
  <c r="M264" i="1"/>
  <c r="L264" i="1"/>
  <c r="D265" i="1" s="1"/>
  <c r="O265" i="1" l="1"/>
  <c r="E265" i="1"/>
  <c r="N264" i="1"/>
  <c r="G265" i="1" l="1"/>
  <c r="J265" i="1" s="1"/>
  <c r="F265" i="1"/>
  <c r="I265" i="1" s="1"/>
  <c r="K265" i="1" l="1"/>
  <c r="C266" i="1" s="1"/>
  <c r="M265" i="1"/>
  <c r="L265" i="1"/>
  <c r="D266" i="1" s="1"/>
  <c r="N265" i="1" l="1"/>
  <c r="O266" i="1"/>
  <c r="E266" i="1"/>
  <c r="G266" i="1" l="1"/>
  <c r="J266" i="1" s="1"/>
  <c r="F266" i="1"/>
  <c r="I266" i="1" s="1"/>
  <c r="K266" i="1" l="1"/>
  <c r="C267" i="1" s="1"/>
  <c r="L266" i="1"/>
  <c r="D267" i="1" s="1"/>
  <c r="M266" i="1" l="1"/>
  <c r="N266" i="1"/>
  <c r="O267" i="1"/>
  <c r="E267" i="1"/>
  <c r="F267" i="1" l="1"/>
  <c r="I267" i="1" s="1"/>
  <c r="G267" i="1"/>
  <c r="J267" i="1" s="1"/>
  <c r="L267" i="1" l="1"/>
  <c r="D268" i="1" s="1"/>
  <c r="N267" i="1"/>
  <c r="K267" i="1"/>
  <c r="C268" i="1" s="1"/>
  <c r="M267" i="1" l="1"/>
  <c r="O268" i="1"/>
  <c r="E268" i="1"/>
  <c r="G268" i="1" l="1"/>
  <c r="J268" i="1" s="1"/>
  <c r="F268" i="1"/>
  <c r="I268" i="1" s="1"/>
  <c r="K268" i="1" l="1"/>
  <c r="C269" i="1" s="1"/>
  <c r="M268" i="1"/>
  <c r="L268" i="1"/>
  <c r="D269" i="1" s="1"/>
  <c r="N268" i="1" l="1"/>
  <c r="O269" i="1"/>
  <c r="E269" i="1"/>
  <c r="G269" i="1" l="1"/>
  <c r="J269" i="1" s="1"/>
  <c r="F269" i="1"/>
  <c r="I269" i="1" s="1"/>
  <c r="K269" i="1" l="1"/>
  <c r="C270" i="1" s="1"/>
  <c r="M269" i="1"/>
  <c r="L269" i="1"/>
  <c r="D270" i="1" s="1"/>
  <c r="N269" i="1" l="1"/>
  <c r="O270" i="1"/>
  <c r="E270" i="1"/>
  <c r="G270" i="1" l="1"/>
  <c r="J270" i="1" s="1"/>
  <c r="F270" i="1"/>
  <c r="I270" i="1" s="1"/>
  <c r="K270" i="1" l="1"/>
  <c r="C271" i="1" s="1"/>
  <c r="M270" i="1"/>
  <c r="L270" i="1"/>
  <c r="D271" i="1" s="1"/>
  <c r="O271" i="1" l="1"/>
  <c r="E271" i="1"/>
  <c r="N270" i="1"/>
  <c r="G271" i="1" l="1"/>
  <c r="J271" i="1" s="1"/>
  <c r="F271" i="1"/>
  <c r="I271" i="1" s="1"/>
  <c r="K271" i="1" l="1"/>
  <c r="C272" i="1" s="1"/>
  <c r="M271" i="1"/>
  <c r="L271" i="1"/>
  <c r="D272" i="1" s="1"/>
  <c r="N271" i="1" l="1"/>
  <c r="O272" i="1"/>
  <c r="E272" i="1"/>
  <c r="G272" i="1" l="1"/>
  <c r="J272" i="1" s="1"/>
  <c r="F272" i="1"/>
  <c r="I272" i="1" s="1"/>
  <c r="K272" i="1" l="1"/>
  <c r="C273" i="1" s="1"/>
  <c r="L272" i="1"/>
  <c r="D273" i="1" s="1"/>
  <c r="M272" i="1" l="1"/>
  <c r="O273" i="1"/>
  <c r="E273" i="1"/>
  <c r="N272" i="1"/>
  <c r="G273" i="1" l="1"/>
  <c r="J273" i="1" s="1"/>
  <c r="F273" i="1"/>
  <c r="I273" i="1" s="1"/>
  <c r="K273" i="1" l="1"/>
  <c r="C274" i="1" s="1"/>
  <c r="M273" i="1"/>
  <c r="L273" i="1"/>
  <c r="D274" i="1" s="1"/>
  <c r="O274" i="1" l="1"/>
  <c r="E274" i="1"/>
  <c r="N273" i="1"/>
  <c r="G274" i="1" l="1"/>
  <c r="J274" i="1" s="1"/>
  <c r="F274" i="1"/>
  <c r="I274" i="1" s="1"/>
  <c r="K274" i="1" l="1"/>
  <c r="C275" i="1" s="1"/>
  <c r="L274" i="1"/>
  <c r="D275" i="1" s="1"/>
  <c r="M274" i="1" l="1"/>
  <c r="N274" i="1"/>
  <c r="O275" i="1"/>
  <c r="E275" i="1"/>
  <c r="G275" i="1" l="1"/>
  <c r="J275" i="1" s="1"/>
  <c r="F275" i="1"/>
  <c r="I275" i="1" s="1"/>
  <c r="K275" i="1" l="1"/>
  <c r="C276" i="1" s="1"/>
  <c r="L275" i="1"/>
  <c r="D276" i="1" s="1"/>
  <c r="M275" i="1" l="1"/>
  <c r="N275" i="1"/>
  <c r="O276" i="1"/>
  <c r="E276" i="1"/>
  <c r="G276" i="1" l="1"/>
  <c r="J276" i="1" s="1"/>
  <c r="F276" i="1"/>
  <c r="I276" i="1" s="1"/>
  <c r="K276" i="1" l="1"/>
  <c r="C277" i="1" s="1"/>
  <c r="L276" i="1"/>
  <c r="D277" i="1" s="1"/>
  <c r="M276" i="1" l="1"/>
  <c r="N276" i="1"/>
  <c r="O277" i="1"/>
  <c r="E277" i="1"/>
  <c r="G277" i="1" l="1"/>
  <c r="J277" i="1" s="1"/>
  <c r="F277" i="1"/>
  <c r="I277" i="1" s="1"/>
  <c r="K277" i="1" l="1"/>
  <c r="C278" i="1" s="1"/>
  <c r="L277" i="1"/>
  <c r="D278" i="1" s="1"/>
  <c r="M277" i="1" l="1"/>
  <c r="O278" i="1"/>
  <c r="E278" i="1"/>
  <c r="N277" i="1"/>
  <c r="G278" i="1" l="1"/>
  <c r="J278" i="1" s="1"/>
  <c r="F278" i="1"/>
  <c r="I278" i="1" s="1"/>
  <c r="K278" i="1" l="1"/>
  <c r="C279" i="1" s="1"/>
  <c r="L278" i="1"/>
  <c r="D279" i="1" s="1"/>
  <c r="M278" i="1" l="1"/>
  <c r="N278" i="1"/>
  <c r="O279" i="1"/>
  <c r="E279" i="1"/>
  <c r="G279" i="1" l="1"/>
  <c r="J279" i="1" s="1"/>
  <c r="F279" i="1"/>
  <c r="I279" i="1" s="1"/>
  <c r="K279" i="1" l="1"/>
  <c r="C280" i="1" s="1"/>
  <c r="L279" i="1"/>
  <c r="D280" i="1" s="1"/>
  <c r="N279" i="1" l="1"/>
  <c r="M279" i="1"/>
  <c r="O280" i="1"/>
  <c r="E280" i="1"/>
  <c r="F280" i="1" l="1"/>
  <c r="I280" i="1" s="1"/>
  <c r="G280" i="1"/>
  <c r="J280" i="1" s="1"/>
  <c r="L280" i="1" l="1"/>
  <c r="D281" i="1" s="1"/>
  <c r="K280" i="1"/>
  <c r="C281" i="1" s="1"/>
  <c r="N280" i="1" l="1"/>
  <c r="M280" i="1"/>
  <c r="O281" i="1"/>
  <c r="E281" i="1"/>
  <c r="G281" i="1" l="1"/>
  <c r="J281" i="1" s="1"/>
  <c r="F281" i="1"/>
  <c r="I281" i="1" s="1"/>
  <c r="K281" i="1" l="1"/>
  <c r="C282" i="1" s="1"/>
  <c r="L281" i="1"/>
  <c r="D282" i="1" s="1"/>
  <c r="M281" i="1" l="1"/>
  <c r="N281" i="1"/>
  <c r="O282" i="1"/>
  <c r="E282" i="1"/>
  <c r="G282" i="1" l="1"/>
  <c r="J282" i="1" s="1"/>
  <c r="F282" i="1"/>
  <c r="I282" i="1" s="1"/>
  <c r="K282" i="1" l="1"/>
  <c r="C283" i="1" s="1"/>
  <c r="M282" i="1"/>
  <c r="L282" i="1"/>
  <c r="D283" i="1" s="1"/>
  <c r="N282" i="1"/>
  <c r="O283" i="1" l="1"/>
  <c r="E283" i="1"/>
  <c r="F283" i="1" l="1"/>
  <c r="I283" i="1" s="1"/>
  <c r="G283" i="1"/>
  <c r="J283" i="1" s="1"/>
  <c r="L283" i="1" l="1"/>
  <c r="D284" i="1" s="1"/>
  <c r="N283" i="1"/>
  <c r="K283" i="1"/>
  <c r="C284" i="1" s="1"/>
  <c r="M283" i="1" l="1"/>
  <c r="O284" i="1"/>
  <c r="E284" i="1"/>
  <c r="G284" i="1" l="1"/>
  <c r="J284" i="1" s="1"/>
  <c r="F284" i="1"/>
  <c r="I284" i="1" s="1"/>
  <c r="K284" i="1" l="1"/>
  <c r="C285" i="1" s="1"/>
  <c r="L284" i="1"/>
  <c r="D285" i="1" s="1"/>
  <c r="O285" i="1" l="1"/>
  <c r="E285" i="1"/>
  <c r="M284" i="1"/>
  <c r="N284" i="1"/>
  <c r="G285" i="1" l="1"/>
  <c r="J285" i="1" s="1"/>
  <c r="F285" i="1"/>
  <c r="I285" i="1" s="1"/>
  <c r="K285" i="1" l="1"/>
  <c r="C286" i="1" s="1"/>
  <c r="L285" i="1"/>
  <c r="D286" i="1" s="1"/>
  <c r="N285" i="1" l="1"/>
  <c r="M285" i="1"/>
  <c r="O286" i="1"/>
  <c r="E286" i="1"/>
  <c r="F286" i="1" l="1"/>
  <c r="I286" i="1" s="1"/>
  <c r="G286" i="1"/>
  <c r="J286" i="1" s="1"/>
  <c r="L286" i="1" l="1"/>
  <c r="D287" i="1" s="1"/>
  <c r="K286" i="1"/>
  <c r="C287" i="1" s="1"/>
  <c r="N286" i="1" l="1"/>
  <c r="M286" i="1"/>
  <c r="O287" i="1"/>
  <c r="E287" i="1"/>
  <c r="G287" i="1" l="1"/>
  <c r="J287" i="1" s="1"/>
  <c r="F287" i="1"/>
  <c r="I287" i="1" s="1"/>
  <c r="K287" i="1" l="1"/>
  <c r="C288" i="1" s="1"/>
  <c r="L287" i="1"/>
  <c r="D288" i="1" s="1"/>
  <c r="O288" i="1" l="1"/>
  <c r="E288" i="1"/>
  <c r="M287" i="1"/>
  <c r="N287" i="1"/>
  <c r="G288" i="1" l="1"/>
  <c r="J288" i="1" s="1"/>
  <c r="F288" i="1"/>
  <c r="I288" i="1" s="1"/>
  <c r="K288" i="1" l="1"/>
  <c r="C289" i="1" s="1"/>
  <c r="L288" i="1"/>
  <c r="D289" i="1" s="1"/>
  <c r="O289" i="1" l="1"/>
  <c r="E289" i="1"/>
  <c r="N288" i="1"/>
  <c r="M288" i="1"/>
  <c r="G289" i="1" l="1"/>
  <c r="J289" i="1" s="1"/>
  <c r="F289" i="1"/>
  <c r="I289" i="1" s="1"/>
  <c r="K289" i="1" l="1"/>
  <c r="C290" i="1" s="1"/>
  <c r="L289" i="1"/>
  <c r="D290" i="1" s="1"/>
  <c r="O290" i="1" l="1"/>
  <c r="E290" i="1"/>
  <c r="N289" i="1"/>
  <c r="M289" i="1"/>
  <c r="G290" i="1" l="1"/>
  <c r="J290" i="1" s="1"/>
  <c r="F290" i="1"/>
  <c r="I290" i="1" s="1"/>
  <c r="K290" i="1" l="1"/>
  <c r="C291" i="1" s="1"/>
  <c r="L290" i="1"/>
  <c r="D291" i="1" s="1"/>
  <c r="O291" i="1" l="1"/>
  <c r="E291" i="1"/>
  <c r="M290" i="1"/>
  <c r="N290" i="1"/>
  <c r="G291" i="1" l="1"/>
  <c r="J291" i="1" s="1"/>
  <c r="F291" i="1"/>
  <c r="I291" i="1" s="1"/>
  <c r="K291" i="1" l="1"/>
  <c r="C292" i="1" s="1"/>
  <c r="L291" i="1"/>
  <c r="D292" i="1" s="1"/>
  <c r="O292" i="1" l="1"/>
  <c r="E292" i="1"/>
  <c r="M291" i="1"/>
  <c r="N291" i="1"/>
  <c r="F292" i="1" l="1"/>
  <c r="I292" i="1" s="1"/>
  <c r="G292" i="1"/>
  <c r="J292" i="1" s="1"/>
  <c r="L292" i="1" l="1"/>
  <c r="D293" i="1" s="1"/>
  <c r="K292" i="1"/>
  <c r="C293" i="1" s="1"/>
  <c r="M292" i="1" l="1"/>
  <c r="N292" i="1"/>
  <c r="O293" i="1"/>
  <c r="E293" i="1"/>
  <c r="G293" i="1" l="1"/>
  <c r="J293" i="1" s="1"/>
  <c r="F293" i="1"/>
  <c r="I293" i="1" s="1"/>
  <c r="K293" i="1" l="1"/>
  <c r="C294" i="1" s="1"/>
  <c r="M293" i="1"/>
  <c r="L293" i="1"/>
  <c r="D294" i="1" s="1"/>
  <c r="N293" i="1" l="1"/>
  <c r="O294" i="1"/>
  <c r="E294" i="1"/>
  <c r="G294" i="1" l="1"/>
  <c r="J294" i="1" s="1"/>
  <c r="F294" i="1"/>
  <c r="I294" i="1" s="1"/>
  <c r="K294" i="1" l="1"/>
  <c r="C295" i="1" s="1"/>
  <c r="L294" i="1"/>
  <c r="D295" i="1" s="1"/>
  <c r="O295" i="1" l="1"/>
  <c r="E295" i="1"/>
  <c r="M294" i="1"/>
  <c r="N294" i="1"/>
  <c r="G295" i="1" l="1"/>
  <c r="J295" i="1" s="1"/>
  <c r="F295" i="1"/>
  <c r="I295" i="1" s="1"/>
  <c r="K295" i="1" l="1"/>
  <c r="C296" i="1" s="1"/>
  <c r="L295" i="1"/>
  <c r="D296" i="1" s="1"/>
  <c r="O296" i="1" l="1"/>
  <c r="E296" i="1"/>
  <c r="M295" i="1"/>
  <c r="N295" i="1"/>
  <c r="G296" i="1" l="1"/>
  <c r="J296" i="1" s="1"/>
  <c r="F296" i="1"/>
  <c r="I296" i="1" s="1"/>
  <c r="K296" i="1" l="1"/>
  <c r="C297" i="1" s="1"/>
  <c r="L296" i="1"/>
  <c r="D297" i="1" s="1"/>
  <c r="N296" i="1" l="1"/>
  <c r="M296" i="1"/>
  <c r="O297" i="1"/>
  <c r="E297" i="1"/>
  <c r="G297" i="1" l="1"/>
  <c r="J297" i="1" s="1"/>
  <c r="F297" i="1"/>
  <c r="I297" i="1" s="1"/>
  <c r="K297" i="1" l="1"/>
  <c r="C298" i="1" s="1"/>
  <c r="L297" i="1"/>
  <c r="D298" i="1" s="1"/>
  <c r="N297" i="1" l="1"/>
  <c r="O298" i="1"/>
  <c r="E298" i="1"/>
  <c r="M297" i="1"/>
  <c r="F298" i="1" l="1"/>
  <c r="I298" i="1" s="1"/>
  <c r="G298" i="1"/>
  <c r="J298" i="1" s="1"/>
  <c r="L298" i="1" l="1"/>
  <c r="D299" i="1" s="1"/>
  <c r="K298" i="1"/>
  <c r="C299" i="1" s="1"/>
  <c r="M298" i="1" l="1"/>
  <c r="N298" i="1"/>
  <c r="O299" i="1"/>
  <c r="E299" i="1"/>
  <c r="F299" i="1" l="1"/>
  <c r="I299" i="1" s="1"/>
  <c r="G299" i="1"/>
  <c r="J299" i="1" s="1"/>
  <c r="L299" i="1" l="1"/>
  <c r="D300" i="1" s="1"/>
  <c r="K299" i="1"/>
  <c r="C300" i="1" s="1"/>
  <c r="M299" i="1" l="1"/>
  <c r="N299" i="1"/>
  <c r="O300" i="1"/>
  <c r="E300" i="1"/>
  <c r="G300" i="1" l="1"/>
  <c r="J300" i="1" s="1"/>
  <c r="F300" i="1"/>
  <c r="I300" i="1" s="1"/>
  <c r="K300" i="1" l="1"/>
  <c r="C301" i="1" s="1"/>
  <c r="L300" i="1"/>
  <c r="D301" i="1" s="1"/>
  <c r="O301" i="1" l="1"/>
  <c r="E301" i="1"/>
  <c r="N300" i="1"/>
  <c r="M300" i="1"/>
  <c r="G301" i="1" l="1"/>
  <c r="J301" i="1" s="1"/>
  <c r="F301" i="1"/>
  <c r="I301" i="1" s="1"/>
  <c r="K301" i="1" l="1"/>
  <c r="C302" i="1" s="1"/>
  <c r="L301" i="1"/>
  <c r="D302" i="1" s="1"/>
  <c r="O302" i="1" l="1"/>
  <c r="E302" i="1"/>
  <c r="N301" i="1"/>
  <c r="M301" i="1"/>
  <c r="G302" i="1" l="1"/>
  <c r="J302" i="1" s="1"/>
  <c r="F302" i="1"/>
  <c r="I302" i="1" s="1"/>
  <c r="K302" i="1" l="1"/>
  <c r="C303" i="1" s="1"/>
  <c r="L302" i="1"/>
  <c r="D303" i="1" s="1"/>
  <c r="O303" i="1" l="1"/>
  <c r="E303" i="1"/>
  <c r="M302" i="1"/>
  <c r="N302" i="1"/>
  <c r="G303" i="1" l="1"/>
  <c r="J303" i="1" s="1"/>
  <c r="F303" i="1"/>
  <c r="I303" i="1" s="1"/>
  <c r="K303" i="1" l="1"/>
  <c r="C304" i="1" s="1"/>
  <c r="L303" i="1"/>
  <c r="D304" i="1" s="1"/>
  <c r="N303" i="1" l="1"/>
  <c r="O304" i="1"/>
  <c r="E304" i="1"/>
  <c r="M303" i="1"/>
  <c r="G304" i="1" l="1"/>
  <c r="J304" i="1" s="1"/>
  <c r="F304" i="1"/>
  <c r="I304" i="1" s="1"/>
  <c r="K304" i="1" l="1"/>
  <c r="C305" i="1" s="1"/>
  <c r="L304" i="1"/>
  <c r="D305" i="1" s="1"/>
  <c r="N304" i="1" l="1"/>
  <c r="O305" i="1"/>
  <c r="E305" i="1"/>
  <c r="M304" i="1"/>
  <c r="G305" i="1" l="1"/>
  <c r="J305" i="1" s="1"/>
  <c r="F305" i="1"/>
  <c r="I305" i="1" s="1"/>
  <c r="K305" i="1" l="1"/>
  <c r="C306" i="1" s="1"/>
  <c r="L305" i="1"/>
  <c r="D306" i="1" s="1"/>
  <c r="O306" i="1" l="1"/>
  <c r="E306" i="1"/>
  <c r="M305" i="1"/>
  <c r="N305" i="1"/>
  <c r="G306" i="1" l="1"/>
  <c r="J306" i="1" s="1"/>
  <c r="F306" i="1"/>
  <c r="I306" i="1" s="1"/>
  <c r="K306" i="1" l="1"/>
  <c r="C307" i="1" s="1"/>
  <c r="L306" i="1"/>
  <c r="D307" i="1" s="1"/>
  <c r="O307" i="1" l="1"/>
  <c r="E307" i="1"/>
  <c r="N306" i="1"/>
  <c r="M306" i="1"/>
  <c r="G307" i="1" l="1"/>
  <c r="J307" i="1" s="1"/>
  <c r="F307" i="1"/>
  <c r="I307" i="1" s="1"/>
  <c r="K307" i="1" l="1"/>
  <c r="C308" i="1" s="1"/>
  <c r="L307" i="1"/>
  <c r="D308" i="1" s="1"/>
  <c r="O308" i="1" l="1"/>
  <c r="E308" i="1"/>
  <c r="N307" i="1"/>
  <c r="M307" i="1"/>
  <c r="F308" i="1" l="1"/>
  <c r="I308" i="1" s="1"/>
  <c r="G308" i="1"/>
  <c r="J308" i="1" s="1"/>
  <c r="L308" i="1" l="1"/>
  <c r="D309" i="1" s="1"/>
  <c r="K308" i="1"/>
  <c r="C309" i="1" s="1"/>
  <c r="N308" i="1" l="1"/>
  <c r="M308" i="1"/>
  <c r="O309" i="1"/>
  <c r="E309" i="1"/>
  <c r="G309" i="1" l="1"/>
  <c r="J309" i="1" s="1"/>
  <c r="F309" i="1"/>
  <c r="I309" i="1" s="1"/>
  <c r="K309" i="1" l="1"/>
  <c r="C310" i="1" s="1"/>
  <c r="L309" i="1"/>
  <c r="D310" i="1" s="1"/>
  <c r="O310" i="1" l="1"/>
  <c r="E310" i="1"/>
  <c r="N309" i="1"/>
  <c r="M309" i="1"/>
  <c r="G310" i="1" l="1"/>
  <c r="J310" i="1" s="1"/>
  <c r="F310" i="1"/>
  <c r="I310" i="1" s="1"/>
  <c r="K310" i="1" l="1"/>
  <c r="C311" i="1" s="1"/>
  <c r="M310" i="1"/>
  <c r="L310" i="1"/>
  <c r="D311" i="1" s="1"/>
  <c r="N310" i="1" l="1"/>
  <c r="O311" i="1"/>
  <c r="E311" i="1"/>
  <c r="F311" i="1" l="1"/>
  <c r="I311" i="1" s="1"/>
  <c r="G311" i="1"/>
  <c r="J311" i="1" s="1"/>
  <c r="L311" i="1" l="1"/>
  <c r="D312" i="1" s="1"/>
  <c r="K311" i="1"/>
  <c r="C312" i="1" s="1"/>
  <c r="M311" i="1" l="1"/>
  <c r="N311" i="1"/>
  <c r="O312" i="1"/>
  <c r="E312" i="1"/>
  <c r="G312" i="1" l="1"/>
  <c r="J312" i="1" s="1"/>
  <c r="F312" i="1"/>
  <c r="I312" i="1" s="1"/>
  <c r="K312" i="1" l="1"/>
  <c r="C313" i="1" s="1"/>
  <c r="L312" i="1"/>
  <c r="D313" i="1" s="1"/>
  <c r="O313" i="1" l="1"/>
  <c r="E313" i="1"/>
  <c r="M312" i="1"/>
  <c r="N312" i="1"/>
  <c r="G313" i="1" l="1"/>
  <c r="J313" i="1" s="1"/>
  <c r="F313" i="1"/>
  <c r="I313" i="1" s="1"/>
  <c r="K313" i="1" l="1"/>
  <c r="C314" i="1" s="1"/>
  <c r="L313" i="1"/>
  <c r="D314" i="1" s="1"/>
  <c r="M313" i="1" l="1"/>
  <c r="N313" i="1"/>
  <c r="O314" i="1"/>
  <c r="E314" i="1"/>
  <c r="G314" i="1" l="1"/>
  <c r="J314" i="1" s="1"/>
  <c r="F314" i="1"/>
  <c r="I314" i="1" s="1"/>
  <c r="K314" i="1" l="1"/>
  <c r="C315" i="1" s="1"/>
  <c r="L314" i="1"/>
  <c r="D315" i="1" s="1"/>
  <c r="O315" i="1" l="1"/>
  <c r="E315" i="1"/>
  <c r="M314" i="1"/>
  <c r="N314" i="1"/>
  <c r="F315" i="1" l="1"/>
  <c r="I315" i="1" s="1"/>
  <c r="G315" i="1"/>
  <c r="J315" i="1" s="1"/>
  <c r="L315" i="1" l="1"/>
  <c r="D316" i="1" s="1"/>
  <c r="K315" i="1"/>
  <c r="C316" i="1" s="1"/>
  <c r="N315" i="1" l="1"/>
  <c r="M315" i="1"/>
  <c r="O316" i="1"/>
  <c r="E316" i="1"/>
  <c r="G316" i="1" l="1"/>
  <c r="J316" i="1" s="1"/>
  <c r="F316" i="1"/>
  <c r="I316" i="1" s="1"/>
  <c r="K316" i="1" l="1"/>
  <c r="C317" i="1" s="1"/>
  <c r="L316" i="1"/>
  <c r="D317" i="1" s="1"/>
  <c r="N316" i="1" l="1"/>
  <c r="O317" i="1"/>
  <c r="E317" i="1"/>
  <c r="M316" i="1"/>
  <c r="G317" i="1" l="1"/>
  <c r="J317" i="1" s="1"/>
  <c r="F317" i="1"/>
  <c r="I317" i="1" s="1"/>
  <c r="K317" i="1" l="1"/>
  <c r="C318" i="1" s="1"/>
  <c r="L317" i="1"/>
  <c r="D318" i="1" s="1"/>
  <c r="O318" i="1" l="1"/>
  <c r="E318" i="1"/>
  <c r="M317" i="1"/>
  <c r="N317" i="1"/>
  <c r="G318" i="1" l="1"/>
  <c r="J318" i="1" s="1"/>
  <c r="F318" i="1"/>
  <c r="I318" i="1" s="1"/>
  <c r="K318" i="1" l="1"/>
  <c r="C319" i="1" s="1"/>
  <c r="L318" i="1"/>
  <c r="D319" i="1" s="1"/>
  <c r="O319" i="1" l="1"/>
  <c r="E319" i="1"/>
  <c r="N318" i="1"/>
  <c r="M318" i="1"/>
  <c r="G319" i="1" l="1"/>
  <c r="J319" i="1" s="1"/>
  <c r="F319" i="1"/>
  <c r="I319" i="1" s="1"/>
  <c r="K319" i="1" l="1"/>
  <c r="C320" i="1" s="1"/>
  <c r="L319" i="1"/>
  <c r="D320" i="1" s="1"/>
  <c r="O320" i="1" l="1"/>
  <c r="E320" i="1"/>
  <c r="M319" i="1"/>
  <c r="N319" i="1"/>
  <c r="G320" i="1" l="1"/>
  <c r="J320" i="1" s="1"/>
  <c r="F320" i="1"/>
  <c r="I320" i="1" s="1"/>
  <c r="K320" i="1" l="1"/>
  <c r="C321" i="1" s="1"/>
  <c r="L320" i="1"/>
  <c r="D321" i="1" s="1"/>
  <c r="O321" i="1" l="1"/>
  <c r="E321" i="1"/>
  <c r="M320" i="1"/>
  <c r="N320" i="1"/>
  <c r="G321" i="1" l="1"/>
  <c r="J321" i="1" s="1"/>
  <c r="F321" i="1"/>
  <c r="I321" i="1" s="1"/>
  <c r="K321" i="1" l="1"/>
  <c r="C322" i="1" s="1"/>
  <c r="L321" i="1"/>
  <c r="D322" i="1" s="1"/>
  <c r="O322" i="1" l="1"/>
  <c r="E322" i="1"/>
  <c r="M321" i="1"/>
  <c r="N321" i="1"/>
  <c r="G322" i="1" l="1"/>
  <c r="J322" i="1" s="1"/>
  <c r="F322" i="1"/>
  <c r="I322" i="1" s="1"/>
  <c r="K322" i="1" l="1"/>
  <c r="C323" i="1" s="1"/>
  <c r="L322" i="1"/>
  <c r="D323" i="1" s="1"/>
  <c r="O323" i="1" l="1"/>
  <c r="E323" i="1"/>
  <c r="M322" i="1"/>
  <c r="N322" i="1"/>
  <c r="G323" i="1" l="1"/>
  <c r="J323" i="1" s="1"/>
  <c r="F323" i="1"/>
  <c r="I323" i="1" s="1"/>
  <c r="K323" i="1" l="1"/>
  <c r="C324" i="1" s="1"/>
  <c r="L323" i="1"/>
  <c r="D324" i="1" s="1"/>
  <c r="O324" i="1" l="1"/>
  <c r="E324" i="1"/>
  <c r="M323" i="1"/>
  <c r="N323" i="1"/>
  <c r="G324" i="1" l="1"/>
  <c r="J324" i="1" s="1"/>
  <c r="F324" i="1"/>
  <c r="I324" i="1" s="1"/>
  <c r="K324" i="1" l="1"/>
  <c r="C325" i="1" s="1"/>
  <c r="L324" i="1"/>
  <c r="D325" i="1" s="1"/>
  <c r="N324" i="1" l="1"/>
  <c r="O325" i="1"/>
  <c r="E325" i="1"/>
  <c r="M324" i="1"/>
  <c r="G325" i="1" l="1"/>
  <c r="J325" i="1" s="1"/>
  <c r="F325" i="1"/>
  <c r="I325" i="1" s="1"/>
  <c r="K325" i="1" l="1"/>
  <c r="C326" i="1" s="1"/>
  <c r="L325" i="1"/>
  <c r="D326" i="1" s="1"/>
  <c r="O326" i="1" l="1"/>
  <c r="E326" i="1"/>
  <c r="N325" i="1"/>
  <c r="M325" i="1"/>
  <c r="F326" i="1" l="1"/>
  <c r="I326" i="1" s="1"/>
  <c r="G326" i="1"/>
  <c r="J326" i="1" s="1"/>
  <c r="L326" i="1" l="1"/>
  <c r="D327" i="1" s="1"/>
  <c r="K326" i="1"/>
  <c r="C327" i="1" s="1"/>
  <c r="N326" i="1" l="1"/>
  <c r="M326" i="1"/>
  <c r="O327" i="1"/>
  <c r="E327" i="1"/>
  <c r="G327" i="1" l="1"/>
  <c r="J327" i="1" s="1"/>
  <c r="F327" i="1"/>
  <c r="I327" i="1" s="1"/>
  <c r="K327" i="1" l="1"/>
  <c r="C328" i="1" s="1"/>
  <c r="M327" i="1"/>
  <c r="L327" i="1"/>
  <c r="D328" i="1" s="1"/>
  <c r="N327" i="1"/>
  <c r="O328" i="1" l="1"/>
  <c r="E328" i="1"/>
  <c r="G328" i="1" l="1"/>
  <c r="J328" i="1" s="1"/>
  <c r="F328" i="1"/>
  <c r="I328" i="1" s="1"/>
  <c r="K328" i="1" l="1"/>
  <c r="C329" i="1" s="1"/>
  <c r="M328" i="1"/>
  <c r="L328" i="1"/>
  <c r="D329" i="1" s="1"/>
  <c r="O329" i="1" l="1"/>
  <c r="E329" i="1"/>
  <c r="N328" i="1"/>
  <c r="G329" i="1" l="1"/>
  <c r="J329" i="1" s="1"/>
  <c r="F329" i="1"/>
  <c r="I329" i="1" s="1"/>
  <c r="K329" i="1" l="1"/>
  <c r="C330" i="1" s="1"/>
  <c r="L329" i="1"/>
  <c r="D330" i="1" s="1"/>
  <c r="O330" i="1" l="1"/>
  <c r="E330" i="1"/>
  <c r="M329" i="1"/>
  <c r="N329" i="1"/>
  <c r="G330" i="1" l="1"/>
  <c r="J330" i="1" s="1"/>
  <c r="F330" i="1"/>
  <c r="I330" i="1" s="1"/>
  <c r="K330" i="1" l="1"/>
  <c r="C331" i="1" s="1"/>
  <c r="M330" i="1"/>
  <c r="L330" i="1"/>
  <c r="D331" i="1" s="1"/>
  <c r="N330" i="1" l="1"/>
  <c r="O331" i="1"/>
  <c r="E331" i="1"/>
  <c r="F331" i="1" l="1"/>
  <c r="I331" i="1" s="1"/>
  <c r="G331" i="1"/>
  <c r="J331" i="1" s="1"/>
  <c r="L331" i="1" l="1"/>
  <c r="D332" i="1" s="1"/>
  <c r="K331" i="1"/>
  <c r="C332" i="1" s="1"/>
  <c r="M331" i="1" l="1"/>
  <c r="N331" i="1"/>
  <c r="O332" i="1"/>
  <c r="E332" i="1"/>
  <c r="G332" i="1" l="1"/>
  <c r="J332" i="1" s="1"/>
  <c r="F332" i="1"/>
  <c r="I332" i="1" s="1"/>
  <c r="K332" i="1" l="1"/>
  <c r="C333" i="1" s="1"/>
  <c r="L332" i="1"/>
  <c r="D333" i="1" s="1"/>
  <c r="O333" i="1" l="1"/>
  <c r="E333" i="1"/>
  <c r="M332" i="1"/>
  <c r="N332" i="1"/>
  <c r="G333" i="1" l="1"/>
  <c r="J333" i="1" s="1"/>
  <c r="F333" i="1"/>
  <c r="I333" i="1" s="1"/>
  <c r="K333" i="1" l="1"/>
  <c r="C334" i="1" s="1"/>
  <c r="L333" i="1"/>
  <c r="D334" i="1" s="1"/>
  <c r="M333" i="1" l="1"/>
  <c r="O334" i="1"/>
  <c r="E334" i="1"/>
  <c r="N333" i="1"/>
  <c r="G334" i="1" l="1"/>
  <c r="J334" i="1" s="1"/>
  <c r="F334" i="1"/>
  <c r="I334" i="1" s="1"/>
  <c r="K334" i="1" l="1"/>
  <c r="C335" i="1" s="1"/>
  <c r="L334" i="1"/>
  <c r="D335" i="1" s="1"/>
  <c r="O335" i="1" l="1"/>
  <c r="E335" i="1"/>
  <c r="N334" i="1"/>
  <c r="M334" i="1"/>
  <c r="G335" i="1" l="1"/>
  <c r="J335" i="1" s="1"/>
  <c r="F335" i="1"/>
  <c r="I335" i="1" s="1"/>
  <c r="K335" i="1" l="1"/>
  <c r="C336" i="1" s="1"/>
  <c r="L335" i="1"/>
  <c r="D336" i="1" s="1"/>
  <c r="N335" i="1" l="1"/>
  <c r="O336" i="1"/>
  <c r="E336" i="1"/>
  <c r="M335" i="1"/>
  <c r="G336" i="1" l="1"/>
  <c r="J336" i="1" s="1"/>
  <c r="F336" i="1"/>
  <c r="I336" i="1" s="1"/>
  <c r="K336" i="1" l="1"/>
  <c r="C337" i="1" s="1"/>
  <c r="L336" i="1"/>
  <c r="D337" i="1" s="1"/>
  <c r="O337" i="1" l="1"/>
  <c r="E337" i="1"/>
  <c r="M336" i="1"/>
  <c r="N336" i="1"/>
  <c r="G337" i="1" l="1"/>
  <c r="J337" i="1" s="1"/>
  <c r="F337" i="1"/>
  <c r="I337" i="1" s="1"/>
  <c r="K337" i="1" l="1"/>
  <c r="C338" i="1" s="1"/>
  <c r="L337" i="1"/>
  <c r="D338" i="1" s="1"/>
  <c r="N337" i="1" l="1"/>
  <c r="M337" i="1"/>
  <c r="O338" i="1"/>
  <c r="E338" i="1"/>
  <c r="G338" i="1" l="1"/>
  <c r="J338" i="1" s="1"/>
  <c r="F338" i="1"/>
  <c r="I338" i="1" s="1"/>
  <c r="K338" i="1" l="1"/>
  <c r="C339" i="1" s="1"/>
  <c r="L338" i="1"/>
  <c r="D339" i="1" s="1"/>
  <c r="O339" i="1" l="1"/>
  <c r="E339" i="1"/>
  <c r="M338" i="1"/>
  <c r="N338" i="1"/>
  <c r="G339" i="1" l="1"/>
  <c r="J339" i="1" s="1"/>
  <c r="F339" i="1"/>
  <c r="I339" i="1" s="1"/>
  <c r="K339" i="1" l="1"/>
  <c r="C340" i="1" s="1"/>
  <c r="L339" i="1"/>
  <c r="D340" i="1" s="1"/>
  <c r="N339" i="1"/>
  <c r="O340" i="1" l="1"/>
  <c r="E340" i="1"/>
  <c r="M339" i="1"/>
  <c r="G340" i="1" l="1"/>
  <c r="J340" i="1" s="1"/>
  <c r="F340" i="1"/>
  <c r="I340" i="1" s="1"/>
  <c r="K340" i="1" l="1"/>
  <c r="C341" i="1" s="1"/>
  <c r="L340" i="1"/>
  <c r="D341" i="1" s="1"/>
  <c r="N340" i="1" l="1"/>
  <c r="O341" i="1"/>
  <c r="E341" i="1"/>
  <c r="M340" i="1"/>
  <c r="G341" i="1" l="1"/>
  <c r="J341" i="1" s="1"/>
  <c r="F341" i="1"/>
  <c r="I341" i="1" s="1"/>
  <c r="K341" i="1" l="1"/>
  <c r="C342" i="1" s="1"/>
  <c r="L341" i="1"/>
  <c r="D342" i="1" s="1"/>
  <c r="N341" i="1" l="1"/>
  <c r="M341" i="1"/>
  <c r="O342" i="1"/>
  <c r="E342" i="1"/>
  <c r="G342" i="1" l="1"/>
  <c r="J342" i="1" s="1"/>
  <c r="F342" i="1"/>
  <c r="I342" i="1" s="1"/>
  <c r="K342" i="1" l="1"/>
  <c r="C343" i="1" s="1"/>
  <c r="L342" i="1"/>
  <c r="D343" i="1" s="1"/>
  <c r="O343" i="1" l="1"/>
  <c r="E343" i="1"/>
  <c r="M342" i="1"/>
  <c r="N342" i="1"/>
  <c r="G343" i="1" l="1"/>
  <c r="J343" i="1" s="1"/>
  <c r="F343" i="1"/>
  <c r="I343" i="1" s="1"/>
  <c r="K343" i="1" l="1"/>
  <c r="C344" i="1" s="1"/>
  <c r="L343" i="1"/>
  <c r="D344" i="1" s="1"/>
  <c r="O344" i="1" l="1"/>
  <c r="E344" i="1"/>
  <c r="N343" i="1"/>
  <c r="M343" i="1"/>
  <c r="G344" i="1" l="1"/>
  <c r="J344" i="1" s="1"/>
  <c r="F344" i="1"/>
  <c r="I344" i="1" s="1"/>
  <c r="K344" i="1" l="1"/>
  <c r="C345" i="1" s="1"/>
  <c r="L344" i="1"/>
  <c r="D345" i="1" s="1"/>
  <c r="O345" i="1" l="1"/>
  <c r="E345" i="1"/>
  <c r="N344" i="1"/>
  <c r="M344" i="1"/>
  <c r="G345" i="1" l="1"/>
  <c r="J345" i="1" s="1"/>
  <c r="F345" i="1"/>
  <c r="I345" i="1" s="1"/>
  <c r="K345" i="1" l="1"/>
  <c r="C346" i="1" s="1"/>
  <c r="L345" i="1"/>
  <c r="D346" i="1" s="1"/>
  <c r="O346" i="1" l="1"/>
  <c r="E346" i="1"/>
  <c r="N345" i="1"/>
  <c r="M345" i="1"/>
  <c r="G346" i="1" l="1"/>
  <c r="J346" i="1" s="1"/>
  <c r="F346" i="1"/>
  <c r="I346" i="1" s="1"/>
  <c r="K346" i="1" l="1"/>
  <c r="C347" i="1" s="1"/>
  <c r="L346" i="1"/>
  <c r="D347" i="1" s="1"/>
  <c r="N346" i="1" l="1"/>
  <c r="O347" i="1"/>
  <c r="E347" i="1"/>
  <c r="M346" i="1"/>
  <c r="G347" i="1" l="1"/>
  <c r="J347" i="1" s="1"/>
  <c r="F347" i="1"/>
  <c r="I347" i="1" s="1"/>
  <c r="K347" i="1" l="1"/>
  <c r="C348" i="1" s="1"/>
  <c r="L347" i="1"/>
  <c r="D348" i="1" s="1"/>
  <c r="N347" i="1" l="1"/>
  <c r="O348" i="1"/>
  <c r="E348" i="1"/>
  <c r="M347" i="1"/>
  <c r="G348" i="1" l="1"/>
  <c r="J348" i="1" s="1"/>
  <c r="F348" i="1"/>
  <c r="I348" i="1" s="1"/>
  <c r="K348" i="1" l="1"/>
  <c r="C349" i="1" s="1"/>
  <c r="L348" i="1"/>
  <c r="D349" i="1" s="1"/>
  <c r="O349" i="1" l="1"/>
  <c r="E349" i="1"/>
  <c r="M348" i="1"/>
  <c r="N348" i="1"/>
  <c r="G349" i="1" l="1"/>
  <c r="J349" i="1" s="1"/>
  <c r="F349" i="1"/>
  <c r="I349" i="1" s="1"/>
  <c r="K349" i="1" l="1"/>
  <c r="C350" i="1" s="1"/>
  <c r="L349" i="1"/>
  <c r="D350" i="1" s="1"/>
  <c r="N349" i="1" l="1"/>
  <c r="O350" i="1"/>
  <c r="E350" i="1"/>
  <c r="M349" i="1"/>
  <c r="F350" i="1" l="1"/>
  <c r="I350" i="1" s="1"/>
  <c r="G350" i="1"/>
  <c r="J350" i="1" s="1"/>
  <c r="L350" i="1" l="1"/>
  <c r="D351" i="1" s="1"/>
  <c r="K350" i="1"/>
  <c r="C351" i="1" s="1"/>
  <c r="M350" i="1" l="1"/>
  <c r="N350" i="1"/>
  <c r="O351" i="1"/>
  <c r="E351" i="1"/>
  <c r="G351" i="1" l="1"/>
  <c r="J351" i="1" s="1"/>
  <c r="F351" i="1"/>
  <c r="I351" i="1" s="1"/>
  <c r="K351" i="1" l="1"/>
  <c r="C352" i="1" s="1"/>
  <c r="L351" i="1"/>
  <c r="D352" i="1" s="1"/>
  <c r="N351" i="1" l="1"/>
  <c r="O352" i="1"/>
  <c r="E352" i="1"/>
  <c r="M351" i="1"/>
  <c r="G352" i="1" l="1"/>
  <c r="J352" i="1" s="1"/>
  <c r="F352" i="1"/>
  <c r="I352" i="1" s="1"/>
  <c r="K352" i="1" l="1"/>
  <c r="C353" i="1" s="1"/>
  <c r="L352" i="1"/>
  <c r="D353" i="1" s="1"/>
  <c r="N352" i="1" l="1"/>
  <c r="O353" i="1"/>
  <c r="E353" i="1"/>
  <c r="M352" i="1"/>
  <c r="G353" i="1" l="1"/>
  <c r="J353" i="1" s="1"/>
  <c r="F353" i="1"/>
  <c r="I353" i="1" s="1"/>
  <c r="K353" i="1" l="1"/>
  <c r="C354" i="1" s="1"/>
  <c r="L353" i="1"/>
  <c r="D354" i="1" s="1"/>
  <c r="O354" i="1" l="1"/>
  <c r="E354" i="1"/>
  <c r="N353" i="1"/>
  <c r="M353" i="1"/>
  <c r="G354" i="1" l="1"/>
  <c r="J354" i="1" s="1"/>
  <c r="F354" i="1"/>
  <c r="I354" i="1" s="1"/>
  <c r="K354" i="1" l="1"/>
  <c r="C355" i="1" s="1"/>
  <c r="M354" i="1"/>
  <c r="L354" i="1"/>
  <c r="D355" i="1" s="1"/>
  <c r="N354" i="1" l="1"/>
  <c r="O355" i="1"/>
  <c r="E355" i="1"/>
  <c r="G355" i="1" l="1"/>
  <c r="J355" i="1" s="1"/>
  <c r="F355" i="1"/>
  <c r="I355" i="1" s="1"/>
  <c r="K355" i="1" l="1"/>
  <c r="C356" i="1" s="1"/>
  <c r="L355" i="1"/>
  <c r="D356" i="1" s="1"/>
  <c r="O356" i="1" l="1"/>
  <c r="E356" i="1"/>
  <c r="M355" i="1"/>
  <c r="N355" i="1"/>
  <c r="F356" i="1" l="1"/>
  <c r="I356" i="1" s="1"/>
  <c r="G356" i="1"/>
  <c r="J356" i="1" s="1"/>
  <c r="L356" i="1" l="1"/>
  <c r="D357" i="1" s="1"/>
  <c r="K356" i="1"/>
  <c r="C357" i="1" s="1"/>
  <c r="N356" i="1" l="1"/>
  <c r="M356" i="1"/>
  <c r="O357" i="1"/>
  <c r="E357" i="1"/>
  <c r="G357" i="1" l="1"/>
  <c r="J357" i="1" s="1"/>
  <c r="F357" i="1"/>
  <c r="I357" i="1" s="1"/>
  <c r="K357" i="1" l="1"/>
  <c r="C358" i="1" s="1"/>
  <c r="L357" i="1"/>
  <c r="D358" i="1" s="1"/>
  <c r="O358" i="1" l="1"/>
  <c r="E358" i="1"/>
  <c r="M357" i="1"/>
  <c r="N357" i="1"/>
  <c r="G358" i="1" l="1"/>
  <c r="J358" i="1" s="1"/>
  <c r="F358" i="1"/>
  <c r="I358" i="1" s="1"/>
  <c r="K358" i="1" l="1"/>
  <c r="C359" i="1" s="1"/>
  <c r="L358" i="1"/>
  <c r="D359" i="1" s="1"/>
  <c r="O359" i="1" l="1"/>
  <c r="E359" i="1"/>
  <c r="N358" i="1"/>
  <c r="M358" i="1"/>
  <c r="F359" i="1" l="1"/>
  <c r="I359" i="1" s="1"/>
  <c r="G359" i="1"/>
  <c r="J359" i="1" s="1"/>
  <c r="L359" i="1" l="1"/>
  <c r="D360" i="1" s="1"/>
  <c r="K359" i="1"/>
  <c r="C360" i="1" s="1"/>
  <c r="M359" i="1" l="1"/>
  <c r="N359" i="1"/>
  <c r="O360" i="1"/>
  <c r="E360" i="1"/>
  <c r="G360" i="1" l="1"/>
  <c r="J360" i="1" s="1"/>
  <c r="F360" i="1"/>
  <c r="I360" i="1" s="1"/>
  <c r="K360" i="1" l="1"/>
  <c r="C361" i="1" s="1"/>
  <c r="L360" i="1"/>
  <c r="D361" i="1" s="1"/>
  <c r="O361" i="1" l="1"/>
  <c r="E361" i="1"/>
  <c r="M360" i="1"/>
  <c r="N360" i="1"/>
  <c r="G361" i="1" l="1"/>
  <c r="J361" i="1" s="1"/>
  <c r="F361" i="1"/>
  <c r="I361" i="1" s="1"/>
  <c r="K361" i="1" l="1"/>
  <c r="C362" i="1" s="1"/>
  <c r="M361" i="1"/>
  <c r="L361" i="1"/>
  <c r="D362" i="1" s="1"/>
  <c r="N361" i="1" l="1"/>
  <c r="O362" i="1"/>
  <c r="E362" i="1"/>
  <c r="F362" i="1" l="1"/>
  <c r="I362" i="1" s="1"/>
  <c r="G362" i="1"/>
  <c r="J362" i="1" s="1"/>
  <c r="L362" i="1" l="1"/>
  <c r="D363" i="1" s="1"/>
  <c r="K362" i="1"/>
  <c r="C363" i="1" s="1"/>
  <c r="N362" i="1" l="1"/>
  <c r="M362" i="1"/>
  <c r="O363" i="1"/>
  <c r="E363" i="1"/>
  <c r="F363" i="1" l="1"/>
  <c r="I363" i="1" s="1"/>
  <c r="G363" i="1"/>
  <c r="J363" i="1" s="1"/>
  <c r="L363" i="1" l="1"/>
  <c r="D364" i="1" s="1"/>
  <c r="K363" i="1"/>
  <c r="C364" i="1" s="1"/>
  <c r="N363" i="1" l="1"/>
  <c r="M363" i="1"/>
  <c r="O364" i="1"/>
  <c r="E364" i="1"/>
  <c r="G364" i="1" l="1"/>
  <c r="J364" i="1" s="1"/>
  <c r="F364" i="1"/>
  <c r="I364" i="1" s="1"/>
  <c r="K364" i="1" l="1"/>
  <c r="C365" i="1" s="1"/>
  <c r="L364" i="1"/>
  <c r="D365" i="1" s="1"/>
  <c r="O365" i="1" l="1"/>
  <c r="E365" i="1"/>
  <c r="M364" i="1"/>
  <c r="N364" i="1"/>
  <c r="F365" i="1" l="1"/>
  <c r="I365" i="1" s="1"/>
  <c r="G365" i="1"/>
  <c r="J365" i="1" s="1"/>
  <c r="L365" i="1" l="1"/>
  <c r="D366" i="1" s="1"/>
  <c r="K365" i="1"/>
  <c r="C366" i="1" s="1"/>
  <c r="M365" i="1" l="1"/>
  <c r="N365" i="1"/>
  <c r="O366" i="1"/>
  <c r="E366" i="1"/>
  <c r="C3" i="3" l="1"/>
  <c r="G366" i="1"/>
  <c r="J366" i="1" s="1"/>
  <c r="F366" i="1"/>
  <c r="I366" i="1" s="1"/>
  <c r="K366" i="1" l="1"/>
  <c r="M366" i="1" s="1"/>
  <c r="C1" i="3" s="1"/>
  <c r="L366" i="1"/>
  <c r="N366" i="1" s="1"/>
  <c r="C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9CA6D9-FBB5-44F3-AF93-DADC2FB8DA60}" keepAlive="1" name="Zapytanie — lpg" description="Połączenie z zapytaniem „lpg” w skoroszycie." type="5" refreshedVersion="6" background="1" saveData="1">
    <dbPr connection="Provider=Microsoft.Mashup.OleDb.1;Data Source=$Workbook$;Location=lpg;Extended Properties=&quot;&quot;" command="SELECT * FROM [lpg]"/>
  </connection>
</connections>
</file>

<file path=xl/sharedStrings.xml><?xml version="1.0" encoding="utf-8"?>
<sst xmlns="http://schemas.openxmlformats.org/spreadsheetml/2006/main" count="36" uniqueCount="36">
  <si>
    <t>data</t>
  </si>
  <si>
    <t>km</t>
  </si>
  <si>
    <t>Data</t>
  </si>
  <si>
    <t>KM</t>
  </si>
  <si>
    <t>Paliwo</t>
  </si>
  <si>
    <t>Pojemnosc</t>
  </si>
  <si>
    <t>Zuzycie</t>
  </si>
  <si>
    <t>Pb95</t>
  </si>
  <si>
    <t>LPG</t>
  </si>
  <si>
    <t>Pb95 RANO</t>
  </si>
  <si>
    <t>LPG RANO</t>
  </si>
  <si>
    <t>Tylko LPG?</t>
  </si>
  <si>
    <t>Dzien Tygodnia</t>
  </si>
  <si>
    <t>Pb95 przed tank</t>
  </si>
  <si>
    <t>LPG przed tank</t>
  </si>
  <si>
    <t>Spalone Pb95</t>
  </si>
  <si>
    <t>Spalone LPG</t>
  </si>
  <si>
    <t>Pb95 Po tank</t>
  </si>
  <si>
    <t>LGP Po Tank</t>
  </si>
  <si>
    <t>Tankowane Pb95</t>
  </si>
  <si>
    <t>Tankowane LPG</t>
  </si>
  <si>
    <t>1)</t>
  </si>
  <si>
    <t>Tankowanie Pb95</t>
  </si>
  <si>
    <t>Tankowanie LPG</t>
  </si>
  <si>
    <t>Tylko LPG:</t>
  </si>
  <si>
    <t>2)</t>
  </si>
  <si>
    <t>3)</t>
  </si>
  <si>
    <t>Podpunkt 2)</t>
  </si>
  <si>
    <t>Cena</t>
  </si>
  <si>
    <t>Instalacja</t>
  </si>
  <si>
    <t>Eksploatacja Gazowa (LPG)</t>
  </si>
  <si>
    <t>Eksploatacja Pb95</t>
  </si>
  <si>
    <t>4)</t>
  </si>
  <si>
    <t>Koszt Eksploatacji LPG</t>
  </si>
  <si>
    <t>Koszt Eksploatacji Pb95</t>
  </si>
  <si>
    <t>I instalacja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</si>
</sst>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3" borderId="1" xfId="0" applyNumberFormat="1" applyFont="1" applyFill="1" applyBorder="1"/>
    <xf numFmtId="0" fontId="0" fillId="3" borderId="2" xfId="0" applyFont="1" applyFill="1" applyBorder="1"/>
    <xf numFmtId="14" fontId="0" fillId="0" borderId="1" xfId="0" applyNumberFormat="1" applyFont="1" applyBorder="1"/>
    <xf numFmtId="0" fontId="0" fillId="0" borderId="2" xfId="0" applyFont="1" applyBorder="1"/>
    <xf numFmtId="0" fontId="1" fillId="2" borderId="0" xfId="1"/>
  </cellXfs>
  <cellStyles count="2">
    <cellStyle name="Dobry" xfId="1" builtinId="26"/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LPG RANO VS LPG PO PODROZY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'84'!$D$1</c:f>
              <c:strCache>
                <c:ptCount val="1"/>
                <c:pt idx="0">
                  <c:v>LPG RANO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'84'!$A$2:$A$32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'84'!$D$2:$D$32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B-475C-B916-46B1EA8800D1}"/>
            </c:ext>
          </c:extLst>
        </c:ser>
        <c:ser>
          <c:idx val="1"/>
          <c:order val="1"/>
          <c:tx>
            <c:strRef>
              <c:f>'84'!$J$1</c:f>
              <c:strCache>
                <c:ptCount val="1"/>
                <c:pt idx="0">
                  <c:v>LPG przed tank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'84'!$A$2:$A$32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'84'!$J$2:$J$32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B-475C-B916-46B1EA88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429432"/>
        <c:axId val="805428448"/>
      </c:barChart>
      <c:dateAx>
        <c:axId val="80542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428448"/>
        <c:crosses val="autoZero"/>
        <c:auto val="1"/>
        <c:lblOffset val="100"/>
        <c:baseTimeUnit val="days"/>
      </c:dateAx>
      <c:valAx>
        <c:axId val="805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Paliwa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42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6</xdr:row>
      <xdr:rowOff>190499</xdr:rowOff>
    </xdr:from>
    <xdr:to>
      <xdr:col>10</xdr:col>
      <xdr:colOff>433552</xdr:colOff>
      <xdr:row>31</xdr:row>
      <xdr:rowOff>32844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0BEF69-ED8B-4CAF-B2F4-A3D1E0721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B377175-FC05-4C7B-ABF8-8C1EA2CFE18B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km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E444E-6EBF-4297-9A63-3E7CDFF422CE}" name="lpg" displayName="lpg" ref="A1:B366" tableType="queryTable" totalsRowShown="0">
  <autoFilter ref="A1:B366" xr:uid="{2BA206B4-1A8B-436B-ACB4-901E78A76E7F}"/>
  <tableColumns count="2">
    <tableColumn id="1" xr3:uid="{B17A2A77-1884-4497-B189-C97228486D57}" uniqueName="1" name="data" queryTableFieldId="1" dataDxfId="0"/>
    <tableColumn id="2" xr3:uid="{905A3439-EB37-4972-8C00-247064D6CFD5}" uniqueName="2" name="k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A6D8-88AD-4CAF-A879-C55477CEDBC0}">
  <dimension ref="A1:B366"/>
  <sheetViews>
    <sheetView topLeftCell="A2" workbookViewId="0">
      <selection activeCell="A2" sqref="A2:B366"/>
    </sheetView>
  </sheetViews>
  <sheetFormatPr defaultRowHeight="15" x14ac:dyDescent="0.25"/>
  <cols>
    <col min="1" max="1" width="10.140625" bestFit="1" customWidth="1"/>
    <col min="2" max="2" width="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41640</v>
      </c>
      <c r="B2">
        <v>159</v>
      </c>
    </row>
    <row r="3" spans="1:2" x14ac:dyDescent="0.25">
      <c r="A3" s="1">
        <v>41641</v>
      </c>
      <c r="B3">
        <v>82</v>
      </c>
    </row>
    <row r="4" spans="1:2" x14ac:dyDescent="0.25">
      <c r="A4" s="1">
        <v>41642</v>
      </c>
      <c r="B4">
        <v>108</v>
      </c>
    </row>
    <row r="5" spans="1:2" x14ac:dyDescent="0.25">
      <c r="A5" s="1">
        <v>41643</v>
      </c>
      <c r="B5">
        <v>149</v>
      </c>
    </row>
    <row r="6" spans="1:2" x14ac:dyDescent="0.25">
      <c r="A6" s="1">
        <v>41644</v>
      </c>
      <c r="B6">
        <v>118</v>
      </c>
    </row>
    <row r="7" spans="1:2" x14ac:dyDescent="0.25">
      <c r="A7" s="1">
        <v>41645</v>
      </c>
      <c r="B7">
        <v>99</v>
      </c>
    </row>
    <row r="8" spans="1:2" x14ac:dyDescent="0.25">
      <c r="A8" s="1">
        <v>41646</v>
      </c>
      <c r="B8">
        <v>67</v>
      </c>
    </row>
    <row r="9" spans="1:2" x14ac:dyDescent="0.25">
      <c r="A9" s="1">
        <v>41647</v>
      </c>
      <c r="B9">
        <v>152</v>
      </c>
    </row>
    <row r="10" spans="1:2" x14ac:dyDescent="0.25">
      <c r="A10" s="1">
        <v>41648</v>
      </c>
      <c r="B10">
        <v>84</v>
      </c>
    </row>
    <row r="11" spans="1:2" x14ac:dyDescent="0.25">
      <c r="A11" s="1">
        <v>41649</v>
      </c>
      <c r="B11">
        <v>144</v>
      </c>
    </row>
    <row r="12" spans="1:2" x14ac:dyDescent="0.25">
      <c r="A12" s="1">
        <v>41650</v>
      </c>
      <c r="B12">
        <v>16</v>
      </c>
    </row>
    <row r="13" spans="1:2" x14ac:dyDescent="0.25">
      <c r="A13" s="1">
        <v>41651</v>
      </c>
      <c r="B13">
        <v>124</v>
      </c>
    </row>
    <row r="14" spans="1:2" x14ac:dyDescent="0.25">
      <c r="A14" s="1">
        <v>41652</v>
      </c>
      <c r="B14">
        <v>65</v>
      </c>
    </row>
    <row r="15" spans="1:2" x14ac:dyDescent="0.25">
      <c r="A15" s="1">
        <v>41653</v>
      </c>
      <c r="B15">
        <v>101</v>
      </c>
    </row>
    <row r="16" spans="1:2" x14ac:dyDescent="0.25">
      <c r="A16" s="1">
        <v>41654</v>
      </c>
      <c r="B16">
        <v>19</v>
      </c>
    </row>
    <row r="17" spans="1:2" x14ac:dyDescent="0.25">
      <c r="A17" s="1">
        <v>41655</v>
      </c>
      <c r="B17">
        <v>31</v>
      </c>
    </row>
    <row r="18" spans="1:2" x14ac:dyDescent="0.25">
      <c r="A18" s="1">
        <v>41656</v>
      </c>
      <c r="B18">
        <v>109</v>
      </c>
    </row>
    <row r="19" spans="1:2" x14ac:dyDescent="0.25">
      <c r="A19" s="1">
        <v>41657</v>
      </c>
      <c r="B19">
        <v>40</v>
      </c>
    </row>
    <row r="20" spans="1:2" x14ac:dyDescent="0.25">
      <c r="A20" s="1">
        <v>41658</v>
      </c>
      <c r="B20">
        <v>70</v>
      </c>
    </row>
    <row r="21" spans="1:2" x14ac:dyDescent="0.25">
      <c r="A21" s="1">
        <v>41659</v>
      </c>
      <c r="B21">
        <v>34</v>
      </c>
    </row>
    <row r="22" spans="1:2" x14ac:dyDescent="0.25">
      <c r="A22" s="1">
        <v>41660</v>
      </c>
      <c r="B22">
        <v>111</v>
      </c>
    </row>
    <row r="23" spans="1:2" x14ac:dyDescent="0.25">
      <c r="A23" s="1">
        <v>41661</v>
      </c>
      <c r="B23">
        <v>125</v>
      </c>
    </row>
    <row r="24" spans="1:2" x14ac:dyDescent="0.25">
      <c r="A24" s="1">
        <v>41662</v>
      </c>
      <c r="B24">
        <v>76</v>
      </c>
    </row>
    <row r="25" spans="1:2" x14ac:dyDescent="0.25">
      <c r="A25" s="1">
        <v>41663</v>
      </c>
      <c r="B25">
        <v>125</v>
      </c>
    </row>
    <row r="26" spans="1:2" x14ac:dyDescent="0.25">
      <c r="A26" s="1">
        <v>41664</v>
      </c>
      <c r="B26">
        <v>23</v>
      </c>
    </row>
    <row r="27" spans="1:2" x14ac:dyDescent="0.25">
      <c r="A27" s="1">
        <v>41665</v>
      </c>
      <c r="B27">
        <v>93</v>
      </c>
    </row>
    <row r="28" spans="1:2" x14ac:dyDescent="0.25">
      <c r="A28" s="1">
        <v>41666</v>
      </c>
      <c r="B28">
        <v>111</v>
      </c>
    </row>
    <row r="29" spans="1:2" x14ac:dyDescent="0.25">
      <c r="A29" s="1">
        <v>41667</v>
      </c>
      <c r="B29">
        <v>52</v>
      </c>
    </row>
    <row r="30" spans="1:2" x14ac:dyDescent="0.25">
      <c r="A30" s="1">
        <v>41668</v>
      </c>
      <c r="B30">
        <v>65</v>
      </c>
    </row>
    <row r="31" spans="1:2" x14ac:dyDescent="0.25">
      <c r="A31" s="1">
        <v>41669</v>
      </c>
      <c r="B31">
        <v>120</v>
      </c>
    </row>
    <row r="32" spans="1:2" x14ac:dyDescent="0.25">
      <c r="A32" s="1">
        <v>41670</v>
      </c>
      <c r="B32">
        <v>113</v>
      </c>
    </row>
    <row r="33" spans="1:2" x14ac:dyDescent="0.25">
      <c r="A33" s="1">
        <v>41671</v>
      </c>
      <c r="B33">
        <v>110</v>
      </c>
    </row>
    <row r="34" spans="1:2" x14ac:dyDescent="0.25">
      <c r="A34" s="1">
        <v>41672</v>
      </c>
      <c r="B34">
        <v>135</v>
      </c>
    </row>
    <row r="35" spans="1:2" x14ac:dyDescent="0.25">
      <c r="A35" s="1">
        <v>41673</v>
      </c>
      <c r="B35">
        <v>37</v>
      </c>
    </row>
    <row r="36" spans="1:2" x14ac:dyDescent="0.25">
      <c r="A36" s="1">
        <v>41674</v>
      </c>
      <c r="B36">
        <v>113</v>
      </c>
    </row>
    <row r="37" spans="1:2" x14ac:dyDescent="0.25">
      <c r="A37" s="1">
        <v>41675</v>
      </c>
      <c r="B37">
        <v>79</v>
      </c>
    </row>
    <row r="38" spans="1:2" x14ac:dyDescent="0.25">
      <c r="A38" s="1">
        <v>41676</v>
      </c>
      <c r="B38">
        <v>94</v>
      </c>
    </row>
    <row r="39" spans="1:2" x14ac:dyDescent="0.25">
      <c r="A39" s="1">
        <v>41677</v>
      </c>
      <c r="B39">
        <v>35</v>
      </c>
    </row>
    <row r="40" spans="1:2" x14ac:dyDescent="0.25">
      <c r="A40" s="1">
        <v>41678</v>
      </c>
      <c r="B40">
        <v>54</v>
      </c>
    </row>
    <row r="41" spans="1:2" x14ac:dyDescent="0.25">
      <c r="A41" s="1">
        <v>41679</v>
      </c>
      <c r="B41">
        <v>57</v>
      </c>
    </row>
    <row r="42" spans="1:2" x14ac:dyDescent="0.25">
      <c r="A42" s="1">
        <v>41680</v>
      </c>
      <c r="B42">
        <v>147</v>
      </c>
    </row>
    <row r="43" spans="1:2" x14ac:dyDescent="0.25">
      <c r="A43" s="1">
        <v>41681</v>
      </c>
      <c r="B43">
        <v>144</v>
      </c>
    </row>
    <row r="44" spans="1:2" x14ac:dyDescent="0.25">
      <c r="A44" s="1">
        <v>41682</v>
      </c>
      <c r="B44">
        <v>50</v>
      </c>
    </row>
    <row r="45" spans="1:2" x14ac:dyDescent="0.25">
      <c r="A45" s="1">
        <v>41683</v>
      </c>
      <c r="B45">
        <v>129</v>
      </c>
    </row>
    <row r="46" spans="1:2" x14ac:dyDescent="0.25">
      <c r="A46" s="1">
        <v>41684</v>
      </c>
      <c r="B46">
        <v>71</v>
      </c>
    </row>
    <row r="47" spans="1:2" x14ac:dyDescent="0.25">
      <c r="A47" s="1">
        <v>41685</v>
      </c>
      <c r="B47">
        <v>125</v>
      </c>
    </row>
    <row r="48" spans="1:2" x14ac:dyDescent="0.25">
      <c r="A48" s="1">
        <v>41686</v>
      </c>
      <c r="B48">
        <v>97</v>
      </c>
    </row>
    <row r="49" spans="1:2" x14ac:dyDescent="0.25">
      <c r="A49" s="1">
        <v>41687</v>
      </c>
      <c r="B49">
        <v>104</v>
      </c>
    </row>
    <row r="50" spans="1:2" x14ac:dyDescent="0.25">
      <c r="A50" s="1">
        <v>41688</v>
      </c>
      <c r="B50">
        <v>108</v>
      </c>
    </row>
    <row r="51" spans="1:2" x14ac:dyDescent="0.25">
      <c r="A51" s="1">
        <v>41689</v>
      </c>
      <c r="B51">
        <v>61</v>
      </c>
    </row>
    <row r="52" spans="1:2" x14ac:dyDescent="0.25">
      <c r="A52" s="1">
        <v>41690</v>
      </c>
      <c r="B52">
        <v>35</v>
      </c>
    </row>
    <row r="53" spans="1:2" x14ac:dyDescent="0.25">
      <c r="A53" s="1">
        <v>41691</v>
      </c>
      <c r="B53">
        <v>40</v>
      </c>
    </row>
    <row r="54" spans="1:2" x14ac:dyDescent="0.25">
      <c r="A54" s="1">
        <v>41692</v>
      </c>
      <c r="B54">
        <v>23</v>
      </c>
    </row>
    <row r="55" spans="1:2" x14ac:dyDescent="0.25">
      <c r="A55" s="1">
        <v>41693</v>
      </c>
      <c r="B55">
        <v>116</v>
      </c>
    </row>
    <row r="56" spans="1:2" x14ac:dyDescent="0.25">
      <c r="A56" s="1">
        <v>41694</v>
      </c>
      <c r="B56">
        <v>77</v>
      </c>
    </row>
    <row r="57" spans="1:2" x14ac:dyDescent="0.25">
      <c r="A57" s="1">
        <v>41695</v>
      </c>
      <c r="B57">
        <v>126</v>
      </c>
    </row>
    <row r="58" spans="1:2" x14ac:dyDescent="0.25">
      <c r="A58" s="1">
        <v>41696</v>
      </c>
      <c r="B58">
        <v>123</v>
      </c>
    </row>
    <row r="59" spans="1:2" x14ac:dyDescent="0.25">
      <c r="A59" s="1">
        <v>41697</v>
      </c>
      <c r="B59">
        <v>33</v>
      </c>
    </row>
    <row r="60" spans="1:2" x14ac:dyDescent="0.25">
      <c r="A60" s="1">
        <v>41698</v>
      </c>
      <c r="B60">
        <v>34</v>
      </c>
    </row>
    <row r="61" spans="1:2" x14ac:dyDescent="0.25">
      <c r="A61" s="1">
        <v>41699</v>
      </c>
      <c r="B61">
        <v>137</v>
      </c>
    </row>
    <row r="62" spans="1:2" x14ac:dyDescent="0.25">
      <c r="A62" s="1">
        <v>41700</v>
      </c>
      <c r="B62">
        <v>39</v>
      </c>
    </row>
    <row r="63" spans="1:2" x14ac:dyDescent="0.25">
      <c r="A63" s="1">
        <v>41701</v>
      </c>
      <c r="B63">
        <v>99</v>
      </c>
    </row>
    <row r="64" spans="1:2" x14ac:dyDescent="0.25">
      <c r="A64" s="1">
        <v>41702</v>
      </c>
      <c r="B64">
        <v>65</v>
      </c>
    </row>
    <row r="65" spans="1:2" x14ac:dyDescent="0.25">
      <c r="A65" s="1">
        <v>41703</v>
      </c>
      <c r="B65">
        <v>81</v>
      </c>
    </row>
    <row r="66" spans="1:2" x14ac:dyDescent="0.25">
      <c r="A66" s="1">
        <v>41704</v>
      </c>
      <c r="B66">
        <v>42</v>
      </c>
    </row>
    <row r="67" spans="1:2" x14ac:dyDescent="0.25">
      <c r="A67" s="1">
        <v>41705</v>
      </c>
      <c r="B67">
        <v>73</v>
      </c>
    </row>
    <row r="68" spans="1:2" x14ac:dyDescent="0.25">
      <c r="A68" s="1">
        <v>41706</v>
      </c>
      <c r="B68">
        <v>95</v>
      </c>
    </row>
    <row r="69" spans="1:2" x14ac:dyDescent="0.25">
      <c r="A69" s="1">
        <v>41707</v>
      </c>
      <c r="B69">
        <v>70</v>
      </c>
    </row>
    <row r="70" spans="1:2" x14ac:dyDescent="0.25">
      <c r="A70" s="1">
        <v>41708</v>
      </c>
      <c r="B70">
        <v>18</v>
      </c>
    </row>
    <row r="71" spans="1:2" x14ac:dyDescent="0.25">
      <c r="A71" s="1">
        <v>41709</v>
      </c>
      <c r="B71">
        <v>140</v>
      </c>
    </row>
    <row r="72" spans="1:2" x14ac:dyDescent="0.25">
      <c r="A72" s="1">
        <v>41710</v>
      </c>
      <c r="B72">
        <v>35</v>
      </c>
    </row>
    <row r="73" spans="1:2" x14ac:dyDescent="0.25">
      <c r="A73" s="1">
        <v>41711</v>
      </c>
      <c r="B73">
        <v>65</v>
      </c>
    </row>
    <row r="74" spans="1:2" x14ac:dyDescent="0.25">
      <c r="A74" s="1">
        <v>41712</v>
      </c>
      <c r="B74">
        <v>225</v>
      </c>
    </row>
    <row r="75" spans="1:2" x14ac:dyDescent="0.25">
      <c r="A75" s="1">
        <v>41713</v>
      </c>
      <c r="B75">
        <v>138</v>
      </c>
    </row>
    <row r="76" spans="1:2" x14ac:dyDescent="0.25">
      <c r="A76" s="1">
        <v>41714</v>
      </c>
      <c r="B76">
        <v>64</v>
      </c>
    </row>
    <row r="77" spans="1:2" x14ac:dyDescent="0.25">
      <c r="A77" s="1">
        <v>41715</v>
      </c>
      <c r="B77">
        <v>73</v>
      </c>
    </row>
    <row r="78" spans="1:2" x14ac:dyDescent="0.25">
      <c r="A78" s="1">
        <v>41716</v>
      </c>
      <c r="B78">
        <v>109</v>
      </c>
    </row>
    <row r="79" spans="1:2" x14ac:dyDescent="0.25">
      <c r="A79" s="1">
        <v>41717</v>
      </c>
      <c r="B79">
        <v>69</v>
      </c>
    </row>
    <row r="80" spans="1:2" x14ac:dyDescent="0.25">
      <c r="A80" s="1">
        <v>41718</v>
      </c>
      <c r="B80">
        <v>21</v>
      </c>
    </row>
    <row r="81" spans="1:2" x14ac:dyDescent="0.25">
      <c r="A81" s="1">
        <v>41719</v>
      </c>
      <c r="B81">
        <v>116</v>
      </c>
    </row>
    <row r="82" spans="1:2" x14ac:dyDescent="0.25">
      <c r="A82" s="1">
        <v>41720</v>
      </c>
      <c r="B82">
        <v>47</v>
      </c>
    </row>
    <row r="83" spans="1:2" x14ac:dyDescent="0.25">
      <c r="A83" s="1">
        <v>41721</v>
      </c>
      <c r="B83">
        <v>59</v>
      </c>
    </row>
    <row r="84" spans="1:2" x14ac:dyDescent="0.25">
      <c r="A84" s="1">
        <v>41722</v>
      </c>
      <c r="B84">
        <v>85</v>
      </c>
    </row>
    <row r="85" spans="1:2" x14ac:dyDescent="0.25">
      <c r="A85" s="1">
        <v>41723</v>
      </c>
      <c r="B85">
        <v>46</v>
      </c>
    </row>
    <row r="86" spans="1:2" x14ac:dyDescent="0.25">
      <c r="A86" s="1">
        <v>41724</v>
      </c>
      <c r="B86">
        <v>41</v>
      </c>
    </row>
    <row r="87" spans="1:2" x14ac:dyDescent="0.25">
      <c r="A87" s="1">
        <v>41725</v>
      </c>
      <c r="B87">
        <v>102</v>
      </c>
    </row>
    <row r="88" spans="1:2" x14ac:dyDescent="0.25">
      <c r="A88" s="1">
        <v>41726</v>
      </c>
      <c r="B88">
        <v>129</v>
      </c>
    </row>
    <row r="89" spans="1:2" x14ac:dyDescent="0.25">
      <c r="A89" s="1">
        <v>41727</v>
      </c>
      <c r="B89">
        <v>22</v>
      </c>
    </row>
    <row r="90" spans="1:2" x14ac:dyDescent="0.25">
      <c r="A90" s="1">
        <v>41728</v>
      </c>
      <c r="B90">
        <v>25</v>
      </c>
    </row>
    <row r="91" spans="1:2" x14ac:dyDescent="0.25">
      <c r="A91" s="1">
        <v>41729</v>
      </c>
      <c r="B91">
        <v>26</v>
      </c>
    </row>
    <row r="92" spans="1:2" x14ac:dyDescent="0.25">
      <c r="A92" s="1">
        <v>41730</v>
      </c>
      <c r="B92">
        <v>84</v>
      </c>
    </row>
    <row r="93" spans="1:2" x14ac:dyDescent="0.25">
      <c r="A93" s="1">
        <v>41731</v>
      </c>
      <c r="B93">
        <v>129</v>
      </c>
    </row>
    <row r="94" spans="1:2" x14ac:dyDescent="0.25">
      <c r="A94" s="1">
        <v>41732</v>
      </c>
      <c r="B94">
        <v>18</v>
      </c>
    </row>
    <row r="95" spans="1:2" x14ac:dyDescent="0.25">
      <c r="A95" s="1">
        <v>41733</v>
      </c>
      <c r="B95">
        <v>60</v>
      </c>
    </row>
    <row r="96" spans="1:2" x14ac:dyDescent="0.25">
      <c r="A96" s="1">
        <v>41734</v>
      </c>
      <c r="B96">
        <v>25</v>
      </c>
    </row>
    <row r="97" spans="1:2" x14ac:dyDescent="0.25">
      <c r="A97" s="1">
        <v>41735</v>
      </c>
      <c r="B97">
        <v>126</v>
      </c>
    </row>
    <row r="98" spans="1:2" x14ac:dyDescent="0.25">
      <c r="A98" s="1">
        <v>41736</v>
      </c>
      <c r="B98">
        <v>35</v>
      </c>
    </row>
    <row r="99" spans="1:2" x14ac:dyDescent="0.25">
      <c r="A99" s="1">
        <v>41737</v>
      </c>
      <c r="B99">
        <v>143</v>
      </c>
    </row>
    <row r="100" spans="1:2" x14ac:dyDescent="0.25">
      <c r="A100" s="1">
        <v>41738</v>
      </c>
      <c r="B100">
        <v>89</v>
      </c>
    </row>
    <row r="101" spans="1:2" x14ac:dyDescent="0.25">
      <c r="A101" s="1">
        <v>41739</v>
      </c>
      <c r="B101">
        <v>60</v>
      </c>
    </row>
    <row r="102" spans="1:2" x14ac:dyDescent="0.25">
      <c r="A102" s="1">
        <v>41740</v>
      </c>
      <c r="B102">
        <v>52</v>
      </c>
    </row>
    <row r="103" spans="1:2" x14ac:dyDescent="0.25">
      <c r="A103" s="1">
        <v>41741</v>
      </c>
      <c r="B103">
        <v>24</v>
      </c>
    </row>
    <row r="104" spans="1:2" x14ac:dyDescent="0.25">
      <c r="A104" s="1">
        <v>41742</v>
      </c>
      <c r="B104">
        <v>80</v>
      </c>
    </row>
    <row r="105" spans="1:2" x14ac:dyDescent="0.25">
      <c r="A105" s="1">
        <v>41743</v>
      </c>
      <c r="B105">
        <v>79</v>
      </c>
    </row>
    <row r="106" spans="1:2" x14ac:dyDescent="0.25">
      <c r="A106" s="1">
        <v>41744</v>
      </c>
      <c r="B106">
        <v>115</v>
      </c>
    </row>
    <row r="107" spans="1:2" x14ac:dyDescent="0.25">
      <c r="A107" s="1">
        <v>41745</v>
      </c>
      <c r="B107">
        <v>55</v>
      </c>
    </row>
    <row r="108" spans="1:2" x14ac:dyDescent="0.25">
      <c r="A108" s="1">
        <v>41746</v>
      </c>
      <c r="B108">
        <v>124</v>
      </c>
    </row>
    <row r="109" spans="1:2" x14ac:dyDescent="0.25">
      <c r="A109" s="1">
        <v>41747</v>
      </c>
      <c r="B109">
        <v>104</v>
      </c>
    </row>
    <row r="110" spans="1:2" x14ac:dyDescent="0.25">
      <c r="A110" s="1">
        <v>41748</v>
      </c>
      <c r="B110">
        <v>20</v>
      </c>
    </row>
    <row r="111" spans="1:2" x14ac:dyDescent="0.25">
      <c r="A111" s="1">
        <v>41749</v>
      </c>
      <c r="B111">
        <v>68</v>
      </c>
    </row>
    <row r="112" spans="1:2" x14ac:dyDescent="0.25">
      <c r="A112" s="1">
        <v>41750</v>
      </c>
      <c r="B112">
        <v>25</v>
      </c>
    </row>
    <row r="113" spans="1:2" x14ac:dyDescent="0.25">
      <c r="A113" s="1">
        <v>41751</v>
      </c>
      <c r="B113">
        <v>93</v>
      </c>
    </row>
    <row r="114" spans="1:2" x14ac:dyDescent="0.25">
      <c r="A114" s="1">
        <v>41752</v>
      </c>
      <c r="B114">
        <v>49</v>
      </c>
    </row>
    <row r="115" spans="1:2" x14ac:dyDescent="0.25">
      <c r="A115" s="1">
        <v>41753</v>
      </c>
      <c r="B115">
        <v>29</v>
      </c>
    </row>
    <row r="116" spans="1:2" x14ac:dyDescent="0.25">
      <c r="A116" s="1">
        <v>41754</v>
      </c>
      <c r="B116">
        <v>59</v>
      </c>
    </row>
    <row r="117" spans="1:2" x14ac:dyDescent="0.25">
      <c r="A117" s="1">
        <v>41755</v>
      </c>
      <c r="B117">
        <v>65</v>
      </c>
    </row>
    <row r="118" spans="1:2" x14ac:dyDescent="0.25">
      <c r="A118" s="1">
        <v>41756</v>
      </c>
      <c r="B118">
        <v>25</v>
      </c>
    </row>
    <row r="119" spans="1:2" x14ac:dyDescent="0.25">
      <c r="A119" s="1">
        <v>41757</v>
      </c>
      <c r="B119">
        <v>3</v>
      </c>
    </row>
    <row r="120" spans="1:2" x14ac:dyDescent="0.25">
      <c r="A120" s="1">
        <v>41758</v>
      </c>
      <c r="B120">
        <v>58</v>
      </c>
    </row>
    <row r="121" spans="1:2" x14ac:dyDescent="0.25">
      <c r="A121" s="1">
        <v>41759</v>
      </c>
      <c r="B121">
        <v>35</v>
      </c>
    </row>
    <row r="122" spans="1:2" x14ac:dyDescent="0.25">
      <c r="A122" s="1">
        <v>41760</v>
      </c>
      <c r="B122">
        <v>146</v>
      </c>
    </row>
    <row r="123" spans="1:2" x14ac:dyDescent="0.25">
      <c r="A123" s="1">
        <v>41761</v>
      </c>
      <c r="B123">
        <v>45</v>
      </c>
    </row>
    <row r="124" spans="1:2" x14ac:dyDescent="0.25">
      <c r="A124" s="1">
        <v>41762</v>
      </c>
      <c r="B124">
        <v>127</v>
      </c>
    </row>
    <row r="125" spans="1:2" x14ac:dyDescent="0.25">
      <c r="A125" s="1">
        <v>41763</v>
      </c>
      <c r="B125">
        <v>48</v>
      </c>
    </row>
    <row r="126" spans="1:2" x14ac:dyDescent="0.25">
      <c r="A126" s="1">
        <v>41764</v>
      </c>
      <c r="B126">
        <v>128</v>
      </c>
    </row>
    <row r="127" spans="1:2" x14ac:dyDescent="0.25">
      <c r="A127" s="1">
        <v>41765</v>
      </c>
      <c r="B127">
        <v>115</v>
      </c>
    </row>
    <row r="128" spans="1:2" x14ac:dyDescent="0.25">
      <c r="A128" s="1">
        <v>41766</v>
      </c>
      <c r="B128">
        <v>103</v>
      </c>
    </row>
    <row r="129" spans="1:2" x14ac:dyDescent="0.25">
      <c r="A129" s="1">
        <v>41767</v>
      </c>
      <c r="B129">
        <v>21</v>
      </c>
    </row>
    <row r="130" spans="1:2" x14ac:dyDescent="0.25">
      <c r="A130" s="1">
        <v>41768</v>
      </c>
      <c r="B130">
        <v>150</v>
      </c>
    </row>
    <row r="131" spans="1:2" x14ac:dyDescent="0.25">
      <c r="A131" s="1">
        <v>41769</v>
      </c>
      <c r="B131">
        <v>49</v>
      </c>
    </row>
    <row r="132" spans="1:2" x14ac:dyDescent="0.25">
      <c r="A132" s="1">
        <v>41770</v>
      </c>
      <c r="B132">
        <v>20</v>
      </c>
    </row>
    <row r="133" spans="1:2" x14ac:dyDescent="0.25">
      <c r="A133" s="1">
        <v>41771</v>
      </c>
      <c r="B133">
        <v>120</v>
      </c>
    </row>
    <row r="134" spans="1:2" x14ac:dyDescent="0.25">
      <c r="A134" s="1">
        <v>41772</v>
      </c>
      <c r="B134">
        <v>39</v>
      </c>
    </row>
    <row r="135" spans="1:2" x14ac:dyDescent="0.25">
      <c r="A135" s="1">
        <v>41773</v>
      </c>
      <c r="B135">
        <v>15</v>
      </c>
    </row>
    <row r="136" spans="1:2" x14ac:dyDescent="0.25">
      <c r="A136" s="1">
        <v>41774</v>
      </c>
      <c r="B136">
        <v>118</v>
      </c>
    </row>
    <row r="137" spans="1:2" x14ac:dyDescent="0.25">
      <c r="A137" s="1">
        <v>41775</v>
      </c>
      <c r="B137">
        <v>37</v>
      </c>
    </row>
    <row r="138" spans="1:2" x14ac:dyDescent="0.25">
      <c r="A138" s="1">
        <v>41776</v>
      </c>
      <c r="B138">
        <v>107</v>
      </c>
    </row>
    <row r="139" spans="1:2" x14ac:dyDescent="0.25">
      <c r="A139" s="1">
        <v>41777</v>
      </c>
      <c r="B139">
        <v>51</v>
      </c>
    </row>
    <row r="140" spans="1:2" x14ac:dyDescent="0.25">
      <c r="A140" s="1">
        <v>41778</v>
      </c>
      <c r="B140">
        <v>76</v>
      </c>
    </row>
    <row r="141" spans="1:2" x14ac:dyDescent="0.25">
      <c r="A141" s="1">
        <v>41779</v>
      </c>
      <c r="B141">
        <v>41</v>
      </c>
    </row>
    <row r="142" spans="1:2" x14ac:dyDescent="0.25">
      <c r="A142" s="1">
        <v>41780</v>
      </c>
      <c r="B142">
        <v>149</v>
      </c>
    </row>
    <row r="143" spans="1:2" x14ac:dyDescent="0.25">
      <c r="A143" s="1">
        <v>41781</v>
      </c>
      <c r="B143">
        <v>72</v>
      </c>
    </row>
    <row r="144" spans="1:2" x14ac:dyDescent="0.25">
      <c r="A144" s="1">
        <v>41782</v>
      </c>
      <c r="B144">
        <v>83</v>
      </c>
    </row>
    <row r="145" spans="1:2" x14ac:dyDescent="0.25">
      <c r="A145" s="1">
        <v>41783</v>
      </c>
      <c r="B145">
        <v>101</v>
      </c>
    </row>
    <row r="146" spans="1:2" x14ac:dyDescent="0.25">
      <c r="A146" s="1">
        <v>41784</v>
      </c>
      <c r="B146">
        <v>43</v>
      </c>
    </row>
    <row r="147" spans="1:2" x14ac:dyDescent="0.25">
      <c r="A147" s="1">
        <v>41785</v>
      </c>
      <c r="B147">
        <v>59</v>
      </c>
    </row>
    <row r="148" spans="1:2" x14ac:dyDescent="0.25">
      <c r="A148" s="1">
        <v>41786</v>
      </c>
      <c r="B148">
        <v>81</v>
      </c>
    </row>
    <row r="149" spans="1:2" x14ac:dyDescent="0.25">
      <c r="A149" s="1">
        <v>41787</v>
      </c>
      <c r="B149">
        <v>89</v>
      </c>
    </row>
    <row r="150" spans="1:2" x14ac:dyDescent="0.25">
      <c r="A150" s="1">
        <v>41788</v>
      </c>
      <c r="B150">
        <v>43</v>
      </c>
    </row>
    <row r="151" spans="1:2" x14ac:dyDescent="0.25">
      <c r="A151" s="1">
        <v>41789</v>
      </c>
      <c r="B151">
        <v>67</v>
      </c>
    </row>
    <row r="152" spans="1:2" x14ac:dyDescent="0.25">
      <c r="A152" s="1">
        <v>41790</v>
      </c>
      <c r="B152">
        <v>122</v>
      </c>
    </row>
    <row r="153" spans="1:2" x14ac:dyDescent="0.25">
      <c r="A153" s="1">
        <v>41791</v>
      </c>
      <c r="B153">
        <v>100</v>
      </c>
    </row>
    <row r="154" spans="1:2" x14ac:dyDescent="0.25">
      <c r="A154" s="1">
        <v>41792</v>
      </c>
      <c r="B154">
        <v>145</v>
      </c>
    </row>
    <row r="155" spans="1:2" x14ac:dyDescent="0.25">
      <c r="A155" s="1">
        <v>41793</v>
      </c>
      <c r="B155">
        <v>36</v>
      </c>
    </row>
    <row r="156" spans="1:2" x14ac:dyDescent="0.25">
      <c r="A156" s="1">
        <v>41794</v>
      </c>
      <c r="B156">
        <v>75</v>
      </c>
    </row>
    <row r="157" spans="1:2" x14ac:dyDescent="0.25">
      <c r="A157" s="1">
        <v>41795</v>
      </c>
      <c r="B157">
        <v>132</v>
      </c>
    </row>
    <row r="158" spans="1:2" x14ac:dyDescent="0.25">
      <c r="A158" s="1">
        <v>41796</v>
      </c>
      <c r="B158">
        <v>51</v>
      </c>
    </row>
    <row r="159" spans="1:2" x14ac:dyDescent="0.25">
      <c r="A159" s="1">
        <v>41797</v>
      </c>
      <c r="B159">
        <v>32</v>
      </c>
    </row>
    <row r="160" spans="1:2" x14ac:dyDescent="0.25">
      <c r="A160" s="1">
        <v>41798</v>
      </c>
      <c r="B160">
        <v>130</v>
      </c>
    </row>
    <row r="161" spans="1:2" x14ac:dyDescent="0.25">
      <c r="A161" s="1">
        <v>41799</v>
      </c>
      <c r="B161">
        <v>25</v>
      </c>
    </row>
    <row r="162" spans="1:2" x14ac:dyDescent="0.25">
      <c r="A162" s="1">
        <v>41800</v>
      </c>
      <c r="B162">
        <v>60</v>
      </c>
    </row>
    <row r="163" spans="1:2" x14ac:dyDescent="0.25">
      <c r="A163" s="1">
        <v>41801</v>
      </c>
      <c r="B163">
        <v>104</v>
      </c>
    </row>
    <row r="164" spans="1:2" x14ac:dyDescent="0.25">
      <c r="A164" s="1">
        <v>41802</v>
      </c>
      <c r="B164">
        <v>118</v>
      </c>
    </row>
    <row r="165" spans="1:2" x14ac:dyDescent="0.25">
      <c r="A165" s="1">
        <v>41803</v>
      </c>
      <c r="B165">
        <v>35</v>
      </c>
    </row>
    <row r="166" spans="1:2" x14ac:dyDescent="0.25">
      <c r="A166" s="1">
        <v>41804</v>
      </c>
      <c r="B166">
        <v>96</v>
      </c>
    </row>
    <row r="167" spans="1:2" x14ac:dyDescent="0.25">
      <c r="A167" s="1">
        <v>41805</v>
      </c>
      <c r="B167">
        <v>23</v>
      </c>
    </row>
    <row r="168" spans="1:2" x14ac:dyDescent="0.25">
      <c r="A168" s="1">
        <v>41806</v>
      </c>
      <c r="B168">
        <v>109</v>
      </c>
    </row>
    <row r="169" spans="1:2" x14ac:dyDescent="0.25">
      <c r="A169" s="1">
        <v>41807</v>
      </c>
      <c r="B169">
        <v>39</v>
      </c>
    </row>
    <row r="170" spans="1:2" x14ac:dyDescent="0.25">
      <c r="A170" s="1">
        <v>41808</v>
      </c>
      <c r="B170">
        <v>136</v>
      </c>
    </row>
    <row r="171" spans="1:2" x14ac:dyDescent="0.25">
      <c r="A171" s="1">
        <v>41809</v>
      </c>
      <c r="B171">
        <v>132</v>
      </c>
    </row>
    <row r="172" spans="1:2" x14ac:dyDescent="0.25">
      <c r="A172" s="1">
        <v>41810</v>
      </c>
      <c r="B172">
        <v>92</v>
      </c>
    </row>
    <row r="173" spans="1:2" x14ac:dyDescent="0.25">
      <c r="A173" s="1">
        <v>41811</v>
      </c>
      <c r="B173">
        <v>49</v>
      </c>
    </row>
    <row r="174" spans="1:2" x14ac:dyDescent="0.25">
      <c r="A174" s="1">
        <v>41812</v>
      </c>
      <c r="B174">
        <v>146</v>
      </c>
    </row>
    <row r="175" spans="1:2" x14ac:dyDescent="0.25">
      <c r="A175" s="1">
        <v>41813</v>
      </c>
      <c r="B175">
        <v>90</v>
      </c>
    </row>
    <row r="176" spans="1:2" x14ac:dyDescent="0.25">
      <c r="A176" s="1">
        <v>41814</v>
      </c>
      <c r="B176">
        <v>74</v>
      </c>
    </row>
    <row r="177" spans="1:2" x14ac:dyDescent="0.25">
      <c r="A177" s="1">
        <v>41815</v>
      </c>
      <c r="B177">
        <v>97</v>
      </c>
    </row>
    <row r="178" spans="1:2" x14ac:dyDescent="0.25">
      <c r="A178" s="1">
        <v>41816</v>
      </c>
      <c r="B178">
        <v>148</v>
      </c>
    </row>
    <row r="179" spans="1:2" x14ac:dyDescent="0.25">
      <c r="A179" s="1">
        <v>41817</v>
      </c>
      <c r="B179">
        <v>65</v>
      </c>
    </row>
    <row r="180" spans="1:2" x14ac:dyDescent="0.25">
      <c r="A180" s="1">
        <v>41818</v>
      </c>
      <c r="B180">
        <v>62</v>
      </c>
    </row>
    <row r="181" spans="1:2" x14ac:dyDescent="0.25">
      <c r="A181" s="1">
        <v>41819</v>
      </c>
      <c r="B181">
        <v>130</v>
      </c>
    </row>
    <row r="182" spans="1:2" x14ac:dyDescent="0.25">
      <c r="A182" s="1">
        <v>41820</v>
      </c>
      <c r="B182">
        <v>39</v>
      </c>
    </row>
    <row r="183" spans="1:2" x14ac:dyDescent="0.25">
      <c r="A183" s="1">
        <v>41821</v>
      </c>
      <c r="B183">
        <v>95</v>
      </c>
    </row>
    <row r="184" spans="1:2" x14ac:dyDescent="0.25">
      <c r="A184" s="1">
        <v>41822</v>
      </c>
      <c r="B184">
        <v>100</v>
      </c>
    </row>
    <row r="185" spans="1:2" x14ac:dyDescent="0.25">
      <c r="A185" s="1">
        <v>41823</v>
      </c>
      <c r="B185">
        <v>75</v>
      </c>
    </row>
    <row r="186" spans="1:2" x14ac:dyDescent="0.25">
      <c r="A186" s="1">
        <v>41824</v>
      </c>
      <c r="B186">
        <v>27</v>
      </c>
    </row>
    <row r="187" spans="1:2" x14ac:dyDescent="0.25">
      <c r="A187" s="1">
        <v>41825</v>
      </c>
      <c r="B187">
        <v>56</v>
      </c>
    </row>
    <row r="188" spans="1:2" x14ac:dyDescent="0.25">
      <c r="A188" s="1">
        <v>41826</v>
      </c>
      <c r="B188">
        <v>141</v>
      </c>
    </row>
    <row r="189" spans="1:2" x14ac:dyDescent="0.25">
      <c r="A189" s="1">
        <v>41827</v>
      </c>
      <c r="B189">
        <v>120</v>
      </c>
    </row>
    <row r="190" spans="1:2" x14ac:dyDescent="0.25">
      <c r="A190" s="1">
        <v>41828</v>
      </c>
      <c r="B190">
        <v>95</v>
      </c>
    </row>
    <row r="191" spans="1:2" x14ac:dyDescent="0.25">
      <c r="A191" s="1">
        <v>41829</v>
      </c>
      <c r="B191">
        <v>81</v>
      </c>
    </row>
    <row r="192" spans="1:2" x14ac:dyDescent="0.25">
      <c r="A192" s="1">
        <v>41830</v>
      </c>
      <c r="B192">
        <v>30</v>
      </c>
    </row>
    <row r="193" spans="1:2" x14ac:dyDescent="0.25">
      <c r="A193" s="1">
        <v>41831</v>
      </c>
      <c r="B193">
        <v>76</v>
      </c>
    </row>
    <row r="194" spans="1:2" x14ac:dyDescent="0.25">
      <c r="A194" s="1">
        <v>41832</v>
      </c>
      <c r="B194">
        <v>67</v>
      </c>
    </row>
    <row r="195" spans="1:2" x14ac:dyDescent="0.25">
      <c r="A195" s="1">
        <v>41833</v>
      </c>
      <c r="B195">
        <v>102</v>
      </c>
    </row>
    <row r="196" spans="1:2" x14ac:dyDescent="0.25">
      <c r="A196" s="1">
        <v>41834</v>
      </c>
      <c r="B196">
        <v>67</v>
      </c>
    </row>
    <row r="197" spans="1:2" x14ac:dyDescent="0.25">
      <c r="A197" s="1">
        <v>41835</v>
      </c>
      <c r="B197">
        <v>25</v>
      </c>
    </row>
    <row r="198" spans="1:2" x14ac:dyDescent="0.25">
      <c r="A198" s="1">
        <v>41836</v>
      </c>
      <c r="B198">
        <v>69</v>
      </c>
    </row>
    <row r="199" spans="1:2" x14ac:dyDescent="0.25">
      <c r="A199" s="1">
        <v>41837</v>
      </c>
      <c r="B199">
        <v>61</v>
      </c>
    </row>
    <row r="200" spans="1:2" x14ac:dyDescent="0.25">
      <c r="A200" s="1">
        <v>41838</v>
      </c>
      <c r="B200">
        <v>99</v>
      </c>
    </row>
    <row r="201" spans="1:2" x14ac:dyDescent="0.25">
      <c r="A201" s="1">
        <v>41839</v>
      </c>
      <c r="B201">
        <v>16</v>
      </c>
    </row>
    <row r="202" spans="1:2" x14ac:dyDescent="0.25">
      <c r="A202" s="1">
        <v>41840</v>
      </c>
      <c r="B202">
        <v>102</v>
      </c>
    </row>
    <row r="203" spans="1:2" x14ac:dyDescent="0.25">
      <c r="A203" s="1">
        <v>41841</v>
      </c>
      <c r="B203">
        <v>67</v>
      </c>
    </row>
    <row r="204" spans="1:2" x14ac:dyDescent="0.25">
      <c r="A204" s="1">
        <v>41842</v>
      </c>
      <c r="B204">
        <v>51</v>
      </c>
    </row>
    <row r="205" spans="1:2" x14ac:dyDescent="0.25">
      <c r="A205" s="1">
        <v>41843</v>
      </c>
      <c r="B205">
        <v>34</v>
      </c>
    </row>
    <row r="206" spans="1:2" x14ac:dyDescent="0.25">
      <c r="A206" s="1">
        <v>41844</v>
      </c>
      <c r="B206">
        <v>108</v>
      </c>
    </row>
    <row r="207" spans="1:2" x14ac:dyDescent="0.25">
      <c r="A207" s="1">
        <v>41845</v>
      </c>
      <c r="B207">
        <v>64</v>
      </c>
    </row>
    <row r="208" spans="1:2" x14ac:dyDescent="0.25">
      <c r="A208" s="1">
        <v>41846</v>
      </c>
      <c r="B208">
        <v>53</v>
      </c>
    </row>
    <row r="209" spans="1:2" x14ac:dyDescent="0.25">
      <c r="A209" s="1">
        <v>41847</v>
      </c>
      <c r="B209">
        <v>66</v>
      </c>
    </row>
    <row r="210" spans="1:2" x14ac:dyDescent="0.25">
      <c r="A210" s="1">
        <v>41848</v>
      </c>
      <c r="B210">
        <v>109</v>
      </c>
    </row>
    <row r="211" spans="1:2" x14ac:dyDescent="0.25">
      <c r="A211" s="1">
        <v>41849</v>
      </c>
      <c r="B211">
        <v>70</v>
      </c>
    </row>
    <row r="212" spans="1:2" x14ac:dyDescent="0.25">
      <c r="A212" s="1">
        <v>41850</v>
      </c>
      <c r="B212">
        <v>29</v>
      </c>
    </row>
    <row r="213" spans="1:2" x14ac:dyDescent="0.25">
      <c r="A213" s="1">
        <v>41851</v>
      </c>
      <c r="B213">
        <v>41</v>
      </c>
    </row>
    <row r="214" spans="1:2" x14ac:dyDescent="0.25">
      <c r="A214" s="1">
        <v>41852</v>
      </c>
      <c r="B214">
        <v>41</v>
      </c>
    </row>
    <row r="215" spans="1:2" x14ac:dyDescent="0.25">
      <c r="A215" s="1">
        <v>41853</v>
      </c>
      <c r="B215">
        <v>116</v>
      </c>
    </row>
    <row r="216" spans="1:2" x14ac:dyDescent="0.25">
      <c r="A216" s="1">
        <v>41854</v>
      </c>
      <c r="B216">
        <v>128</v>
      </c>
    </row>
    <row r="217" spans="1:2" x14ac:dyDescent="0.25">
      <c r="A217" s="1">
        <v>41855</v>
      </c>
      <c r="B217">
        <v>66</v>
      </c>
    </row>
    <row r="218" spans="1:2" x14ac:dyDescent="0.25">
      <c r="A218" s="1">
        <v>41856</v>
      </c>
      <c r="B218">
        <v>129</v>
      </c>
    </row>
    <row r="219" spans="1:2" x14ac:dyDescent="0.25">
      <c r="A219" s="1">
        <v>41857</v>
      </c>
      <c r="B219">
        <v>41</v>
      </c>
    </row>
    <row r="220" spans="1:2" x14ac:dyDescent="0.25">
      <c r="A220" s="1">
        <v>41858</v>
      </c>
      <c r="B220">
        <v>51</v>
      </c>
    </row>
    <row r="221" spans="1:2" x14ac:dyDescent="0.25">
      <c r="A221" s="1">
        <v>41859</v>
      </c>
      <c r="B221">
        <v>72</v>
      </c>
    </row>
    <row r="222" spans="1:2" x14ac:dyDescent="0.25">
      <c r="A222" s="1">
        <v>41860</v>
      </c>
      <c r="B222">
        <v>30</v>
      </c>
    </row>
    <row r="223" spans="1:2" x14ac:dyDescent="0.25">
      <c r="A223" s="1">
        <v>41861</v>
      </c>
      <c r="B223">
        <v>95</v>
      </c>
    </row>
    <row r="224" spans="1:2" x14ac:dyDescent="0.25">
      <c r="A224" s="1">
        <v>41862</v>
      </c>
      <c r="B224">
        <v>104</v>
      </c>
    </row>
    <row r="225" spans="1:2" x14ac:dyDescent="0.25">
      <c r="A225" s="1">
        <v>41863</v>
      </c>
      <c r="B225">
        <v>16</v>
      </c>
    </row>
    <row r="226" spans="1:2" x14ac:dyDescent="0.25">
      <c r="A226" s="1">
        <v>41864</v>
      </c>
      <c r="B226">
        <v>34</v>
      </c>
    </row>
    <row r="227" spans="1:2" x14ac:dyDescent="0.25">
      <c r="A227" s="1">
        <v>41865</v>
      </c>
      <c r="B227">
        <v>39</v>
      </c>
    </row>
    <row r="228" spans="1:2" x14ac:dyDescent="0.25">
      <c r="A228" s="1">
        <v>41866</v>
      </c>
      <c r="B228">
        <v>133</v>
      </c>
    </row>
    <row r="229" spans="1:2" x14ac:dyDescent="0.25">
      <c r="A229" s="1">
        <v>41867</v>
      </c>
      <c r="B229">
        <v>114</v>
      </c>
    </row>
    <row r="230" spans="1:2" x14ac:dyDescent="0.25">
      <c r="A230" s="1">
        <v>41868</v>
      </c>
      <c r="B230">
        <v>37</v>
      </c>
    </row>
    <row r="231" spans="1:2" x14ac:dyDescent="0.25">
      <c r="A231" s="1">
        <v>41869</v>
      </c>
      <c r="B231">
        <v>41</v>
      </c>
    </row>
    <row r="232" spans="1:2" x14ac:dyDescent="0.25">
      <c r="A232" s="1">
        <v>41870</v>
      </c>
      <c r="B232">
        <v>147</v>
      </c>
    </row>
    <row r="233" spans="1:2" x14ac:dyDescent="0.25">
      <c r="A233" s="1">
        <v>41871</v>
      </c>
      <c r="B233">
        <v>78</v>
      </c>
    </row>
    <row r="234" spans="1:2" x14ac:dyDescent="0.25">
      <c r="A234" s="1">
        <v>41872</v>
      </c>
      <c r="B234">
        <v>106</v>
      </c>
    </row>
    <row r="235" spans="1:2" x14ac:dyDescent="0.25">
      <c r="A235" s="1">
        <v>41873</v>
      </c>
      <c r="B235">
        <v>124</v>
      </c>
    </row>
    <row r="236" spans="1:2" x14ac:dyDescent="0.25">
      <c r="A236" s="1">
        <v>41874</v>
      </c>
      <c r="B236">
        <v>97</v>
      </c>
    </row>
    <row r="237" spans="1:2" x14ac:dyDescent="0.25">
      <c r="A237" s="1">
        <v>41875</v>
      </c>
      <c r="B237">
        <v>45</v>
      </c>
    </row>
    <row r="238" spans="1:2" x14ac:dyDescent="0.25">
      <c r="A238" s="1">
        <v>41876</v>
      </c>
      <c r="B238">
        <v>132</v>
      </c>
    </row>
    <row r="239" spans="1:2" x14ac:dyDescent="0.25">
      <c r="A239" s="1">
        <v>41877</v>
      </c>
      <c r="B239">
        <v>107</v>
      </c>
    </row>
    <row r="240" spans="1:2" x14ac:dyDescent="0.25">
      <c r="A240" s="1">
        <v>41878</v>
      </c>
      <c r="B240">
        <v>54</v>
      </c>
    </row>
    <row r="241" spans="1:2" x14ac:dyDescent="0.25">
      <c r="A241" s="1">
        <v>41879</v>
      </c>
      <c r="B241">
        <v>116</v>
      </c>
    </row>
    <row r="242" spans="1:2" x14ac:dyDescent="0.25">
      <c r="A242" s="1">
        <v>41880</v>
      </c>
      <c r="B242">
        <v>99</v>
      </c>
    </row>
    <row r="243" spans="1:2" x14ac:dyDescent="0.25">
      <c r="A243" s="1">
        <v>41881</v>
      </c>
      <c r="B243">
        <v>29</v>
      </c>
    </row>
    <row r="244" spans="1:2" x14ac:dyDescent="0.25">
      <c r="A244" s="1">
        <v>41882</v>
      </c>
      <c r="B244">
        <v>72</v>
      </c>
    </row>
    <row r="245" spans="1:2" x14ac:dyDescent="0.25">
      <c r="A245" s="1">
        <v>41883</v>
      </c>
      <c r="B245">
        <v>94</v>
      </c>
    </row>
    <row r="246" spans="1:2" x14ac:dyDescent="0.25">
      <c r="A246" s="1">
        <v>41884</v>
      </c>
      <c r="B246">
        <v>97</v>
      </c>
    </row>
    <row r="247" spans="1:2" x14ac:dyDescent="0.25">
      <c r="A247" s="1">
        <v>41885</v>
      </c>
      <c r="B247">
        <v>138</v>
      </c>
    </row>
    <row r="248" spans="1:2" x14ac:dyDescent="0.25">
      <c r="A248" s="1">
        <v>41886</v>
      </c>
      <c r="B248">
        <v>60</v>
      </c>
    </row>
    <row r="249" spans="1:2" x14ac:dyDescent="0.25">
      <c r="A249" s="1">
        <v>41887</v>
      </c>
      <c r="B249">
        <v>144</v>
      </c>
    </row>
    <row r="250" spans="1:2" x14ac:dyDescent="0.25">
      <c r="A250" s="1">
        <v>41888</v>
      </c>
      <c r="B250">
        <v>49</v>
      </c>
    </row>
    <row r="251" spans="1:2" x14ac:dyDescent="0.25">
      <c r="A251" s="1">
        <v>41889</v>
      </c>
      <c r="B251">
        <v>125</v>
      </c>
    </row>
    <row r="252" spans="1:2" x14ac:dyDescent="0.25">
      <c r="A252" s="1">
        <v>41890</v>
      </c>
      <c r="B252">
        <v>40</v>
      </c>
    </row>
    <row r="253" spans="1:2" x14ac:dyDescent="0.25">
      <c r="A253" s="1">
        <v>41891</v>
      </c>
      <c r="B253">
        <v>135</v>
      </c>
    </row>
    <row r="254" spans="1:2" x14ac:dyDescent="0.25">
      <c r="A254" s="1">
        <v>41892</v>
      </c>
      <c r="B254">
        <v>86</v>
      </c>
    </row>
    <row r="255" spans="1:2" x14ac:dyDescent="0.25">
      <c r="A255" s="1">
        <v>41893</v>
      </c>
      <c r="B255">
        <v>95</v>
      </c>
    </row>
    <row r="256" spans="1:2" x14ac:dyDescent="0.25">
      <c r="A256" s="1">
        <v>41894</v>
      </c>
      <c r="B256">
        <v>42</v>
      </c>
    </row>
    <row r="257" spans="1:2" x14ac:dyDescent="0.25">
      <c r="A257" s="1">
        <v>41895</v>
      </c>
      <c r="B257">
        <v>82</v>
      </c>
    </row>
    <row r="258" spans="1:2" x14ac:dyDescent="0.25">
      <c r="A258" s="1">
        <v>41896</v>
      </c>
      <c r="B258">
        <v>26</v>
      </c>
    </row>
    <row r="259" spans="1:2" x14ac:dyDescent="0.25">
      <c r="A259" s="1">
        <v>41897</v>
      </c>
      <c r="B259">
        <v>114</v>
      </c>
    </row>
    <row r="260" spans="1:2" x14ac:dyDescent="0.25">
      <c r="A260" s="1">
        <v>41898</v>
      </c>
      <c r="B260">
        <v>49</v>
      </c>
    </row>
    <row r="261" spans="1:2" x14ac:dyDescent="0.25">
      <c r="A261" s="1">
        <v>41899</v>
      </c>
      <c r="B261">
        <v>138</v>
      </c>
    </row>
    <row r="262" spans="1:2" x14ac:dyDescent="0.25">
      <c r="A262" s="1">
        <v>41900</v>
      </c>
      <c r="B262">
        <v>47</v>
      </c>
    </row>
    <row r="263" spans="1:2" x14ac:dyDescent="0.25">
      <c r="A263" s="1">
        <v>41901</v>
      </c>
      <c r="B263">
        <v>85</v>
      </c>
    </row>
    <row r="264" spans="1:2" x14ac:dyDescent="0.25">
      <c r="A264" s="1">
        <v>41902</v>
      </c>
      <c r="B264">
        <v>50</v>
      </c>
    </row>
    <row r="265" spans="1:2" x14ac:dyDescent="0.25">
      <c r="A265" s="1">
        <v>41903</v>
      </c>
      <c r="B265">
        <v>133</v>
      </c>
    </row>
    <row r="266" spans="1:2" x14ac:dyDescent="0.25">
      <c r="A266" s="1">
        <v>41904</v>
      </c>
      <c r="B266">
        <v>128</v>
      </c>
    </row>
    <row r="267" spans="1:2" x14ac:dyDescent="0.25">
      <c r="A267" s="1">
        <v>41905</v>
      </c>
      <c r="B267">
        <v>138</v>
      </c>
    </row>
    <row r="268" spans="1:2" x14ac:dyDescent="0.25">
      <c r="A268" s="1">
        <v>41906</v>
      </c>
      <c r="B268">
        <v>25</v>
      </c>
    </row>
    <row r="269" spans="1:2" x14ac:dyDescent="0.25">
      <c r="A269" s="1">
        <v>41907</v>
      </c>
      <c r="B269">
        <v>133</v>
      </c>
    </row>
    <row r="270" spans="1:2" x14ac:dyDescent="0.25">
      <c r="A270" s="1">
        <v>41908</v>
      </c>
      <c r="B270">
        <v>110</v>
      </c>
    </row>
    <row r="271" spans="1:2" x14ac:dyDescent="0.25">
      <c r="A271" s="1">
        <v>41909</v>
      </c>
      <c r="B271">
        <v>24</v>
      </c>
    </row>
    <row r="272" spans="1:2" x14ac:dyDescent="0.25">
      <c r="A272" s="1">
        <v>41910</v>
      </c>
      <c r="B272">
        <v>65</v>
      </c>
    </row>
    <row r="273" spans="1:2" x14ac:dyDescent="0.25">
      <c r="A273" s="1">
        <v>41911</v>
      </c>
      <c r="B273">
        <v>61</v>
      </c>
    </row>
    <row r="274" spans="1:2" x14ac:dyDescent="0.25">
      <c r="A274" s="1">
        <v>41912</v>
      </c>
      <c r="B274">
        <v>45</v>
      </c>
    </row>
    <row r="275" spans="1:2" x14ac:dyDescent="0.25">
      <c r="A275" s="1">
        <v>41913</v>
      </c>
      <c r="B275">
        <v>49</v>
      </c>
    </row>
    <row r="276" spans="1:2" x14ac:dyDescent="0.25">
      <c r="A276" s="1">
        <v>41914</v>
      </c>
      <c r="B276">
        <v>57</v>
      </c>
    </row>
    <row r="277" spans="1:2" x14ac:dyDescent="0.25">
      <c r="A277" s="1">
        <v>41915</v>
      </c>
      <c r="B277">
        <v>109</v>
      </c>
    </row>
    <row r="278" spans="1:2" x14ac:dyDescent="0.25">
      <c r="A278" s="1">
        <v>41916</v>
      </c>
      <c r="B278">
        <v>106</v>
      </c>
    </row>
    <row r="279" spans="1:2" x14ac:dyDescent="0.25">
      <c r="A279" s="1">
        <v>41917</v>
      </c>
      <c r="B279">
        <v>17</v>
      </c>
    </row>
    <row r="280" spans="1:2" x14ac:dyDescent="0.25">
      <c r="A280" s="1">
        <v>41918</v>
      </c>
      <c r="B280">
        <v>99</v>
      </c>
    </row>
    <row r="281" spans="1:2" x14ac:dyDescent="0.25">
      <c r="A281" s="1">
        <v>41919</v>
      </c>
      <c r="B281">
        <v>30</v>
      </c>
    </row>
    <row r="282" spans="1:2" x14ac:dyDescent="0.25">
      <c r="A282" s="1">
        <v>41920</v>
      </c>
      <c r="B282">
        <v>33</v>
      </c>
    </row>
    <row r="283" spans="1:2" x14ac:dyDescent="0.25">
      <c r="A283" s="1">
        <v>41921</v>
      </c>
      <c r="B283">
        <v>102</v>
      </c>
    </row>
    <row r="284" spans="1:2" x14ac:dyDescent="0.25">
      <c r="A284" s="1">
        <v>41922</v>
      </c>
      <c r="B284">
        <v>175</v>
      </c>
    </row>
    <row r="285" spans="1:2" x14ac:dyDescent="0.25">
      <c r="A285" s="1">
        <v>41923</v>
      </c>
      <c r="B285">
        <v>124</v>
      </c>
    </row>
    <row r="286" spans="1:2" x14ac:dyDescent="0.25">
      <c r="A286" s="1">
        <v>41924</v>
      </c>
      <c r="B286">
        <v>121</v>
      </c>
    </row>
    <row r="287" spans="1:2" x14ac:dyDescent="0.25">
      <c r="A287" s="1">
        <v>41925</v>
      </c>
      <c r="B287">
        <v>60</v>
      </c>
    </row>
    <row r="288" spans="1:2" x14ac:dyDescent="0.25">
      <c r="A288" s="1">
        <v>41926</v>
      </c>
      <c r="B288">
        <v>55</v>
      </c>
    </row>
    <row r="289" spans="1:2" x14ac:dyDescent="0.25">
      <c r="A289" s="1">
        <v>41927</v>
      </c>
      <c r="B289">
        <v>116</v>
      </c>
    </row>
    <row r="290" spans="1:2" x14ac:dyDescent="0.25">
      <c r="A290" s="1">
        <v>41928</v>
      </c>
      <c r="B290">
        <v>123</v>
      </c>
    </row>
    <row r="291" spans="1:2" x14ac:dyDescent="0.25">
      <c r="A291" s="1">
        <v>41929</v>
      </c>
      <c r="B291">
        <v>123</v>
      </c>
    </row>
    <row r="292" spans="1:2" x14ac:dyDescent="0.25">
      <c r="A292" s="1">
        <v>41930</v>
      </c>
      <c r="B292">
        <v>145</v>
      </c>
    </row>
    <row r="293" spans="1:2" x14ac:dyDescent="0.25">
      <c r="A293" s="1">
        <v>41931</v>
      </c>
      <c r="B293">
        <v>87</v>
      </c>
    </row>
    <row r="294" spans="1:2" x14ac:dyDescent="0.25">
      <c r="A294" s="1">
        <v>41932</v>
      </c>
      <c r="B294">
        <v>117</v>
      </c>
    </row>
    <row r="295" spans="1:2" x14ac:dyDescent="0.25">
      <c r="A295" s="1">
        <v>41933</v>
      </c>
      <c r="B295">
        <v>61</v>
      </c>
    </row>
    <row r="296" spans="1:2" x14ac:dyDescent="0.25">
      <c r="A296" s="1">
        <v>41934</v>
      </c>
      <c r="B296">
        <v>94</v>
      </c>
    </row>
    <row r="297" spans="1:2" x14ac:dyDescent="0.25">
      <c r="A297" s="1">
        <v>41935</v>
      </c>
      <c r="B297">
        <v>113</v>
      </c>
    </row>
    <row r="298" spans="1:2" x14ac:dyDescent="0.25">
      <c r="A298" s="1">
        <v>41936</v>
      </c>
      <c r="B298">
        <v>144</v>
      </c>
    </row>
    <row r="299" spans="1:2" x14ac:dyDescent="0.25">
      <c r="A299" s="1">
        <v>41937</v>
      </c>
      <c r="B299">
        <v>66</v>
      </c>
    </row>
    <row r="300" spans="1:2" x14ac:dyDescent="0.25">
      <c r="A300" s="1">
        <v>41938</v>
      </c>
      <c r="B300">
        <v>69</v>
      </c>
    </row>
    <row r="301" spans="1:2" x14ac:dyDescent="0.25">
      <c r="A301" s="1">
        <v>41939</v>
      </c>
      <c r="B301">
        <v>127</v>
      </c>
    </row>
    <row r="302" spans="1:2" x14ac:dyDescent="0.25">
      <c r="A302" s="1">
        <v>41940</v>
      </c>
      <c r="B302">
        <v>112</v>
      </c>
    </row>
    <row r="303" spans="1:2" x14ac:dyDescent="0.25">
      <c r="A303" s="1">
        <v>41941</v>
      </c>
      <c r="B303">
        <v>99</v>
      </c>
    </row>
    <row r="304" spans="1:2" x14ac:dyDescent="0.25">
      <c r="A304" s="1">
        <v>41942</v>
      </c>
      <c r="B304">
        <v>60</v>
      </c>
    </row>
    <row r="305" spans="1:2" x14ac:dyDescent="0.25">
      <c r="A305" s="1">
        <v>41943</v>
      </c>
      <c r="B305">
        <v>118</v>
      </c>
    </row>
    <row r="306" spans="1:2" x14ac:dyDescent="0.25">
      <c r="A306" s="1">
        <v>41944</v>
      </c>
      <c r="B306">
        <v>55</v>
      </c>
    </row>
    <row r="307" spans="1:2" x14ac:dyDescent="0.25">
      <c r="A307" s="1">
        <v>41945</v>
      </c>
      <c r="B307">
        <v>133</v>
      </c>
    </row>
    <row r="308" spans="1:2" x14ac:dyDescent="0.25">
      <c r="A308" s="1">
        <v>41946</v>
      </c>
      <c r="B308">
        <v>110</v>
      </c>
    </row>
    <row r="309" spans="1:2" x14ac:dyDescent="0.25">
      <c r="A309" s="1">
        <v>41947</v>
      </c>
      <c r="B309">
        <v>145</v>
      </c>
    </row>
    <row r="310" spans="1:2" x14ac:dyDescent="0.25">
      <c r="A310" s="1">
        <v>41948</v>
      </c>
      <c r="B310">
        <v>125</v>
      </c>
    </row>
    <row r="311" spans="1:2" x14ac:dyDescent="0.25">
      <c r="A311" s="1">
        <v>41949</v>
      </c>
      <c r="B311">
        <v>103</v>
      </c>
    </row>
    <row r="312" spans="1:2" x14ac:dyDescent="0.25">
      <c r="A312" s="1">
        <v>41950</v>
      </c>
      <c r="B312">
        <v>143</v>
      </c>
    </row>
    <row r="313" spans="1:2" x14ac:dyDescent="0.25">
      <c r="A313" s="1">
        <v>41951</v>
      </c>
      <c r="B313">
        <v>50</v>
      </c>
    </row>
    <row r="314" spans="1:2" x14ac:dyDescent="0.25">
      <c r="A314" s="1">
        <v>41952</v>
      </c>
      <c r="B314">
        <v>105</v>
      </c>
    </row>
    <row r="315" spans="1:2" x14ac:dyDescent="0.25">
      <c r="A315" s="1">
        <v>41953</v>
      </c>
      <c r="B315">
        <v>101</v>
      </c>
    </row>
    <row r="316" spans="1:2" x14ac:dyDescent="0.25">
      <c r="A316" s="1">
        <v>41954</v>
      </c>
      <c r="B316">
        <v>114</v>
      </c>
    </row>
    <row r="317" spans="1:2" x14ac:dyDescent="0.25">
      <c r="A317" s="1">
        <v>41955</v>
      </c>
      <c r="B317">
        <v>106</v>
      </c>
    </row>
    <row r="318" spans="1:2" x14ac:dyDescent="0.25">
      <c r="A318" s="1">
        <v>41956</v>
      </c>
      <c r="B318">
        <v>79</v>
      </c>
    </row>
    <row r="319" spans="1:2" x14ac:dyDescent="0.25">
      <c r="A319" s="1">
        <v>41957</v>
      </c>
      <c r="B319">
        <v>20</v>
      </c>
    </row>
    <row r="320" spans="1:2" x14ac:dyDescent="0.25">
      <c r="A320" s="1">
        <v>41958</v>
      </c>
      <c r="B320">
        <v>27</v>
      </c>
    </row>
    <row r="321" spans="1:2" x14ac:dyDescent="0.25">
      <c r="A321" s="1">
        <v>41959</v>
      </c>
      <c r="B321">
        <v>23</v>
      </c>
    </row>
    <row r="322" spans="1:2" x14ac:dyDescent="0.25">
      <c r="A322" s="1">
        <v>41960</v>
      </c>
      <c r="B322">
        <v>106</v>
      </c>
    </row>
    <row r="323" spans="1:2" x14ac:dyDescent="0.25">
      <c r="A323" s="1">
        <v>41961</v>
      </c>
      <c r="B323">
        <v>90</v>
      </c>
    </row>
    <row r="324" spans="1:2" x14ac:dyDescent="0.25">
      <c r="A324" s="1">
        <v>41962</v>
      </c>
      <c r="B324">
        <v>119</v>
      </c>
    </row>
    <row r="325" spans="1:2" x14ac:dyDescent="0.25">
      <c r="A325" s="1">
        <v>41963</v>
      </c>
      <c r="B325">
        <v>110</v>
      </c>
    </row>
    <row r="326" spans="1:2" x14ac:dyDescent="0.25">
      <c r="A326" s="1">
        <v>41964</v>
      </c>
      <c r="B326">
        <v>23</v>
      </c>
    </row>
    <row r="327" spans="1:2" x14ac:dyDescent="0.25">
      <c r="A327" s="1">
        <v>41965</v>
      </c>
      <c r="B327">
        <v>53</v>
      </c>
    </row>
    <row r="328" spans="1:2" x14ac:dyDescent="0.25">
      <c r="A328" s="1">
        <v>41966</v>
      </c>
      <c r="B328">
        <v>89</v>
      </c>
    </row>
    <row r="329" spans="1:2" x14ac:dyDescent="0.25">
      <c r="A329" s="1">
        <v>41967</v>
      </c>
      <c r="B329">
        <v>150</v>
      </c>
    </row>
    <row r="330" spans="1:2" x14ac:dyDescent="0.25">
      <c r="A330" s="1">
        <v>41968</v>
      </c>
      <c r="B330">
        <v>44</v>
      </c>
    </row>
    <row r="331" spans="1:2" x14ac:dyDescent="0.25">
      <c r="A331" s="1">
        <v>41969</v>
      </c>
      <c r="B331">
        <v>137</v>
      </c>
    </row>
    <row r="332" spans="1:2" x14ac:dyDescent="0.25">
      <c r="A332" s="1">
        <v>41970</v>
      </c>
      <c r="B332">
        <v>49</v>
      </c>
    </row>
    <row r="333" spans="1:2" x14ac:dyDescent="0.25">
      <c r="A333" s="1">
        <v>41971</v>
      </c>
      <c r="B333">
        <v>24</v>
      </c>
    </row>
    <row r="334" spans="1:2" x14ac:dyDescent="0.25">
      <c r="A334" s="1">
        <v>41972</v>
      </c>
      <c r="B334">
        <v>36</v>
      </c>
    </row>
    <row r="335" spans="1:2" x14ac:dyDescent="0.25">
      <c r="A335" s="1">
        <v>41973</v>
      </c>
      <c r="B335">
        <v>33</v>
      </c>
    </row>
    <row r="336" spans="1:2" x14ac:dyDescent="0.25">
      <c r="A336" s="1">
        <v>41974</v>
      </c>
      <c r="B336">
        <v>81</v>
      </c>
    </row>
    <row r="337" spans="1:2" x14ac:dyDescent="0.25">
      <c r="A337" s="1">
        <v>41975</v>
      </c>
      <c r="B337">
        <v>70</v>
      </c>
    </row>
    <row r="338" spans="1:2" x14ac:dyDescent="0.25">
      <c r="A338" s="1">
        <v>41976</v>
      </c>
      <c r="B338">
        <v>48</v>
      </c>
    </row>
    <row r="339" spans="1:2" x14ac:dyDescent="0.25">
      <c r="A339" s="1">
        <v>41977</v>
      </c>
      <c r="B339">
        <v>72</v>
      </c>
    </row>
    <row r="340" spans="1:2" x14ac:dyDescent="0.25">
      <c r="A340" s="1">
        <v>41978</v>
      </c>
      <c r="B340">
        <v>121</v>
      </c>
    </row>
    <row r="341" spans="1:2" x14ac:dyDescent="0.25">
      <c r="A341" s="1">
        <v>41979</v>
      </c>
      <c r="B341">
        <v>16</v>
      </c>
    </row>
    <row r="342" spans="1:2" x14ac:dyDescent="0.25">
      <c r="A342" s="1">
        <v>41980</v>
      </c>
      <c r="B342">
        <v>94</v>
      </c>
    </row>
    <row r="343" spans="1:2" x14ac:dyDescent="0.25">
      <c r="A343" s="1">
        <v>41981</v>
      </c>
      <c r="B343">
        <v>120</v>
      </c>
    </row>
    <row r="344" spans="1:2" x14ac:dyDescent="0.25">
      <c r="A344" s="1">
        <v>41982</v>
      </c>
      <c r="B344">
        <v>49</v>
      </c>
    </row>
    <row r="345" spans="1:2" x14ac:dyDescent="0.25">
      <c r="A345" s="1">
        <v>41983</v>
      </c>
      <c r="B345">
        <v>106</v>
      </c>
    </row>
    <row r="346" spans="1:2" x14ac:dyDescent="0.25">
      <c r="A346" s="1">
        <v>41984</v>
      </c>
      <c r="B346">
        <v>128</v>
      </c>
    </row>
    <row r="347" spans="1:2" x14ac:dyDescent="0.25">
      <c r="A347" s="1">
        <v>41985</v>
      </c>
      <c r="B347">
        <v>100</v>
      </c>
    </row>
    <row r="348" spans="1:2" x14ac:dyDescent="0.25">
      <c r="A348" s="1">
        <v>41986</v>
      </c>
      <c r="B348">
        <v>78</v>
      </c>
    </row>
    <row r="349" spans="1:2" x14ac:dyDescent="0.25">
      <c r="A349" s="1">
        <v>41987</v>
      </c>
      <c r="B349">
        <v>39</v>
      </c>
    </row>
    <row r="350" spans="1:2" x14ac:dyDescent="0.25">
      <c r="A350" s="1">
        <v>41988</v>
      </c>
      <c r="B350">
        <v>125</v>
      </c>
    </row>
    <row r="351" spans="1:2" x14ac:dyDescent="0.25">
      <c r="A351" s="1">
        <v>41989</v>
      </c>
      <c r="B351">
        <v>34</v>
      </c>
    </row>
    <row r="352" spans="1:2" x14ac:dyDescent="0.25">
      <c r="A352" s="1">
        <v>41990</v>
      </c>
      <c r="B352">
        <v>129</v>
      </c>
    </row>
    <row r="353" spans="1:2" x14ac:dyDescent="0.25">
      <c r="A353" s="1">
        <v>41991</v>
      </c>
      <c r="B353">
        <v>112</v>
      </c>
    </row>
    <row r="354" spans="1:2" x14ac:dyDescent="0.25">
      <c r="A354" s="1">
        <v>41992</v>
      </c>
      <c r="B354">
        <v>78</v>
      </c>
    </row>
    <row r="355" spans="1:2" x14ac:dyDescent="0.25">
      <c r="A355" s="1">
        <v>41993</v>
      </c>
      <c r="B355">
        <v>114</v>
      </c>
    </row>
    <row r="356" spans="1:2" x14ac:dyDescent="0.25">
      <c r="A356" s="1">
        <v>41994</v>
      </c>
      <c r="B356">
        <v>122</v>
      </c>
    </row>
    <row r="357" spans="1:2" x14ac:dyDescent="0.25">
      <c r="A357" s="1">
        <v>41995</v>
      </c>
      <c r="B357">
        <v>42</v>
      </c>
    </row>
    <row r="358" spans="1:2" x14ac:dyDescent="0.25">
      <c r="A358" s="1">
        <v>41996</v>
      </c>
      <c r="B358">
        <v>149</v>
      </c>
    </row>
    <row r="359" spans="1:2" x14ac:dyDescent="0.25">
      <c r="A359" s="1">
        <v>41997</v>
      </c>
      <c r="B359">
        <v>113</v>
      </c>
    </row>
    <row r="360" spans="1:2" x14ac:dyDescent="0.25">
      <c r="A360" s="1">
        <v>41998</v>
      </c>
      <c r="B360">
        <v>133</v>
      </c>
    </row>
    <row r="361" spans="1:2" x14ac:dyDescent="0.25">
      <c r="A361" s="1">
        <v>41999</v>
      </c>
      <c r="B361">
        <v>57</v>
      </c>
    </row>
    <row r="362" spans="1:2" x14ac:dyDescent="0.25">
      <c r="A362" s="1">
        <v>42000</v>
      </c>
      <c r="B362">
        <v>27</v>
      </c>
    </row>
    <row r="363" spans="1:2" x14ac:dyDescent="0.25">
      <c r="A363" s="1">
        <v>42001</v>
      </c>
      <c r="B363">
        <v>142</v>
      </c>
    </row>
    <row r="364" spans="1:2" x14ac:dyDescent="0.25">
      <c r="A364" s="1">
        <v>42002</v>
      </c>
      <c r="B364">
        <v>24</v>
      </c>
    </row>
    <row r="365" spans="1:2" x14ac:dyDescent="0.25">
      <c r="A365" s="1">
        <v>42003</v>
      </c>
      <c r="B365">
        <v>156</v>
      </c>
    </row>
    <row r="366" spans="1:2" x14ac:dyDescent="0.25">
      <c r="A366" s="1">
        <v>42004</v>
      </c>
      <c r="B366">
        <v>141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6"/>
  <sheetViews>
    <sheetView topLeftCell="E1" zoomScaleNormal="100" workbookViewId="0">
      <selection activeCell="P3" sqref="P3"/>
    </sheetView>
  </sheetViews>
  <sheetFormatPr defaultRowHeight="15" x14ac:dyDescent="0.25"/>
  <cols>
    <col min="1" max="1" width="15.85546875" customWidth="1"/>
    <col min="2" max="2" width="10.85546875" customWidth="1"/>
    <col min="3" max="3" width="11.28515625" customWidth="1"/>
    <col min="4" max="4" width="11.42578125" customWidth="1"/>
    <col min="5" max="5" width="12.140625" customWidth="1"/>
    <col min="6" max="6" width="13.5703125" customWidth="1"/>
    <col min="7" max="7" width="14.7109375" customWidth="1"/>
    <col min="8" max="8" width="16.28515625" customWidth="1"/>
    <col min="9" max="9" width="16.5703125" customWidth="1"/>
    <col min="10" max="10" width="16.140625" customWidth="1"/>
    <col min="11" max="11" width="13.5703125" customWidth="1"/>
    <col min="12" max="12" width="15.140625" customWidth="1"/>
    <col min="13" max="13" width="16.5703125" customWidth="1"/>
    <col min="14" max="14" width="14.42578125" customWidth="1"/>
    <col min="15" max="15" width="11.140625" customWidth="1"/>
    <col min="16" max="16" width="23.42578125" customWidth="1"/>
    <col min="17" max="17" width="16.28515625" customWidth="1"/>
    <col min="22" max="22" width="12.5703125" customWidth="1"/>
    <col min="23" max="23" width="9.7109375" customWidth="1"/>
  </cols>
  <sheetData>
    <row r="1" spans="1:23" x14ac:dyDescent="0.25">
      <c r="A1" t="s">
        <v>2</v>
      </c>
      <c r="B1" t="s">
        <v>3</v>
      </c>
      <c r="C1" t="s">
        <v>9</v>
      </c>
      <c r="D1" t="s">
        <v>10</v>
      </c>
      <c r="E1" t="s">
        <v>11</v>
      </c>
      <c r="F1" t="s">
        <v>15</v>
      </c>
      <c r="G1" t="s">
        <v>16</v>
      </c>
      <c r="H1" t="s">
        <v>12</v>
      </c>
      <c r="I1" t="s">
        <v>13</v>
      </c>
      <c r="J1" t="s">
        <v>14</v>
      </c>
      <c r="K1" t="s">
        <v>17</v>
      </c>
      <c r="L1" t="s">
        <v>18</v>
      </c>
      <c r="M1" t="s">
        <v>19</v>
      </c>
      <c r="N1" t="s">
        <v>20</v>
      </c>
      <c r="O1" t="s">
        <v>27</v>
      </c>
      <c r="P1" t="s">
        <v>30</v>
      </c>
      <c r="Q1" t="s">
        <v>31</v>
      </c>
    </row>
    <row r="2" spans="1:23" x14ac:dyDescent="0.25">
      <c r="A2" s="2">
        <v>41640</v>
      </c>
      <c r="B2" s="3">
        <v>159</v>
      </c>
      <c r="C2">
        <v>45</v>
      </c>
      <c r="D2">
        <v>30</v>
      </c>
      <c r="E2" t="str">
        <f>IF(D2 &gt;15,"TAK","NIE")</f>
        <v>TAK</v>
      </c>
      <c r="F2">
        <f>IF(E2 = "TAK",0,ROUND(($V$3*(B2/2)/100),2))</f>
        <v>0</v>
      </c>
      <c r="G2">
        <f>IF(E2 = "TAK",ROUND(($V$4*B2/100),2),ROUND(($V$4*(B2/2)/100),2))</f>
        <v>14.31</v>
      </c>
      <c r="H2">
        <f>WEEKDAY(A2)</f>
        <v>4</v>
      </c>
      <c r="I2">
        <f>C2-F2</f>
        <v>45</v>
      </c>
      <c r="J2">
        <f>D2-G2</f>
        <v>15.69</v>
      </c>
      <c r="K2">
        <f>IF(H2 = 5,IF(I2 &lt; 40,$U$3,I2),I2)</f>
        <v>45</v>
      </c>
      <c r="L2">
        <f>IF(J2 &lt; 5,$U$4,J2)</f>
        <v>15.69</v>
      </c>
      <c r="M2" t="str">
        <f>IF(I2 &lt;&gt; K2,"TAK","NIE")</f>
        <v>NIE</v>
      </c>
      <c r="N2" t="str">
        <f>IF(J2 &lt;&gt; L2,"TAK","NIE")</f>
        <v>NIE</v>
      </c>
      <c r="O2" t="str">
        <f>IF(D2 &lt; 5.25,"TAK","")</f>
        <v/>
      </c>
      <c r="P2">
        <f>ROUND((G2 * $W$4),2)</f>
        <v>32.770000000000003</v>
      </c>
      <c r="Q2">
        <f>ROUND(F2*$W$3,2)</f>
        <v>0</v>
      </c>
      <c r="T2" t="s">
        <v>4</v>
      </c>
      <c r="U2" t="s">
        <v>5</v>
      </c>
      <c r="V2" t="s">
        <v>6</v>
      </c>
      <c r="W2" t="s">
        <v>28</v>
      </c>
    </row>
    <row r="3" spans="1:23" x14ac:dyDescent="0.25">
      <c r="A3" s="4">
        <v>41641</v>
      </c>
      <c r="B3" s="5">
        <v>82</v>
      </c>
      <c r="C3">
        <f>K2</f>
        <v>45</v>
      </c>
      <c r="D3">
        <f>L2</f>
        <v>15.69</v>
      </c>
      <c r="E3" t="str">
        <f>IF(D3 &gt;15,"TAK","NIE")</f>
        <v>TAK</v>
      </c>
      <c r="F3">
        <f>IF(E3 = "TAK",0,ROUND(($V$3*(B3/2)/100),2))</f>
        <v>0</v>
      </c>
      <c r="G3">
        <f>IF(E3 = "TAK",ROUND(($V$4*B3/100),2),ROUND(($V$4*(B3/2)/100),2))</f>
        <v>7.38</v>
      </c>
      <c r="H3">
        <f>WEEKDAY(A3)</f>
        <v>5</v>
      </c>
      <c r="I3">
        <f>C3-F3</f>
        <v>45</v>
      </c>
      <c r="J3">
        <f>D3-G3</f>
        <v>8.3099999999999987</v>
      </c>
      <c r="K3">
        <f>IF(H3 = 5,IF(I3 &lt; 40,$U$3,I3),I3)</f>
        <v>45</v>
      </c>
      <c r="L3">
        <f>IF(J3 &lt; 5,$U$4,J3)</f>
        <v>8.3099999999999987</v>
      </c>
      <c r="M3" t="str">
        <f t="shared" ref="M3:M66" si="0">IF(I3 &lt;&gt; K3,"TAK","NIE")</f>
        <v>NIE</v>
      </c>
      <c r="N3" t="str">
        <f t="shared" ref="N3:N66" si="1">IF(J3 &lt;&gt; L3,"TAK","NIE")</f>
        <v>NIE</v>
      </c>
      <c r="O3" t="str">
        <f t="shared" ref="O3:O66" si="2">IF(D3 &lt; 5.25,"TAK","")</f>
        <v/>
      </c>
      <c r="P3">
        <f>ROUND((G3*$W$4),2)</f>
        <v>16.899999999999999</v>
      </c>
      <c r="Q3">
        <f t="shared" ref="Q3:Q66" si="3">ROUND(F3*$W$3,2)</f>
        <v>0</v>
      </c>
      <c r="T3" t="s">
        <v>7</v>
      </c>
      <c r="U3">
        <v>45</v>
      </c>
      <c r="V3">
        <v>6</v>
      </c>
      <c r="W3">
        <v>4.99</v>
      </c>
    </row>
    <row r="4" spans="1:23" x14ac:dyDescent="0.25">
      <c r="A4" s="2">
        <v>41642</v>
      </c>
      <c r="B4" s="3">
        <v>108</v>
      </c>
      <c r="C4">
        <f t="shared" ref="C4:C67" si="4">K3</f>
        <v>45</v>
      </c>
      <c r="D4">
        <f t="shared" ref="D4:D67" si="5">L3</f>
        <v>8.3099999999999987</v>
      </c>
      <c r="E4" t="str">
        <f t="shared" ref="E4:E67" si="6">IF(D4 &gt;15,"TAK","NIE")</f>
        <v>NIE</v>
      </c>
      <c r="F4">
        <f>IF(E4 = "TAK",0,ROUND(($V$3*(B4/2)/100),2))</f>
        <v>3.24</v>
      </c>
      <c r="G4">
        <f>IF(E4 = "TAK",ROUND(($V$4*B4/100),2),ROUND(($V$4*(B4/2)/100),2))</f>
        <v>4.8600000000000003</v>
      </c>
      <c r="H4">
        <f t="shared" ref="H4:H67" si="7">WEEKDAY(A4)</f>
        <v>6</v>
      </c>
      <c r="I4">
        <f t="shared" ref="I4:I67" si="8">C4-F4</f>
        <v>41.76</v>
      </c>
      <c r="J4">
        <f t="shared" ref="J4:J67" si="9">D4-G4</f>
        <v>3.4499999999999984</v>
      </c>
      <c r="K4">
        <f>IF(H4 = 5,IF(I4 &lt; 40,$U$3,I4),I4)</f>
        <v>41.76</v>
      </c>
      <c r="L4">
        <f>IF(J4 &lt; 5,$U$4,J4)</f>
        <v>30</v>
      </c>
      <c r="M4" t="str">
        <f t="shared" si="0"/>
        <v>NIE</v>
      </c>
      <c r="N4" t="str">
        <f t="shared" si="1"/>
        <v>TAK</v>
      </c>
      <c r="O4" t="str">
        <f t="shared" si="2"/>
        <v/>
      </c>
      <c r="P4">
        <f t="shared" ref="P4:P67" si="10">ROUND((G4*$W$4),2)</f>
        <v>11.13</v>
      </c>
      <c r="Q4">
        <f t="shared" si="3"/>
        <v>16.170000000000002</v>
      </c>
      <c r="T4" t="s">
        <v>8</v>
      </c>
      <c r="U4">
        <v>30</v>
      </c>
      <c r="V4">
        <v>9</v>
      </c>
      <c r="W4">
        <v>2.29</v>
      </c>
    </row>
    <row r="5" spans="1:23" x14ac:dyDescent="0.25">
      <c r="A5" s="4">
        <v>41643</v>
      </c>
      <c r="B5" s="5">
        <v>149</v>
      </c>
      <c r="C5">
        <f t="shared" si="4"/>
        <v>41.76</v>
      </c>
      <c r="D5">
        <f t="shared" si="5"/>
        <v>30</v>
      </c>
      <c r="E5" t="str">
        <f t="shared" si="6"/>
        <v>TAK</v>
      </c>
      <c r="F5">
        <f>IF(E5 = "TAK",0,ROUND(($V$3*(B5/2)/100),2))</f>
        <v>0</v>
      </c>
      <c r="G5">
        <f>IF(E5 = "TAK",ROUND(($V$4*B5/100),2),ROUND(($V$4*(B5/2)/100),2))</f>
        <v>13.41</v>
      </c>
      <c r="H5">
        <f t="shared" si="7"/>
        <v>7</v>
      </c>
      <c r="I5">
        <f t="shared" si="8"/>
        <v>41.76</v>
      </c>
      <c r="J5">
        <f t="shared" si="9"/>
        <v>16.59</v>
      </c>
      <c r="K5">
        <f>IF(H5 = 5,IF(I5 &lt; 40,$U$3,I5),I5)</f>
        <v>41.76</v>
      </c>
      <c r="L5">
        <f>IF(J5 &lt; 5,$U$4,J5)</f>
        <v>16.59</v>
      </c>
      <c r="M5" t="str">
        <f t="shared" si="0"/>
        <v>NIE</v>
      </c>
      <c r="N5" t="str">
        <f t="shared" si="1"/>
        <v>NIE</v>
      </c>
      <c r="O5" t="str">
        <f t="shared" si="2"/>
        <v/>
      </c>
      <c r="P5">
        <f t="shared" si="10"/>
        <v>30.71</v>
      </c>
      <c r="Q5">
        <f t="shared" si="3"/>
        <v>0</v>
      </c>
    </row>
    <row r="6" spans="1:23" x14ac:dyDescent="0.25">
      <c r="A6" s="2">
        <v>41644</v>
      </c>
      <c r="B6" s="3">
        <v>118</v>
      </c>
      <c r="C6">
        <f t="shared" si="4"/>
        <v>41.76</v>
      </c>
      <c r="D6">
        <f t="shared" si="5"/>
        <v>16.59</v>
      </c>
      <c r="E6" t="str">
        <f t="shared" si="6"/>
        <v>TAK</v>
      </c>
      <c r="F6">
        <f>IF(E6 = "TAK",0,ROUND(($V$3*(B6/2)/100),2))</f>
        <v>0</v>
      </c>
      <c r="G6">
        <f>IF(E6 = "TAK",ROUND(($V$4*B6/100),2),ROUND(($V$4*(B6/2)/100),2))</f>
        <v>10.62</v>
      </c>
      <c r="H6">
        <f t="shared" si="7"/>
        <v>1</v>
      </c>
      <c r="I6">
        <f t="shared" si="8"/>
        <v>41.76</v>
      </c>
      <c r="J6">
        <f t="shared" si="9"/>
        <v>5.9700000000000006</v>
      </c>
      <c r="K6">
        <f>IF(H6 = 5,IF(I6 &lt; 40,$U$3,I6),I6)</f>
        <v>41.76</v>
      </c>
      <c r="L6">
        <f>IF(J6 &lt; 5,$U$4,J6)</f>
        <v>5.9700000000000006</v>
      </c>
      <c r="M6" t="str">
        <f t="shared" si="0"/>
        <v>NIE</v>
      </c>
      <c r="N6" t="str">
        <f t="shared" si="1"/>
        <v>NIE</v>
      </c>
      <c r="O6" t="str">
        <f t="shared" si="2"/>
        <v/>
      </c>
      <c r="P6">
        <f t="shared" si="10"/>
        <v>24.32</v>
      </c>
      <c r="Q6">
        <f t="shared" si="3"/>
        <v>0</v>
      </c>
      <c r="T6" t="s">
        <v>29</v>
      </c>
    </row>
    <row r="7" spans="1:23" x14ac:dyDescent="0.25">
      <c r="A7" s="4">
        <v>41645</v>
      </c>
      <c r="B7" s="5">
        <v>99</v>
      </c>
      <c r="C7">
        <f t="shared" si="4"/>
        <v>41.76</v>
      </c>
      <c r="D7">
        <f t="shared" si="5"/>
        <v>5.9700000000000006</v>
      </c>
      <c r="E7" t="str">
        <f t="shared" si="6"/>
        <v>NIE</v>
      </c>
      <c r="F7">
        <f>IF(E7 = "TAK",0,ROUND(($V$3*(B7/2)/100),2))</f>
        <v>2.97</v>
      </c>
      <c r="G7">
        <f>IF(E7 = "TAK",ROUND(($V$4*B7/100),2),ROUND(($V$4*(B7/2)/100),2))</f>
        <v>4.46</v>
      </c>
      <c r="H7">
        <f t="shared" si="7"/>
        <v>2</v>
      </c>
      <c r="I7">
        <f t="shared" si="8"/>
        <v>38.79</v>
      </c>
      <c r="J7">
        <f t="shared" si="9"/>
        <v>1.5100000000000007</v>
      </c>
      <c r="K7">
        <f>IF(H7 = 5,IF(I7 &lt; 40,$U$3,I7),I7)</f>
        <v>38.79</v>
      </c>
      <c r="L7">
        <f>IF(J7 &lt; 5,$U$4,J7)</f>
        <v>30</v>
      </c>
      <c r="M7" t="str">
        <f t="shared" si="0"/>
        <v>NIE</v>
      </c>
      <c r="N7" t="str">
        <f t="shared" si="1"/>
        <v>TAK</v>
      </c>
      <c r="O7" t="str">
        <f t="shared" si="2"/>
        <v/>
      </c>
      <c r="P7">
        <f t="shared" si="10"/>
        <v>10.210000000000001</v>
      </c>
      <c r="Q7">
        <f t="shared" si="3"/>
        <v>14.82</v>
      </c>
      <c r="T7">
        <v>1600</v>
      </c>
    </row>
    <row r="8" spans="1:23" x14ac:dyDescent="0.25">
      <c r="A8" s="2">
        <v>41646</v>
      </c>
      <c r="B8" s="3">
        <v>67</v>
      </c>
      <c r="C8">
        <f t="shared" si="4"/>
        <v>38.79</v>
      </c>
      <c r="D8">
        <f t="shared" si="5"/>
        <v>30</v>
      </c>
      <c r="E8" t="str">
        <f t="shared" si="6"/>
        <v>TAK</v>
      </c>
      <c r="F8">
        <f>IF(E8 = "TAK",0,ROUND(($V$3*(B8/2)/100),2))</f>
        <v>0</v>
      </c>
      <c r="G8">
        <f>IF(E8 = "TAK",ROUND(($V$4*B8/100),2),ROUND(($V$4*(B8/2)/100),2))</f>
        <v>6.03</v>
      </c>
      <c r="H8">
        <f t="shared" si="7"/>
        <v>3</v>
      </c>
      <c r="I8">
        <f t="shared" si="8"/>
        <v>38.79</v>
      </c>
      <c r="J8">
        <f t="shared" si="9"/>
        <v>23.97</v>
      </c>
      <c r="K8">
        <f>IF(H8 = 5,IF(I8 &lt; 40,$U$3,I8),I8)</f>
        <v>38.79</v>
      </c>
      <c r="L8">
        <f>IF(J8 &lt; 5,$U$4,J8)</f>
        <v>23.97</v>
      </c>
      <c r="M8" t="str">
        <f t="shared" si="0"/>
        <v>NIE</v>
      </c>
      <c r="N8" t="str">
        <f t="shared" si="1"/>
        <v>NIE</v>
      </c>
      <c r="O8" t="str">
        <f t="shared" si="2"/>
        <v/>
      </c>
      <c r="P8">
        <f t="shared" si="10"/>
        <v>13.81</v>
      </c>
      <c r="Q8">
        <f t="shared" si="3"/>
        <v>0</v>
      </c>
    </row>
    <row r="9" spans="1:23" x14ac:dyDescent="0.25">
      <c r="A9" s="4">
        <v>41647</v>
      </c>
      <c r="B9" s="5">
        <v>152</v>
      </c>
      <c r="C9">
        <f t="shared" si="4"/>
        <v>38.79</v>
      </c>
      <c r="D9">
        <f t="shared" si="5"/>
        <v>23.97</v>
      </c>
      <c r="E9" t="str">
        <f t="shared" si="6"/>
        <v>TAK</v>
      </c>
      <c r="F9">
        <f>IF(E9 = "TAK",0,ROUND(($V$3*(B9/2)/100),2))</f>
        <v>0</v>
      </c>
      <c r="G9">
        <f>IF(E9 = "TAK",ROUND(($V$4*B9/100),2),ROUND(($V$4*(B9/2)/100),2))</f>
        <v>13.68</v>
      </c>
      <c r="H9">
        <f t="shared" si="7"/>
        <v>4</v>
      </c>
      <c r="I9">
        <f t="shared" si="8"/>
        <v>38.79</v>
      </c>
      <c r="J9">
        <f t="shared" si="9"/>
        <v>10.29</v>
      </c>
      <c r="K9">
        <f>IF(H9 = 5,IF(I9 &lt; 40,$U$3,I9),I9)</f>
        <v>38.79</v>
      </c>
      <c r="L9">
        <f>IF(J9 &lt; 5,$U$4,J9)</f>
        <v>10.29</v>
      </c>
      <c r="M9" t="str">
        <f t="shared" si="0"/>
        <v>NIE</v>
      </c>
      <c r="N9" t="str">
        <f t="shared" si="1"/>
        <v>NIE</v>
      </c>
      <c r="O9" t="str">
        <f t="shared" si="2"/>
        <v/>
      </c>
      <c r="P9">
        <f t="shared" si="10"/>
        <v>31.33</v>
      </c>
      <c r="Q9">
        <f t="shared" si="3"/>
        <v>0</v>
      </c>
    </row>
    <row r="10" spans="1:23" x14ac:dyDescent="0.25">
      <c r="A10" s="2">
        <v>41648</v>
      </c>
      <c r="B10" s="3">
        <v>84</v>
      </c>
      <c r="C10">
        <f t="shared" si="4"/>
        <v>38.79</v>
      </c>
      <c r="D10">
        <f t="shared" si="5"/>
        <v>10.29</v>
      </c>
      <c r="E10" t="str">
        <f t="shared" si="6"/>
        <v>NIE</v>
      </c>
      <c r="F10">
        <f>IF(E10 = "TAK",0,ROUND(($V$3*(B10/2)/100),2))</f>
        <v>2.52</v>
      </c>
      <c r="G10">
        <f>IF(E10 = "TAK",ROUND(($V$4*B10/100),2),ROUND(($V$4*(B10/2)/100),2))</f>
        <v>3.78</v>
      </c>
      <c r="H10">
        <f t="shared" si="7"/>
        <v>5</v>
      </c>
      <c r="I10">
        <f t="shared" si="8"/>
        <v>36.269999999999996</v>
      </c>
      <c r="J10">
        <f t="shared" si="9"/>
        <v>6.51</v>
      </c>
      <c r="K10">
        <f>IF(H10 = 5,IF(I10 &lt; 40,$U$3,I10),I10)</f>
        <v>45</v>
      </c>
      <c r="L10">
        <f>IF(J10 &lt; 5,$U$4,J10)</f>
        <v>6.51</v>
      </c>
      <c r="M10" t="str">
        <f t="shared" si="0"/>
        <v>TAK</v>
      </c>
      <c r="N10" t="str">
        <f t="shared" si="1"/>
        <v>NIE</v>
      </c>
      <c r="O10" t="str">
        <f t="shared" si="2"/>
        <v/>
      </c>
      <c r="P10">
        <f t="shared" si="10"/>
        <v>8.66</v>
      </c>
      <c r="Q10">
        <f t="shared" si="3"/>
        <v>12.57</v>
      </c>
    </row>
    <row r="11" spans="1:23" x14ac:dyDescent="0.25">
      <c r="A11" s="4">
        <v>41649</v>
      </c>
      <c r="B11" s="5">
        <v>144</v>
      </c>
      <c r="C11">
        <f t="shared" si="4"/>
        <v>45</v>
      </c>
      <c r="D11">
        <f t="shared" si="5"/>
        <v>6.51</v>
      </c>
      <c r="E11" t="str">
        <f t="shared" si="6"/>
        <v>NIE</v>
      </c>
      <c r="F11">
        <f>IF(E11 = "TAK",0,ROUND(($V$3*(B11/2)/100),2))</f>
        <v>4.32</v>
      </c>
      <c r="G11">
        <f>IF(E11 = "TAK",ROUND(($V$4*B11/100),2),ROUND(($V$4*(B11/2)/100),2))</f>
        <v>6.48</v>
      </c>
      <c r="H11">
        <f t="shared" si="7"/>
        <v>6</v>
      </c>
      <c r="I11">
        <f t="shared" si="8"/>
        <v>40.68</v>
      </c>
      <c r="J11">
        <f t="shared" si="9"/>
        <v>2.9999999999999361E-2</v>
      </c>
      <c r="K11">
        <f>IF(H11 = 5,IF(I11 &lt; 40,$U$3,I11),I11)</f>
        <v>40.68</v>
      </c>
      <c r="L11">
        <f>IF(J11 &lt; 5,$U$4,J11)</f>
        <v>30</v>
      </c>
      <c r="M11" t="str">
        <f t="shared" si="0"/>
        <v>NIE</v>
      </c>
      <c r="N11" t="str">
        <f t="shared" si="1"/>
        <v>TAK</v>
      </c>
      <c r="O11" t="str">
        <f t="shared" si="2"/>
        <v/>
      </c>
      <c r="P11">
        <f t="shared" si="10"/>
        <v>14.84</v>
      </c>
      <c r="Q11">
        <f t="shared" si="3"/>
        <v>21.56</v>
      </c>
    </row>
    <row r="12" spans="1:23" x14ac:dyDescent="0.25">
      <c r="A12" s="2">
        <v>41650</v>
      </c>
      <c r="B12" s="3">
        <v>16</v>
      </c>
      <c r="C12">
        <f t="shared" si="4"/>
        <v>40.68</v>
      </c>
      <c r="D12">
        <f t="shared" si="5"/>
        <v>30</v>
      </c>
      <c r="E12" t="str">
        <f t="shared" si="6"/>
        <v>TAK</v>
      </c>
      <c r="F12">
        <f>IF(E12 = "TAK",0,ROUND(($V$3*(B12/2)/100),2))</f>
        <v>0</v>
      </c>
      <c r="G12">
        <f>IF(E12 = "TAK",ROUND(($V$4*B12/100),2),ROUND(($V$4*(B12/2)/100),2))</f>
        <v>1.44</v>
      </c>
      <c r="H12">
        <f t="shared" si="7"/>
        <v>7</v>
      </c>
      <c r="I12">
        <f t="shared" si="8"/>
        <v>40.68</v>
      </c>
      <c r="J12">
        <f t="shared" si="9"/>
        <v>28.56</v>
      </c>
      <c r="K12">
        <f>IF(H12 = 5,IF(I12 &lt; 40,$U$3,I12),I12)</f>
        <v>40.68</v>
      </c>
      <c r="L12">
        <f>IF(J12 &lt; 5,$U$4,J12)</f>
        <v>28.56</v>
      </c>
      <c r="M12" t="str">
        <f t="shared" si="0"/>
        <v>NIE</v>
      </c>
      <c r="N12" t="str">
        <f t="shared" si="1"/>
        <v>NIE</v>
      </c>
      <c r="O12" t="str">
        <f t="shared" si="2"/>
        <v/>
      </c>
      <c r="P12">
        <f t="shared" si="10"/>
        <v>3.3</v>
      </c>
      <c r="Q12">
        <f t="shared" si="3"/>
        <v>0</v>
      </c>
    </row>
    <row r="13" spans="1:23" x14ac:dyDescent="0.25">
      <c r="A13" s="4">
        <v>41651</v>
      </c>
      <c r="B13" s="5">
        <v>124</v>
      </c>
      <c r="C13">
        <f t="shared" si="4"/>
        <v>40.68</v>
      </c>
      <c r="D13">
        <f t="shared" si="5"/>
        <v>28.56</v>
      </c>
      <c r="E13" t="str">
        <f t="shared" si="6"/>
        <v>TAK</v>
      </c>
      <c r="F13">
        <f>IF(E13 = "TAK",0,ROUND(($V$3*(B13/2)/100),2))</f>
        <v>0</v>
      </c>
      <c r="G13">
        <f>IF(E13 = "TAK",ROUND(($V$4*B13/100),2),ROUND(($V$4*(B13/2)/100),2))</f>
        <v>11.16</v>
      </c>
      <c r="H13">
        <f t="shared" si="7"/>
        <v>1</v>
      </c>
      <c r="I13">
        <f t="shared" si="8"/>
        <v>40.68</v>
      </c>
      <c r="J13">
        <f t="shared" si="9"/>
        <v>17.399999999999999</v>
      </c>
      <c r="K13">
        <f>IF(H13 = 5,IF(I13 &lt; 40,$U$3,I13),I13)</f>
        <v>40.68</v>
      </c>
      <c r="L13">
        <f>IF(J13 &lt; 5,$U$4,J13)</f>
        <v>17.399999999999999</v>
      </c>
      <c r="M13" t="str">
        <f t="shared" si="0"/>
        <v>NIE</v>
      </c>
      <c r="N13" t="str">
        <f t="shared" si="1"/>
        <v>NIE</v>
      </c>
      <c r="O13" t="str">
        <f t="shared" si="2"/>
        <v/>
      </c>
      <c r="P13">
        <f t="shared" si="10"/>
        <v>25.56</v>
      </c>
      <c r="Q13">
        <f t="shared" si="3"/>
        <v>0</v>
      </c>
    </row>
    <row r="14" spans="1:23" x14ac:dyDescent="0.25">
      <c r="A14" s="2">
        <v>41652</v>
      </c>
      <c r="B14" s="3">
        <v>65</v>
      </c>
      <c r="C14">
        <f t="shared" si="4"/>
        <v>40.68</v>
      </c>
      <c r="D14">
        <f t="shared" si="5"/>
        <v>17.399999999999999</v>
      </c>
      <c r="E14" t="str">
        <f t="shared" si="6"/>
        <v>TAK</v>
      </c>
      <c r="F14">
        <f>IF(E14 = "TAK",0,ROUND(($V$3*(B14/2)/100),2))</f>
        <v>0</v>
      </c>
      <c r="G14">
        <f>IF(E14 = "TAK",ROUND(($V$4*B14/100),2),ROUND(($V$4*(B14/2)/100),2))</f>
        <v>5.85</v>
      </c>
      <c r="H14">
        <f t="shared" si="7"/>
        <v>2</v>
      </c>
      <c r="I14">
        <f t="shared" si="8"/>
        <v>40.68</v>
      </c>
      <c r="J14">
        <f t="shared" si="9"/>
        <v>11.549999999999999</v>
      </c>
      <c r="K14">
        <f>IF(H14 = 5,IF(I14 &lt; 40,$U$3,I14),I14)</f>
        <v>40.68</v>
      </c>
      <c r="L14">
        <f>IF(J14 &lt; 5,$U$4,J14)</f>
        <v>11.549999999999999</v>
      </c>
      <c r="M14" t="str">
        <f t="shared" si="0"/>
        <v>NIE</v>
      </c>
      <c r="N14" t="str">
        <f t="shared" si="1"/>
        <v>NIE</v>
      </c>
      <c r="O14" t="str">
        <f t="shared" si="2"/>
        <v/>
      </c>
      <c r="P14">
        <f t="shared" si="10"/>
        <v>13.4</v>
      </c>
      <c r="Q14">
        <f t="shared" si="3"/>
        <v>0</v>
      </c>
    </row>
    <row r="15" spans="1:23" x14ac:dyDescent="0.25">
      <c r="A15" s="4">
        <v>41653</v>
      </c>
      <c r="B15" s="5">
        <v>101</v>
      </c>
      <c r="C15">
        <f t="shared" si="4"/>
        <v>40.68</v>
      </c>
      <c r="D15">
        <f t="shared" si="5"/>
        <v>11.549999999999999</v>
      </c>
      <c r="E15" t="str">
        <f t="shared" si="6"/>
        <v>NIE</v>
      </c>
      <c r="F15">
        <f>IF(E15 = "TAK",0,ROUND(($V$3*(B15/2)/100),2))</f>
        <v>3.03</v>
      </c>
      <c r="G15">
        <f>IF(E15 = "TAK",ROUND(($V$4*B15/100),2),ROUND(($V$4*(B15/2)/100),2))</f>
        <v>4.55</v>
      </c>
      <c r="H15">
        <f t="shared" si="7"/>
        <v>3</v>
      </c>
      <c r="I15">
        <f t="shared" si="8"/>
        <v>37.65</v>
      </c>
      <c r="J15">
        <f t="shared" si="9"/>
        <v>6.9999999999999991</v>
      </c>
      <c r="K15">
        <f>IF(H15 = 5,IF(I15 &lt; 40,$U$3,I15),I15)</f>
        <v>37.65</v>
      </c>
      <c r="L15">
        <f>IF(J15 &lt; 5,$U$4,J15)</f>
        <v>6.9999999999999991</v>
      </c>
      <c r="M15" t="str">
        <f t="shared" si="0"/>
        <v>NIE</v>
      </c>
      <c r="N15" t="str">
        <f t="shared" si="1"/>
        <v>NIE</v>
      </c>
      <c r="O15" t="str">
        <f t="shared" si="2"/>
        <v/>
      </c>
      <c r="P15">
        <f t="shared" si="10"/>
        <v>10.42</v>
      </c>
      <c r="Q15">
        <f t="shared" si="3"/>
        <v>15.12</v>
      </c>
    </row>
    <row r="16" spans="1:23" x14ac:dyDescent="0.25">
      <c r="A16" s="2">
        <v>41654</v>
      </c>
      <c r="B16" s="3">
        <v>19</v>
      </c>
      <c r="C16">
        <f t="shared" si="4"/>
        <v>37.65</v>
      </c>
      <c r="D16">
        <f t="shared" si="5"/>
        <v>6.9999999999999991</v>
      </c>
      <c r="E16" t="str">
        <f t="shared" si="6"/>
        <v>NIE</v>
      </c>
      <c r="F16">
        <f>IF(E16 = "TAK",0,ROUND(($V$3*(B16/2)/100),2))</f>
        <v>0.56999999999999995</v>
      </c>
      <c r="G16">
        <f>IF(E16 = "TAK",ROUND(($V$4*B16/100),2),ROUND(($V$4*(B16/2)/100),2))</f>
        <v>0.86</v>
      </c>
      <c r="H16">
        <f t="shared" si="7"/>
        <v>4</v>
      </c>
      <c r="I16">
        <f t="shared" si="8"/>
        <v>37.08</v>
      </c>
      <c r="J16">
        <f t="shared" si="9"/>
        <v>6.1399999999999988</v>
      </c>
      <c r="K16">
        <f>IF(H16 = 5,IF(I16 &lt; 40,$U$3,I16),I16)</f>
        <v>37.08</v>
      </c>
      <c r="L16">
        <f>IF(J16 &lt; 5,$U$4,J16)</f>
        <v>6.1399999999999988</v>
      </c>
      <c r="M16" t="str">
        <f t="shared" si="0"/>
        <v>NIE</v>
      </c>
      <c r="N16" t="str">
        <f t="shared" si="1"/>
        <v>NIE</v>
      </c>
      <c r="O16" t="str">
        <f t="shared" si="2"/>
        <v/>
      </c>
      <c r="P16">
        <f t="shared" si="10"/>
        <v>1.97</v>
      </c>
      <c r="Q16">
        <f t="shared" si="3"/>
        <v>2.84</v>
      </c>
    </row>
    <row r="17" spans="1:17" x14ac:dyDescent="0.25">
      <c r="A17" s="4">
        <v>41655</v>
      </c>
      <c r="B17" s="5">
        <v>31</v>
      </c>
      <c r="C17">
        <f t="shared" si="4"/>
        <v>37.08</v>
      </c>
      <c r="D17">
        <f t="shared" si="5"/>
        <v>6.1399999999999988</v>
      </c>
      <c r="E17" t="str">
        <f t="shared" si="6"/>
        <v>NIE</v>
      </c>
      <c r="F17">
        <f>IF(E17 = "TAK",0,ROUND(($V$3*(B17/2)/100),2))</f>
        <v>0.93</v>
      </c>
      <c r="G17">
        <f>IF(E17 = "TAK",ROUND(($V$4*B17/100),2),ROUND(($V$4*(B17/2)/100),2))</f>
        <v>1.4</v>
      </c>
      <c r="H17">
        <f t="shared" si="7"/>
        <v>5</v>
      </c>
      <c r="I17">
        <f t="shared" si="8"/>
        <v>36.15</v>
      </c>
      <c r="J17">
        <f t="shared" si="9"/>
        <v>4.7399999999999984</v>
      </c>
      <c r="K17">
        <f>IF(H17 = 5,IF(I17 &lt; 40,$U$3,I17),I17)</f>
        <v>45</v>
      </c>
      <c r="L17">
        <f>IF(J17 &lt; 5,$U$4,J17)</f>
        <v>30</v>
      </c>
      <c r="M17" t="str">
        <f t="shared" si="0"/>
        <v>TAK</v>
      </c>
      <c r="N17" t="str">
        <f t="shared" si="1"/>
        <v>TAK</v>
      </c>
      <c r="O17" t="str">
        <f t="shared" si="2"/>
        <v/>
      </c>
      <c r="P17">
        <f t="shared" si="10"/>
        <v>3.21</v>
      </c>
      <c r="Q17">
        <f t="shared" si="3"/>
        <v>4.6399999999999997</v>
      </c>
    </row>
    <row r="18" spans="1:17" x14ac:dyDescent="0.25">
      <c r="A18" s="2">
        <v>41656</v>
      </c>
      <c r="B18" s="3">
        <v>109</v>
      </c>
      <c r="C18">
        <f t="shared" si="4"/>
        <v>45</v>
      </c>
      <c r="D18">
        <f t="shared" si="5"/>
        <v>30</v>
      </c>
      <c r="E18" t="str">
        <f t="shared" si="6"/>
        <v>TAK</v>
      </c>
      <c r="F18">
        <f>IF(E18 = "TAK",0,ROUND(($V$3*(B18/2)/100),2))</f>
        <v>0</v>
      </c>
      <c r="G18">
        <f>IF(E18 = "TAK",ROUND(($V$4*B18/100),2),ROUND(($V$4*(B18/2)/100),2))</f>
        <v>9.81</v>
      </c>
      <c r="H18">
        <f t="shared" si="7"/>
        <v>6</v>
      </c>
      <c r="I18">
        <f t="shared" si="8"/>
        <v>45</v>
      </c>
      <c r="J18">
        <f t="shared" si="9"/>
        <v>20.189999999999998</v>
      </c>
      <c r="K18">
        <f>IF(H18 = 5,IF(I18 &lt; 40,$U$3,I18),I18)</f>
        <v>45</v>
      </c>
      <c r="L18">
        <f>IF(J18 &lt; 5,$U$4,J18)</f>
        <v>20.189999999999998</v>
      </c>
      <c r="M18" t="str">
        <f t="shared" si="0"/>
        <v>NIE</v>
      </c>
      <c r="N18" t="str">
        <f t="shared" si="1"/>
        <v>NIE</v>
      </c>
      <c r="O18" t="str">
        <f t="shared" si="2"/>
        <v/>
      </c>
      <c r="P18">
        <f t="shared" si="10"/>
        <v>22.46</v>
      </c>
      <c r="Q18">
        <f t="shared" si="3"/>
        <v>0</v>
      </c>
    </row>
    <row r="19" spans="1:17" x14ac:dyDescent="0.25">
      <c r="A19" s="4">
        <v>41657</v>
      </c>
      <c r="B19" s="5">
        <v>40</v>
      </c>
      <c r="C19">
        <f t="shared" si="4"/>
        <v>45</v>
      </c>
      <c r="D19">
        <f t="shared" si="5"/>
        <v>20.189999999999998</v>
      </c>
      <c r="E19" t="str">
        <f t="shared" si="6"/>
        <v>TAK</v>
      </c>
      <c r="F19">
        <f>IF(E19 = "TAK",0,ROUND(($V$3*(B19/2)/100),2))</f>
        <v>0</v>
      </c>
      <c r="G19">
        <f>IF(E19 = "TAK",ROUND(($V$4*B19/100),2),ROUND(($V$4*(B19/2)/100),2))</f>
        <v>3.6</v>
      </c>
      <c r="H19">
        <f t="shared" si="7"/>
        <v>7</v>
      </c>
      <c r="I19">
        <f t="shared" si="8"/>
        <v>45</v>
      </c>
      <c r="J19">
        <f t="shared" si="9"/>
        <v>16.589999999999996</v>
      </c>
      <c r="K19">
        <f>IF(H19 = 5,IF(I19 &lt; 40,$U$3,I19),I19)</f>
        <v>45</v>
      </c>
      <c r="L19">
        <f>IF(J19 &lt; 5,$U$4,J19)</f>
        <v>16.589999999999996</v>
      </c>
      <c r="M19" t="str">
        <f t="shared" si="0"/>
        <v>NIE</v>
      </c>
      <c r="N19" t="str">
        <f t="shared" si="1"/>
        <v>NIE</v>
      </c>
      <c r="O19" t="str">
        <f t="shared" si="2"/>
        <v/>
      </c>
      <c r="P19">
        <f t="shared" si="10"/>
        <v>8.24</v>
      </c>
      <c r="Q19">
        <f t="shared" si="3"/>
        <v>0</v>
      </c>
    </row>
    <row r="20" spans="1:17" x14ac:dyDescent="0.25">
      <c r="A20" s="2">
        <v>41658</v>
      </c>
      <c r="B20" s="3">
        <v>70</v>
      </c>
      <c r="C20">
        <f t="shared" si="4"/>
        <v>45</v>
      </c>
      <c r="D20">
        <f t="shared" si="5"/>
        <v>16.589999999999996</v>
      </c>
      <c r="E20" t="str">
        <f t="shared" si="6"/>
        <v>TAK</v>
      </c>
      <c r="F20">
        <f>IF(E20 = "TAK",0,ROUND(($V$3*(B20/2)/100),2))</f>
        <v>0</v>
      </c>
      <c r="G20">
        <f>IF(E20 = "TAK",ROUND(($V$4*B20/100),2),ROUND(($V$4*(B20/2)/100),2))</f>
        <v>6.3</v>
      </c>
      <c r="H20">
        <f t="shared" si="7"/>
        <v>1</v>
      </c>
      <c r="I20">
        <f t="shared" si="8"/>
        <v>45</v>
      </c>
      <c r="J20">
        <f t="shared" si="9"/>
        <v>10.289999999999996</v>
      </c>
      <c r="K20">
        <f>IF(H20 = 5,IF(I20 &lt; 40,$U$3,I20),I20)</f>
        <v>45</v>
      </c>
      <c r="L20">
        <f>IF(J20 &lt; 5,$U$4,J20)</f>
        <v>10.289999999999996</v>
      </c>
      <c r="M20" t="str">
        <f t="shared" si="0"/>
        <v>NIE</v>
      </c>
      <c r="N20" t="str">
        <f t="shared" si="1"/>
        <v>NIE</v>
      </c>
      <c r="O20" t="str">
        <f t="shared" si="2"/>
        <v/>
      </c>
      <c r="P20">
        <f t="shared" si="10"/>
        <v>14.43</v>
      </c>
      <c r="Q20">
        <f t="shared" si="3"/>
        <v>0</v>
      </c>
    </row>
    <row r="21" spans="1:17" x14ac:dyDescent="0.25">
      <c r="A21" s="4">
        <v>41659</v>
      </c>
      <c r="B21" s="5">
        <v>34</v>
      </c>
      <c r="C21">
        <f t="shared" si="4"/>
        <v>45</v>
      </c>
      <c r="D21">
        <f t="shared" si="5"/>
        <v>10.289999999999996</v>
      </c>
      <c r="E21" t="str">
        <f t="shared" si="6"/>
        <v>NIE</v>
      </c>
      <c r="F21">
        <f>IF(E21 = "TAK",0,ROUND(($V$3*(B21/2)/100),2))</f>
        <v>1.02</v>
      </c>
      <c r="G21">
        <f>IF(E21 = "TAK",ROUND(($V$4*B21/100),2),ROUND(($V$4*(B21/2)/100),2))</f>
        <v>1.53</v>
      </c>
      <c r="H21">
        <f t="shared" si="7"/>
        <v>2</v>
      </c>
      <c r="I21">
        <f t="shared" si="8"/>
        <v>43.98</v>
      </c>
      <c r="J21">
        <f t="shared" si="9"/>
        <v>8.7599999999999962</v>
      </c>
      <c r="K21">
        <f>IF(H21 = 5,IF(I21 &lt; 40,$U$3,I21),I21)</f>
        <v>43.98</v>
      </c>
      <c r="L21">
        <f>IF(J21 &lt; 5,$U$4,J21)</f>
        <v>8.7599999999999962</v>
      </c>
      <c r="M21" t="str">
        <f t="shared" si="0"/>
        <v>NIE</v>
      </c>
      <c r="N21" t="str">
        <f t="shared" si="1"/>
        <v>NIE</v>
      </c>
      <c r="O21" t="str">
        <f t="shared" si="2"/>
        <v/>
      </c>
      <c r="P21">
        <f t="shared" si="10"/>
        <v>3.5</v>
      </c>
      <c r="Q21">
        <f t="shared" si="3"/>
        <v>5.09</v>
      </c>
    </row>
    <row r="22" spans="1:17" x14ac:dyDescent="0.25">
      <c r="A22" s="2">
        <v>41660</v>
      </c>
      <c r="B22" s="3">
        <v>111</v>
      </c>
      <c r="C22">
        <f t="shared" si="4"/>
        <v>43.98</v>
      </c>
      <c r="D22">
        <f t="shared" si="5"/>
        <v>8.7599999999999962</v>
      </c>
      <c r="E22" t="str">
        <f t="shared" si="6"/>
        <v>NIE</v>
      </c>
      <c r="F22">
        <f>IF(E22 = "TAK",0,ROUND(($V$3*(B22/2)/100),2))</f>
        <v>3.33</v>
      </c>
      <c r="G22">
        <f>IF(E22 = "TAK",ROUND(($V$4*B22/100),2),ROUND(($V$4*(B22/2)/100),2))</f>
        <v>5</v>
      </c>
      <c r="H22">
        <f t="shared" si="7"/>
        <v>3</v>
      </c>
      <c r="I22">
        <f t="shared" si="8"/>
        <v>40.65</v>
      </c>
      <c r="J22">
        <f t="shared" si="9"/>
        <v>3.7599999999999962</v>
      </c>
      <c r="K22">
        <f>IF(H22 = 5,IF(I22 &lt; 40,$U$3,I22),I22)</f>
        <v>40.65</v>
      </c>
      <c r="L22">
        <f>IF(J22 &lt; 5,$U$4,J22)</f>
        <v>30</v>
      </c>
      <c r="M22" t="str">
        <f t="shared" si="0"/>
        <v>NIE</v>
      </c>
      <c r="N22" t="str">
        <f t="shared" si="1"/>
        <v>TAK</v>
      </c>
      <c r="O22" t="str">
        <f t="shared" si="2"/>
        <v/>
      </c>
      <c r="P22">
        <f t="shared" si="10"/>
        <v>11.45</v>
      </c>
      <c r="Q22">
        <f t="shared" si="3"/>
        <v>16.62</v>
      </c>
    </row>
    <row r="23" spans="1:17" x14ac:dyDescent="0.25">
      <c r="A23" s="4">
        <v>41661</v>
      </c>
      <c r="B23" s="5">
        <v>125</v>
      </c>
      <c r="C23">
        <f t="shared" si="4"/>
        <v>40.65</v>
      </c>
      <c r="D23">
        <f t="shared" si="5"/>
        <v>30</v>
      </c>
      <c r="E23" t="str">
        <f t="shared" si="6"/>
        <v>TAK</v>
      </c>
      <c r="F23">
        <f>IF(E23 = "TAK",0,ROUND(($V$3*(B23/2)/100),2))</f>
        <v>0</v>
      </c>
      <c r="G23">
        <f>IF(E23 = "TAK",ROUND(($V$4*B23/100),2),ROUND(($V$4*(B23/2)/100),2))</f>
        <v>11.25</v>
      </c>
      <c r="H23">
        <f t="shared" si="7"/>
        <v>4</v>
      </c>
      <c r="I23">
        <f t="shared" si="8"/>
        <v>40.65</v>
      </c>
      <c r="J23">
        <f t="shared" si="9"/>
        <v>18.75</v>
      </c>
      <c r="K23">
        <f>IF(H23 = 5,IF(I23 &lt; 40,$U$3,I23),I23)</f>
        <v>40.65</v>
      </c>
      <c r="L23">
        <f>IF(J23 &lt; 5,$U$4,J23)</f>
        <v>18.75</v>
      </c>
      <c r="M23" t="str">
        <f t="shared" si="0"/>
        <v>NIE</v>
      </c>
      <c r="N23" t="str">
        <f t="shared" si="1"/>
        <v>NIE</v>
      </c>
      <c r="O23" t="str">
        <f t="shared" si="2"/>
        <v/>
      </c>
      <c r="P23">
        <f t="shared" si="10"/>
        <v>25.76</v>
      </c>
      <c r="Q23">
        <f t="shared" si="3"/>
        <v>0</v>
      </c>
    </row>
    <row r="24" spans="1:17" x14ac:dyDescent="0.25">
      <c r="A24" s="2">
        <v>41662</v>
      </c>
      <c r="B24" s="3">
        <v>76</v>
      </c>
      <c r="C24">
        <f t="shared" si="4"/>
        <v>40.65</v>
      </c>
      <c r="D24">
        <f t="shared" si="5"/>
        <v>18.75</v>
      </c>
      <c r="E24" t="str">
        <f t="shared" si="6"/>
        <v>TAK</v>
      </c>
      <c r="F24">
        <f>IF(E24 = "TAK",0,ROUND(($V$3*(B24/2)/100),2))</f>
        <v>0</v>
      </c>
      <c r="G24">
        <f>IF(E24 = "TAK",ROUND(($V$4*B24/100),2),ROUND(($V$4*(B24/2)/100),2))</f>
        <v>6.84</v>
      </c>
      <c r="H24">
        <f t="shared" si="7"/>
        <v>5</v>
      </c>
      <c r="I24">
        <f t="shared" si="8"/>
        <v>40.65</v>
      </c>
      <c r="J24">
        <f t="shared" si="9"/>
        <v>11.91</v>
      </c>
      <c r="K24">
        <f>IF(H24 = 5,IF(I24 &lt; 40,$U$3,I24),I24)</f>
        <v>40.65</v>
      </c>
      <c r="L24">
        <f>IF(J24 &lt; 5,$U$4,J24)</f>
        <v>11.91</v>
      </c>
      <c r="M24" t="str">
        <f t="shared" si="0"/>
        <v>NIE</v>
      </c>
      <c r="N24" t="str">
        <f t="shared" si="1"/>
        <v>NIE</v>
      </c>
      <c r="O24" t="str">
        <f t="shared" si="2"/>
        <v/>
      </c>
      <c r="P24">
        <f t="shared" si="10"/>
        <v>15.66</v>
      </c>
      <c r="Q24">
        <f t="shared" si="3"/>
        <v>0</v>
      </c>
    </row>
    <row r="25" spans="1:17" x14ac:dyDescent="0.25">
      <c r="A25" s="4">
        <v>41663</v>
      </c>
      <c r="B25" s="5">
        <v>125</v>
      </c>
      <c r="C25">
        <f t="shared" si="4"/>
        <v>40.65</v>
      </c>
      <c r="D25">
        <f t="shared" si="5"/>
        <v>11.91</v>
      </c>
      <c r="E25" t="str">
        <f t="shared" si="6"/>
        <v>NIE</v>
      </c>
      <c r="F25">
        <f>IF(E25 = "TAK",0,ROUND(($V$3*(B25/2)/100),2))</f>
        <v>3.75</v>
      </c>
      <c r="G25">
        <f>IF(E25 = "TAK",ROUND(($V$4*B25/100),2),ROUND(($V$4*(B25/2)/100),2))</f>
        <v>5.63</v>
      </c>
      <c r="H25">
        <f t="shared" si="7"/>
        <v>6</v>
      </c>
      <c r="I25">
        <f t="shared" si="8"/>
        <v>36.9</v>
      </c>
      <c r="J25">
        <f t="shared" si="9"/>
        <v>6.28</v>
      </c>
      <c r="K25">
        <f>IF(H25 = 5,IF(I25 &lt; 40,$U$3,I25),I25)</f>
        <v>36.9</v>
      </c>
      <c r="L25">
        <f>IF(J25 &lt; 5,$U$4,J25)</f>
        <v>6.28</v>
      </c>
      <c r="M25" t="str">
        <f t="shared" si="0"/>
        <v>NIE</v>
      </c>
      <c r="N25" t="str">
        <f t="shared" si="1"/>
        <v>NIE</v>
      </c>
      <c r="O25" t="str">
        <f t="shared" si="2"/>
        <v/>
      </c>
      <c r="P25">
        <f t="shared" si="10"/>
        <v>12.89</v>
      </c>
      <c r="Q25">
        <f t="shared" si="3"/>
        <v>18.71</v>
      </c>
    </row>
    <row r="26" spans="1:17" x14ac:dyDescent="0.25">
      <c r="A26" s="2">
        <v>41664</v>
      </c>
      <c r="B26" s="3">
        <v>23</v>
      </c>
      <c r="C26">
        <f t="shared" si="4"/>
        <v>36.9</v>
      </c>
      <c r="D26">
        <f t="shared" si="5"/>
        <v>6.28</v>
      </c>
      <c r="E26" t="str">
        <f t="shared" si="6"/>
        <v>NIE</v>
      </c>
      <c r="F26">
        <f>IF(E26 = "TAK",0,ROUND(($V$3*(B26/2)/100),2))</f>
        <v>0.69</v>
      </c>
      <c r="G26">
        <f>IF(E26 = "TAK",ROUND(($V$4*B26/100),2),ROUND(($V$4*(B26/2)/100),2))</f>
        <v>1.04</v>
      </c>
      <c r="H26">
        <f t="shared" si="7"/>
        <v>7</v>
      </c>
      <c r="I26">
        <f t="shared" si="8"/>
        <v>36.21</v>
      </c>
      <c r="J26">
        <f t="shared" si="9"/>
        <v>5.24</v>
      </c>
      <c r="K26">
        <f>IF(H26 = 5,IF(I26 &lt; 40,$U$3,I26),I26)</f>
        <v>36.21</v>
      </c>
      <c r="L26">
        <f>IF(J26 &lt; 5,$U$4,J26)</f>
        <v>5.24</v>
      </c>
      <c r="M26" t="str">
        <f t="shared" si="0"/>
        <v>NIE</v>
      </c>
      <c r="N26" t="str">
        <f t="shared" si="1"/>
        <v>NIE</v>
      </c>
      <c r="O26" t="str">
        <f t="shared" si="2"/>
        <v/>
      </c>
      <c r="P26">
        <f t="shared" si="10"/>
        <v>2.38</v>
      </c>
      <c r="Q26">
        <f t="shared" si="3"/>
        <v>3.44</v>
      </c>
    </row>
    <row r="27" spans="1:17" x14ac:dyDescent="0.25">
      <c r="A27" s="4">
        <v>41665</v>
      </c>
      <c r="B27" s="5">
        <v>93</v>
      </c>
      <c r="C27">
        <f t="shared" si="4"/>
        <v>36.21</v>
      </c>
      <c r="D27">
        <f t="shared" si="5"/>
        <v>5.24</v>
      </c>
      <c r="E27" t="str">
        <f t="shared" si="6"/>
        <v>NIE</v>
      </c>
      <c r="F27">
        <f>IF(E27 = "TAK",0,ROUND(($V$3*(B27/2)/100),2))</f>
        <v>2.79</v>
      </c>
      <c r="G27">
        <f>IF(E27 = "TAK",ROUND(($V$4*B27/100),2),ROUND(($V$4*(B27/2)/100),2))</f>
        <v>4.1900000000000004</v>
      </c>
      <c r="H27">
        <f t="shared" si="7"/>
        <v>1</v>
      </c>
      <c r="I27">
        <f t="shared" si="8"/>
        <v>33.42</v>
      </c>
      <c r="J27">
        <f t="shared" si="9"/>
        <v>1.0499999999999998</v>
      </c>
      <c r="K27">
        <f>IF(H27 = 5,IF(I27 &lt; 40,$U$3,I27),I27)</f>
        <v>33.42</v>
      </c>
      <c r="L27">
        <f>IF(J27 &lt; 5,$U$4,J27)</f>
        <v>30</v>
      </c>
      <c r="M27" t="str">
        <f t="shared" si="0"/>
        <v>NIE</v>
      </c>
      <c r="N27" t="str">
        <f t="shared" si="1"/>
        <v>TAK</v>
      </c>
      <c r="O27" s="6" t="str">
        <f t="shared" si="2"/>
        <v>TAK</v>
      </c>
      <c r="P27">
        <f t="shared" si="10"/>
        <v>9.6</v>
      </c>
      <c r="Q27">
        <f t="shared" si="3"/>
        <v>13.92</v>
      </c>
    </row>
    <row r="28" spans="1:17" x14ac:dyDescent="0.25">
      <c r="A28" s="2">
        <v>41666</v>
      </c>
      <c r="B28" s="3">
        <v>111</v>
      </c>
      <c r="C28">
        <f t="shared" si="4"/>
        <v>33.42</v>
      </c>
      <c r="D28">
        <f t="shared" si="5"/>
        <v>30</v>
      </c>
      <c r="E28" t="str">
        <f t="shared" si="6"/>
        <v>TAK</v>
      </c>
      <c r="F28">
        <f>IF(E28 = "TAK",0,ROUND(($V$3*(B28/2)/100),2))</f>
        <v>0</v>
      </c>
      <c r="G28">
        <f>IF(E28 = "TAK",ROUND(($V$4*B28/100),2),ROUND(($V$4*(B28/2)/100),2))</f>
        <v>9.99</v>
      </c>
      <c r="H28">
        <f t="shared" si="7"/>
        <v>2</v>
      </c>
      <c r="I28">
        <f t="shared" si="8"/>
        <v>33.42</v>
      </c>
      <c r="J28">
        <f t="shared" si="9"/>
        <v>20.009999999999998</v>
      </c>
      <c r="K28">
        <f>IF(H28 = 5,IF(I28 &lt; 40,$U$3,I28),I28)</f>
        <v>33.42</v>
      </c>
      <c r="L28">
        <f>IF(J28 &lt; 5,$U$4,J28)</f>
        <v>20.009999999999998</v>
      </c>
      <c r="M28" t="str">
        <f t="shared" si="0"/>
        <v>NIE</v>
      </c>
      <c r="N28" t="str">
        <f t="shared" si="1"/>
        <v>NIE</v>
      </c>
      <c r="O28" t="str">
        <f t="shared" si="2"/>
        <v/>
      </c>
      <c r="P28">
        <f t="shared" si="10"/>
        <v>22.88</v>
      </c>
      <c r="Q28">
        <f t="shared" si="3"/>
        <v>0</v>
      </c>
    </row>
    <row r="29" spans="1:17" x14ac:dyDescent="0.25">
      <c r="A29" s="4">
        <v>41667</v>
      </c>
      <c r="B29" s="5">
        <v>52</v>
      </c>
      <c r="C29">
        <f t="shared" si="4"/>
        <v>33.42</v>
      </c>
      <c r="D29">
        <f t="shared" si="5"/>
        <v>20.009999999999998</v>
      </c>
      <c r="E29" t="str">
        <f t="shared" si="6"/>
        <v>TAK</v>
      </c>
      <c r="F29">
        <f>IF(E29 = "TAK",0,ROUND(($V$3*(B29/2)/100),2))</f>
        <v>0</v>
      </c>
      <c r="G29">
        <f>IF(E29 = "TAK",ROUND(($V$4*B29/100),2),ROUND(($V$4*(B29/2)/100),2))</f>
        <v>4.68</v>
      </c>
      <c r="H29">
        <f t="shared" si="7"/>
        <v>3</v>
      </c>
      <c r="I29">
        <f t="shared" si="8"/>
        <v>33.42</v>
      </c>
      <c r="J29">
        <f t="shared" si="9"/>
        <v>15.329999999999998</v>
      </c>
      <c r="K29">
        <f>IF(H29 = 5,IF(I29 &lt; 40,$U$3,I29),I29)</f>
        <v>33.42</v>
      </c>
      <c r="L29">
        <f>IF(J29 &lt; 5,$U$4,J29)</f>
        <v>15.329999999999998</v>
      </c>
      <c r="M29" t="str">
        <f t="shared" si="0"/>
        <v>NIE</v>
      </c>
      <c r="N29" t="str">
        <f t="shared" si="1"/>
        <v>NIE</v>
      </c>
      <c r="O29" t="str">
        <f t="shared" si="2"/>
        <v/>
      </c>
      <c r="P29">
        <f t="shared" si="10"/>
        <v>10.72</v>
      </c>
      <c r="Q29">
        <f t="shared" si="3"/>
        <v>0</v>
      </c>
    </row>
    <row r="30" spans="1:17" x14ac:dyDescent="0.25">
      <c r="A30" s="2">
        <v>41668</v>
      </c>
      <c r="B30" s="3">
        <v>65</v>
      </c>
      <c r="C30">
        <f t="shared" si="4"/>
        <v>33.42</v>
      </c>
      <c r="D30">
        <f t="shared" si="5"/>
        <v>15.329999999999998</v>
      </c>
      <c r="E30" t="str">
        <f t="shared" si="6"/>
        <v>TAK</v>
      </c>
      <c r="F30">
        <f>IF(E30 = "TAK",0,ROUND(($V$3*(B30/2)/100),2))</f>
        <v>0</v>
      </c>
      <c r="G30">
        <f>IF(E30 = "TAK",ROUND(($V$4*B30/100),2),ROUND(($V$4*(B30/2)/100),2))</f>
        <v>5.85</v>
      </c>
      <c r="H30">
        <f t="shared" si="7"/>
        <v>4</v>
      </c>
      <c r="I30">
        <f t="shared" si="8"/>
        <v>33.42</v>
      </c>
      <c r="J30">
        <f t="shared" si="9"/>
        <v>9.4799999999999986</v>
      </c>
      <c r="K30">
        <f>IF(H30 = 5,IF(I30 &lt; 40,$U$3,I30),I30)</f>
        <v>33.42</v>
      </c>
      <c r="L30">
        <f>IF(J30 &lt; 5,$U$4,J30)</f>
        <v>9.4799999999999986</v>
      </c>
      <c r="M30" t="str">
        <f t="shared" si="0"/>
        <v>NIE</v>
      </c>
      <c r="N30" t="str">
        <f t="shared" si="1"/>
        <v>NIE</v>
      </c>
      <c r="O30" t="str">
        <f t="shared" si="2"/>
        <v/>
      </c>
      <c r="P30">
        <f t="shared" si="10"/>
        <v>13.4</v>
      </c>
      <c r="Q30">
        <f t="shared" si="3"/>
        <v>0</v>
      </c>
    </row>
    <row r="31" spans="1:17" x14ac:dyDescent="0.25">
      <c r="A31" s="4">
        <v>41669</v>
      </c>
      <c r="B31" s="5">
        <v>120</v>
      </c>
      <c r="C31">
        <f t="shared" si="4"/>
        <v>33.42</v>
      </c>
      <c r="D31">
        <f t="shared" si="5"/>
        <v>9.4799999999999986</v>
      </c>
      <c r="E31" t="str">
        <f t="shared" si="6"/>
        <v>NIE</v>
      </c>
      <c r="F31">
        <f>IF(E31 = "TAK",0,ROUND(($V$3*(B31/2)/100),2))</f>
        <v>3.6</v>
      </c>
      <c r="G31">
        <f>IF(E31 = "TAK",ROUND(($V$4*B31/100),2),ROUND(($V$4*(B31/2)/100),2))</f>
        <v>5.4</v>
      </c>
      <c r="H31">
        <f t="shared" si="7"/>
        <v>5</v>
      </c>
      <c r="I31">
        <f t="shared" si="8"/>
        <v>29.82</v>
      </c>
      <c r="J31">
        <f t="shared" si="9"/>
        <v>4.0799999999999983</v>
      </c>
      <c r="K31">
        <f>IF(H31 = 5,IF(I31 &lt; 40,$U$3,I31),I31)</f>
        <v>45</v>
      </c>
      <c r="L31">
        <f>IF(J31 &lt; 5,$U$4,J31)</f>
        <v>30</v>
      </c>
      <c r="M31" t="str">
        <f t="shared" si="0"/>
        <v>TAK</v>
      </c>
      <c r="N31" t="str">
        <f t="shared" si="1"/>
        <v>TAK</v>
      </c>
      <c r="O31" t="str">
        <f t="shared" si="2"/>
        <v/>
      </c>
      <c r="P31">
        <f t="shared" si="10"/>
        <v>12.37</v>
      </c>
      <c r="Q31">
        <f t="shared" si="3"/>
        <v>17.96</v>
      </c>
    </row>
    <row r="32" spans="1:17" x14ac:dyDescent="0.25">
      <c r="A32" s="2">
        <v>41670</v>
      </c>
      <c r="B32" s="3">
        <v>113</v>
      </c>
      <c r="C32">
        <f t="shared" si="4"/>
        <v>45</v>
      </c>
      <c r="D32">
        <f t="shared" si="5"/>
        <v>30</v>
      </c>
      <c r="E32" t="str">
        <f t="shared" si="6"/>
        <v>TAK</v>
      </c>
      <c r="F32">
        <f>IF(E32 = "TAK",0,ROUND(($V$3*(B32/2)/100),2))</f>
        <v>0</v>
      </c>
      <c r="G32">
        <f>IF(E32 = "TAK",ROUND(($V$4*B32/100),2),ROUND(($V$4*(B32/2)/100),2))</f>
        <v>10.17</v>
      </c>
      <c r="H32">
        <f t="shared" si="7"/>
        <v>6</v>
      </c>
      <c r="I32">
        <f t="shared" si="8"/>
        <v>45</v>
      </c>
      <c r="J32">
        <f t="shared" si="9"/>
        <v>19.829999999999998</v>
      </c>
      <c r="K32">
        <f>IF(H32 = 5,IF(I32 &lt; 40,$U$3,I32),I32)</f>
        <v>45</v>
      </c>
      <c r="L32">
        <f>IF(J32 &lt; 5,$U$4,J32)</f>
        <v>19.829999999999998</v>
      </c>
      <c r="M32" t="str">
        <f t="shared" si="0"/>
        <v>NIE</v>
      </c>
      <c r="N32" t="str">
        <f t="shared" si="1"/>
        <v>NIE</v>
      </c>
      <c r="O32" t="str">
        <f t="shared" si="2"/>
        <v/>
      </c>
      <c r="P32">
        <f t="shared" si="10"/>
        <v>23.29</v>
      </c>
      <c r="Q32">
        <f t="shared" si="3"/>
        <v>0</v>
      </c>
    </row>
    <row r="33" spans="1:17" x14ac:dyDescent="0.25">
      <c r="A33" s="4">
        <v>41671</v>
      </c>
      <c r="B33" s="5">
        <v>110</v>
      </c>
      <c r="C33">
        <f t="shared" si="4"/>
        <v>45</v>
      </c>
      <c r="D33">
        <f t="shared" si="5"/>
        <v>19.829999999999998</v>
      </c>
      <c r="E33" t="str">
        <f t="shared" si="6"/>
        <v>TAK</v>
      </c>
      <c r="F33">
        <f>IF(E33 = "TAK",0,ROUND(($V$3*(B33/2)/100),2))</f>
        <v>0</v>
      </c>
      <c r="G33">
        <f>IF(E33 = "TAK",ROUND(($V$4*B33/100),2),ROUND(($V$4*(B33/2)/100),2))</f>
        <v>9.9</v>
      </c>
      <c r="H33">
        <f t="shared" si="7"/>
        <v>7</v>
      </c>
      <c r="I33">
        <f t="shared" si="8"/>
        <v>45</v>
      </c>
      <c r="J33">
        <f t="shared" si="9"/>
        <v>9.9299999999999979</v>
      </c>
      <c r="K33">
        <f>IF(H33 = 5,IF(I33 &lt; 40,$U$3,I33),I33)</f>
        <v>45</v>
      </c>
      <c r="L33">
        <f>IF(J33 &lt; 5,$U$4,J33)</f>
        <v>9.9299999999999979</v>
      </c>
      <c r="M33" t="str">
        <f t="shared" si="0"/>
        <v>NIE</v>
      </c>
      <c r="N33" t="str">
        <f t="shared" si="1"/>
        <v>NIE</v>
      </c>
      <c r="O33" t="str">
        <f t="shared" si="2"/>
        <v/>
      </c>
      <c r="P33">
        <f t="shared" si="10"/>
        <v>22.67</v>
      </c>
      <c r="Q33">
        <f t="shared" si="3"/>
        <v>0</v>
      </c>
    </row>
    <row r="34" spans="1:17" x14ac:dyDescent="0.25">
      <c r="A34" s="2">
        <v>41672</v>
      </c>
      <c r="B34" s="3">
        <v>135</v>
      </c>
      <c r="C34">
        <f t="shared" si="4"/>
        <v>45</v>
      </c>
      <c r="D34">
        <f t="shared" si="5"/>
        <v>9.9299999999999979</v>
      </c>
      <c r="E34" t="str">
        <f t="shared" si="6"/>
        <v>NIE</v>
      </c>
      <c r="F34">
        <f>IF(E34 = "TAK",0,ROUND(($V$3*(B34/2)/100),2))</f>
        <v>4.05</v>
      </c>
      <c r="G34">
        <f>IF(E34 = "TAK",ROUND(($V$4*B34/100),2),ROUND(($V$4*(B34/2)/100),2))</f>
        <v>6.08</v>
      </c>
      <c r="H34">
        <f t="shared" si="7"/>
        <v>1</v>
      </c>
      <c r="I34">
        <f t="shared" si="8"/>
        <v>40.950000000000003</v>
      </c>
      <c r="J34">
        <f t="shared" si="9"/>
        <v>3.8499999999999979</v>
      </c>
      <c r="K34">
        <f>IF(H34 = 5,IF(I34 &lt; 40,$U$3,I34),I34)</f>
        <v>40.950000000000003</v>
      </c>
      <c r="L34">
        <f>IF(J34 &lt; 5,$U$4,J34)</f>
        <v>30</v>
      </c>
      <c r="M34" t="str">
        <f t="shared" si="0"/>
        <v>NIE</v>
      </c>
      <c r="N34" t="str">
        <f t="shared" si="1"/>
        <v>TAK</v>
      </c>
      <c r="O34" t="str">
        <f t="shared" si="2"/>
        <v/>
      </c>
      <c r="P34">
        <f t="shared" si="10"/>
        <v>13.92</v>
      </c>
      <c r="Q34">
        <f t="shared" si="3"/>
        <v>20.21</v>
      </c>
    </row>
    <row r="35" spans="1:17" x14ac:dyDescent="0.25">
      <c r="A35" s="4">
        <v>41673</v>
      </c>
      <c r="B35" s="5">
        <v>37</v>
      </c>
      <c r="C35">
        <f t="shared" si="4"/>
        <v>40.950000000000003</v>
      </c>
      <c r="D35">
        <f t="shared" si="5"/>
        <v>30</v>
      </c>
      <c r="E35" t="str">
        <f t="shared" si="6"/>
        <v>TAK</v>
      </c>
      <c r="F35">
        <f>IF(E35 = "TAK",0,ROUND(($V$3*(B35/2)/100),2))</f>
        <v>0</v>
      </c>
      <c r="G35">
        <f>IF(E35 = "TAK",ROUND(($V$4*B35/100),2),ROUND(($V$4*(B35/2)/100),2))</f>
        <v>3.33</v>
      </c>
      <c r="H35">
        <f t="shared" si="7"/>
        <v>2</v>
      </c>
      <c r="I35">
        <f t="shared" si="8"/>
        <v>40.950000000000003</v>
      </c>
      <c r="J35">
        <f t="shared" si="9"/>
        <v>26.67</v>
      </c>
      <c r="K35">
        <f>IF(H35 = 5,IF(I35 &lt; 40,$U$3,I35),I35)</f>
        <v>40.950000000000003</v>
      </c>
      <c r="L35">
        <f>IF(J35 &lt; 5,$U$4,J35)</f>
        <v>26.67</v>
      </c>
      <c r="M35" t="str">
        <f t="shared" si="0"/>
        <v>NIE</v>
      </c>
      <c r="N35" t="str">
        <f t="shared" si="1"/>
        <v>NIE</v>
      </c>
      <c r="O35" t="str">
        <f t="shared" si="2"/>
        <v/>
      </c>
      <c r="P35">
        <f t="shared" si="10"/>
        <v>7.63</v>
      </c>
      <c r="Q35">
        <f t="shared" si="3"/>
        <v>0</v>
      </c>
    </row>
    <row r="36" spans="1:17" x14ac:dyDescent="0.25">
      <c r="A36" s="2">
        <v>41674</v>
      </c>
      <c r="B36" s="3">
        <v>113</v>
      </c>
      <c r="C36">
        <f t="shared" si="4"/>
        <v>40.950000000000003</v>
      </c>
      <c r="D36">
        <f t="shared" si="5"/>
        <v>26.67</v>
      </c>
      <c r="E36" t="str">
        <f t="shared" si="6"/>
        <v>TAK</v>
      </c>
      <c r="F36">
        <f>IF(E36 = "TAK",0,ROUND(($V$3*(B36/2)/100),2))</f>
        <v>0</v>
      </c>
      <c r="G36">
        <f>IF(E36 = "TAK",ROUND(($V$4*B36/100),2),ROUND(($V$4*(B36/2)/100),2))</f>
        <v>10.17</v>
      </c>
      <c r="H36">
        <f t="shared" si="7"/>
        <v>3</v>
      </c>
      <c r="I36">
        <f t="shared" si="8"/>
        <v>40.950000000000003</v>
      </c>
      <c r="J36">
        <f t="shared" si="9"/>
        <v>16.5</v>
      </c>
      <c r="K36">
        <f>IF(H36 = 5,IF(I36 &lt; 40,$U$3,I36),I36)</f>
        <v>40.950000000000003</v>
      </c>
      <c r="L36">
        <f>IF(J36 &lt; 5,$U$4,J36)</f>
        <v>16.5</v>
      </c>
      <c r="M36" t="str">
        <f t="shared" si="0"/>
        <v>NIE</v>
      </c>
      <c r="N36" t="str">
        <f t="shared" si="1"/>
        <v>NIE</v>
      </c>
      <c r="O36" t="str">
        <f t="shared" si="2"/>
        <v/>
      </c>
      <c r="P36">
        <f t="shared" si="10"/>
        <v>23.29</v>
      </c>
      <c r="Q36">
        <f t="shared" si="3"/>
        <v>0</v>
      </c>
    </row>
    <row r="37" spans="1:17" x14ac:dyDescent="0.25">
      <c r="A37" s="4">
        <v>41675</v>
      </c>
      <c r="B37" s="5">
        <v>79</v>
      </c>
      <c r="C37">
        <f t="shared" si="4"/>
        <v>40.950000000000003</v>
      </c>
      <c r="D37">
        <f t="shared" si="5"/>
        <v>16.5</v>
      </c>
      <c r="E37" t="str">
        <f t="shared" si="6"/>
        <v>TAK</v>
      </c>
      <c r="F37">
        <f>IF(E37 = "TAK",0,ROUND(($V$3*(B37/2)/100),2))</f>
        <v>0</v>
      </c>
      <c r="G37">
        <f>IF(E37 = "TAK",ROUND(($V$4*B37/100),2),ROUND(($V$4*(B37/2)/100),2))</f>
        <v>7.11</v>
      </c>
      <c r="H37">
        <f t="shared" si="7"/>
        <v>4</v>
      </c>
      <c r="I37">
        <f t="shared" si="8"/>
        <v>40.950000000000003</v>
      </c>
      <c r="J37">
        <f t="shared" si="9"/>
        <v>9.39</v>
      </c>
      <c r="K37">
        <f>IF(H37 = 5,IF(I37 &lt; 40,$U$3,I37),I37)</f>
        <v>40.950000000000003</v>
      </c>
      <c r="L37">
        <f>IF(J37 &lt; 5,$U$4,J37)</f>
        <v>9.39</v>
      </c>
      <c r="M37" t="str">
        <f t="shared" si="0"/>
        <v>NIE</v>
      </c>
      <c r="N37" t="str">
        <f t="shared" si="1"/>
        <v>NIE</v>
      </c>
      <c r="O37" t="str">
        <f t="shared" si="2"/>
        <v/>
      </c>
      <c r="P37">
        <f t="shared" si="10"/>
        <v>16.28</v>
      </c>
      <c r="Q37">
        <f t="shared" si="3"/>
        <v>0</v>
      </c>
    </row>
    <row r="38" spans="1:17" x14ac:dyDescent="0.25">
      <c r="A38" s="2">
        <v>41676</v>
      </c>
      <c r="B38" s="3">
        <v>94</v>
      </c>
      <c r="C38">
        <f t="shared" si="4"/>
        <v>40.950000000000003</v>
      </c>
      <c r="D38">
        <f t="shared" si="5"/>
        <v>9.39</v>
      </c>
      <c r="E38" t="str">
        <f t="shared" si="6"/>
        <v>NIE</v>
      </c>
      <c r="F38">
        <f>IF(E38 = "TAK",0,ROUND(($V$3*(B38/2)/100),2))</f>
        <v>2.82</v>
      </c>
      <c r="G38">
        <f>IF(E38 = "TAK",ROUND(($V$4*B38/100),2),ROUND(($V$4*(B38/2)/100),2))</f>
        <v>4.2300000000000004</v>
      </c>
      <c r="H38">
        <f t="shared" si="7"/>
        <v>5</v>
      </c>
      <c r="I38">
        <f t="shared" si="8"/>
        <v>38.130000000000003</v>
      </c>
      <c r="J38">
        <f t="shared" si="9"/>
        <v>5.16</v>
      </c>
      <c r="K38">
        <f>IF(H38 = 5,IF(I38 &lt; 40,$U$3,I38),I38)</f>
        <v>45</v>
      </c>
      <c r="L38">
        <f>IF(J38 &lt; 5,$U$4,J38)</f>
        <v>5.16</v>
      </c>
      <c r="M38" t="str">
        <f t="shared" si="0"/>
        <v>TAK</v>
      </c>
      <c r="N38" t="str">
        <f t="shared" si="1"/>
        <v>NIE</v>
      </c>
      <c r="O38" t="str">
        <f t="shared" si="2"/>
        <v/>
      </c>
      <c r="P38">
        <f t="shared" si="10"/>
        <v>9.69</v>
      </c>
      <c r="Q38">
        <f t="shared" si="3"/>
        <v>14.07</v>
      </c>
    </row>
    <row r="39" spans="1:17" x14ac:dyDescent="0.25">
      <c r="A39" s="4">
        <v>41677</v>
      </c>
      <c r="B39" s="5">
        <v>35</v>
      </c>
      <c r="C39">
        <f t="shared" si="4"/>
        <v>45</v>
      </c>
      <c r="D39">
        <f t="shared" si="5"/>
        <v>5.16</v>
      </c>
      <c r="E39" t="str">
        <f t="shared" si="6"/>
        <v>NIE</v>
      </c>
      <c r="F39">
        <f>IF(E39 = "TAK",0,ROUND(($V$3*(B39/2)/100),2))</f>
        <v>1.05</v>
      </c>
      <c r="G39">
        <f>IF(E39 = "TAK",ROUND(($V$4*B39/100),2),ROUND(($V$4*(B39/2)/100),2))</f>
        <v>1.58</v>
      </c>
      <c r="H39">
        <f t="shared" si="7"/>
        <v>6</v>
      </c>
      <c r="I39">
        <f t="shared" si="8"/>
        <v>43.95</v>
      </c>
      <c r="J39">
        <f t="shared" si="9"/>
        <v>3.58</v>
      </c>
      <c r="K39">
        <f>IF(H39 = 5,IF(I39 &lt; 40,$U$3,I39),I39)</f>
        <v>43.95</v>
      </c>
      <c r="L39">
        <f>IF(J39 &lt; 5,$U$4,J39)</f>
        <v>30</v>
      </c>
      <c r="M39" t="str">
        <f t="shared" si="0"/>
        <v>NIE</v>
      </c>
      <c r="N39" t="str">
        <f t="shared" si="1"/>
        <v>TAK</v>
      </c>
      <c r="O39" t="str">
        <f t="shared" si="2"/>
        <v>TAK</v>
      </c>
      <c r="P39">
        <f t="shared" si="10"/>
        <v>3.62</v>
      </c>
      <c r="Q39">
        <f t="shared" si="3"/>
        <v>5.24</v>
      </c>
    </row>
    <row r="40" spans="1:17" x14ac:dyDescent="0.25">
      <c r="A40" s="2">
        <v>41678</v>
      </c>
      <c r="B40" s="3">
        <v>54</v>
      </c>
      <c r="C40">
        <f t="shared" si="4"/>
        <v>43.95</v>
      </c>
      <c r="D40">
        <f t="shared" si="5"/>
        <v>30</v>
      </c>
      <c r="E40" t="str">
        <f t="shared" si="6"/>
        <v>TAK</v>
      </c>
      <c r="F40">
        <f>IF(E40 = "TAK",0,ROUND(($V$3*(B40/2)/100),2))</f>
        <v>0</v>
      </c>
      <c r="G40">
        <f>IF(E40 = "TAK",ROUND(($V$4*B40/100),2),ROUND(($V$4*(B40/2)/100),2))</f>
        <v>4.8600000000000003</v>
      </c>
      <c r="H40">
        <f t="shared" si="7"/>
        <v>7</v>
      </c>
      <c r="I40">
        <f t="shared" si="8"/>
        <v>43.95</v>
      </c>
      <c r="J40">
        <f t="shared" si="9"/>
        <v>25.14</v>
      </c>
      <c r="K40">
        <f>IF(H40 = 5,IF(I40 &lt; 40,$U$3,I40),I40)</f>
        <v>43.95</v>
      </c>
      <c r="L40">
        <f>IF(J40 &lt; 5,$U$4,J40)</f>
        <v>25.14</v>
      </c>
      <c r="M40" t="str">
        <f t="shared" si="0"/>
        <v>NIE</v>
      </c>
      <c r="N40" t="str">
        <f t="shared" si="1"/>
        <v>NIE</v>
      </c>
      <c r="O40" t="str">
        <f t="shared" si="2"/>
        <v/>
      </c>
      <c r="P40">
        <f t="shared" si="10"/>
        <v>11.13</v>
      </c>
      <c r="Q40">
        <f t="shared" si="3"/>
        <v>0</v>
      </c>
    </row>
    <row r="41" spans="1:17" x14ac:dyDescent="0.25">
      <c r="A41" s="4">
        <v>41679</v>
      </c>
      <c r="B41" s="5">
        <v>57</v>
      </c>
      <c r="C41">
        <f t="shared" si="4"/>
        <v>43.95</v>
      </c>
      <c r="D41">
        <f t="shared" si="5"/>
        <v>25.14</v>
      </c>
      <c r="E41" t="str">
        <f t="shared" si="6"/>
        <v>TAK</v>
      </c>
      <c r="F41">
        <f>IF(E41 = "TAK",0,ROUND(($V$3*(B41/2)/100),2))</f>
        <v>0</v>
      </c>
      <c r="G41">
        <f>IF(E41 = "TAK",ROUND(($V$4*B41/100),2),ROUND(($V$4*(B41/2)/100),2))</f>
        <v>5.13</v>
      </c>
      <c r="H41">
        <f t="shared" si="7"/>
        <v>1</v>
      </c>
      <c r="I41">
        <f t="shared" si="8"/>
        <v>43.95</v>
      </c>
      <c r="J41">
        <f t="shared" si="9"/>
        <v>20.010000000000002</v>
      </c>
      <c r="K41">
        <f>IF(H41 = 5,IF(I41 &lt; 40,$U$3,I41),I41)</f>
        <v>43.95</v>
      </c>
      <c r="L41">
        <f>IF(J41 &lt; 5,$U$4,J41)</f>
        <v>20.010000000000002</v>
      </c>
      <c r="M41" t="str">
        <f t="shared" si="0"/>
        <v>NIE</v>
      </c>
      <c r="N41" t="str">
        <f t="shared" si="1"/>
        <v>NIE</v>
      </c>
      <c r="O41" t="str">
        <f t="shared" si="2"/>
        <v/>
      </c>
      <c r="P41">
        <f t="shared" si="10"/>
        <v>11.75</v>
      </c>
      <c r="Q41">
        <f t="shared" si="3"/>
        <v>0</v>
      </c>
    </row>
    <row r="42" spans="1:17" x14ac:dyDescent="0.25">
      <c r="A42" s="2">
        <v>41680</v>
      </c>
      <c r="B42" s="3">
        <v>147</v>
      </c>
      <c r="C42">
        <f t="shared" si="4"/>
        <v>43.95</v>
      </c>
      <c r="D42">
        <f t="shared" si="5"/>
        <v>20.010000000000002</v>
      </c>
      <c r="E42" t="str">
        <f t="shared" si="6"/>
        <v>TAK</v>
      </c>
      <c r="F42">
        <f>IF(E42 = "TAK",0,ROUND(($V$3*(B42/2)/100),2))</f>
        <v>0</v>
      </c>
      <c r="G42">
        <f>IF(E42 = "TAK",ROUND(($V$4*B42/100),2),ROUND(($V$4*(B42/2)/100),2))</f>
        <v>13.23</v>
      </c>
      <c r="H42">
        <f t="shared" si="7"/>
        <v>2</v>
      </c>
      <c r="I42">
        <f t="shared" si="8"/>
        <v>43.95</v>
      </c>
      <c r="J42">
        <f t="shared" si="9"/>
        <v>6.7800000000000011</v>
      </c>
      <c r="K42">
        <f>IF(H42 = 5,IF(I42 &lt; 40,$U$3,I42),I42)</f>
        <v>43.95</v>
      </c>
      <c r="L42">
        <f>IF(J42 &lt; 5,$U$4,J42)</f>
        <v>6.7800000000000011</v>
      </c>
      <c r="M42" t="str">
        <f t="shared" si="0"/>
        <v>NIE</v>
      </c>
      <c r="N42" t="str">
        <f t="shared" si="1"/>
        <v>NIE</v>
      </c>
      <c r="O42" t="str">
        <f t="shared" si="2"/>
        <v/>
      </c>
      <c r="P42">
        <f t="shared" si="10"/>
        <v>30.3</v>
      </c>
      <c r="Q42">
        <f t="shared" si="3"/>
        <v>0</v>
      </c>
    </row>
    <row r="43" spans="1:17" x14ac:dyDescent="0.25">
      <c r="A43" s="4">
        <v>41681</v>
      </c>
      <c r="B43" s="5">
        <v>144</v>
      </c>
      <c r="C43">
        <f t="shared" si="4"/>
        <v>43.95</v>
      </c>
      <c r="D43">
        <f t="shared" si="5"/>
        <v>6.7800000000000011</v>
      </c>
      <c r="E43" t="str">
        <f t="shared" si="6"/>
        <v>NIE</v>
      </c>
      <c r="F43">
        <f>IF(E43 = "TAK",0,ROUND(($V$3*(B43/2)/100),2))</f>
        <v>4.32</v>
      </c>
      <c r="G43">
        <f>IF(E43 = "TAK",ROUND(($V$4*B43/100),2),ROUND(($V$4*(B43/2)/100),2))</f>
        <v>6.48</v>
      </c>
      <c r="H43">
        <f t="shared" si="7"/>
        <v>3</v>
      </c>
      <c r="I43">
        <f t="shared" si="8"/>
        <v>39.630000000000003</v>
      </c>
      <c r="J43">
        <f t="shared" si="9"/>
        <v>0.30000000000000071</v>
      </c>
      <c r="K43">
        <f>IF(H43 = 5,IF(I43 &lt; 40,$U$3,I43),I43)</f>
        <v>39.630000000000003</v>
      </c>
      <c r="L43">
        <f>IF(J43 &lt; 5,$U$4,J43)</f>
        <v>30</v>
      </c>
      <c r="M43" t="str">
        <f t="shared" si="0"/>
        <v>NIE</v>
      </c>
      <c r="N43" t="str">
        <f t="shared" si="1"/>
        <v>TAK</v>
      </c>
      <c r="O43" t="str">
        <f t="shared" si="2"/>
        <v/>
      </c>
      <c r="P43">
        <f t="shared" si="10"/>
        <v>14.84</v>
      </c>
      <c r="Q43">
        <f t="shared" si="3"/>
        <v>21.56</v>
      </c>
    </row>
    <row r="44" spans="1:17" x14ac:dyDescent="0.25">
      <c r="A44" s="2">
        <v>41682</v>
      </c>
      <c r="B44" s="3">
        <v>50</v>
      </c>
      <c r="C44">
        <f t="shared" si="4"/>
        <v>39.630000000000003</v>
      </c>
      <c r="D44">
        <f t="shared" si="5"/>
        <v>30</v>
      </c>
      <c r="E44" t="str">
        <f t="shared" si="6"/>
        <v>TAK</v>
      </c>
      <c r="F44">
        <f>IF(E44 = "TAK",0,ROUND(($V$3*(B44/2)/100),2))</f>
        <v>0</v>
      </c>
      <c r="G44">
        <f>IF(E44 = "TAK",ROUND(($V$4*B44/100),2),ROUND(($V$4*(B44/2)/100),2))</f>
        <v>4.5</v>
      </c>
      <c r="H44">
        <f t="shared" si="7"/>
        <v>4</v>
      </c>
      <c r="I44">
        <f t="shared" si="8"/>
        <v>39.630000000000003</v>
      </c>
      <c r="J44">
        <f t="shared" si="9"/>
        <v>25.5</v>
      </c>
      <c r="K44">
        <f>IF(H44 = 5,IF(I44 &lt; 40,$U$3,I44),I44)</f>
        <v>39.630000000000003</v>
      </c>
      <c r="L44">
        <f>IF(J44 &lt; 5,$U$4,J44)</f>
        <v>25.5</v>
      </c>
      <c r="M44" t="str">
        <f t="shared" si="0"/>
        <v>NIE</v>
      </c>
      <c r="N44" t="str">
        <f t="shared" si="1"/>
        <v>NIE</v>
      </c>
      <c r="O44" t="str">
        <f t="shared" si="2"/>
        <v/>
      </c>
      <c r="P44">
        <f t="shared" si="10"/>
        <v>10.31</v>
      </c>
      <c r="Q44">
        <f t="shared" si="3"/>
        <v>0</v>
      </c>
    </row>
    <row r="45" spans="1:17" x14ac:dyDescent="0.25">
      <c r="A45" s="4">
        <v>41683</v>
      </c>
      <c r="B45" s="5">
        <v>129</v>
      </c>
      <c r="C45">
        <f t="shared" si="4"/>
        <v>39.630000000000003</v>
      </c>
      <c r="D45">
        <f t="shared" si="5"/>
        <v>25.5</v>
      </c>
      <c r="E45" t="str">
        <f t="shared" si="6"/>
        <v>TAK</v>
      </c>
      <c r="F45">
        <f>IF(E45 = "TAK",0,ROUND(($V$3*(B45/2)/100),2))</f>
        <v>0</v>
      </c>
      <c r="G45">
        <f>IF(E45 = "TAK",ROUND(($V$4*B45/100),2),ROUND(($V$4*(B45/2)/100),2))</f>
        <v>11.61</v>
      </c>
      <c r="H45">
        <f t="shared" si="7"/>
        <v>5</v>
      </c>
      <c r="I45">
        <f t="shared" si="8"/>
        <v>39.630000000000003</v>
      </c>
      <c r="J45">
        <f t="shared" si="9"/>
        <v>13.89</v>
      </c>
      <c r="K45">
        <f>IF(H45 = 5,IF(I45 &lt; 40,$U$3,I45),I45)</f>
        <v>45</v>
      </c>
      <c r="L45">
        <f>IF(J45 &lt; 5,$U$4,J45)</f>
        <v>13.89</v>
      </c>
      <c r="M45" t="str">
        <f t="shared" si="0"/>
        <v>TAK</v>
      </c>
      <c r="N45" t="str">
        <f t="shared" si="1"/>
        <v>NIE</v>
      </c>
      <c r="O45" t="str">
        <f t="shared" si="2"/>
        <v/>
      </c>
      <c r="P45">
        <f t="shared" si="10"/>
        <v>26.59</v>
      </c>
      <c r="Q45">
        <f t="shared" si="3"/>
        <v>0</v>
      </c>
    </row>
    <row r="46" spans="1:17" x14ac:dyDescent="0.25">
      <c r="A46" s="2">
        <v>41684</v>
      </c>
      <c r="B46" s="3">
        <v>71</v>
      </c>
      <c r="C46">
        <f t="shared" si="4"/>
        <v>45</v>
      </c>
      <c r="D46">
        <f t="shared" si="5"/>
        <v>13.89</v>
      </c>
      <c r="E46" t="str">
        <f t="shared" si="6"/>
        <v>NIE</v>
      </c>
      <c r="F46">
        <f>IF(E46 = "TAK",0,ROUND(($V$3*(B46/2)/100),2))</f>
        <v>2.13</v>
      </c>
      <c r="G46">
        <f>IF(E46 = "TAK",ROUND(($V$4*B46/100),2),ROUND(($V$4*(B46/2)/100),2))</f>
        <v>3.2</v>
      </c>
      <c r="H46">
        <f t="shared" si="7"/>
        <v>6</v>
      </c>
      <c r="I46">
        <f t="shared" si="8"/>
        <v>42.87</v>
      </c>
      <c r="J46">
        <f t="shared" si="9"/>
        <v>10.690000000000001</v>
      </c>
      <c r="K46">
        <f>IF(H46 = 5,IF(I46 &lt; 40,$U$3,I46),I46)</f>
        <v>42.87</v>
      </c>
      <c r="L46">
        <f>IF(J46 &lt; 5,$U$4,J46)</f>
        <v>10.690000000000001</v>
      </c>
      <c r="M46" t="str">
        <f t="shared" si="0"/>
        <v>NIE</v>
      </c>
      <c r="N46" t="str">
        <f t="shared" si="1"/>
        <v>NIE</v>
      </c>
      <c r="O46" t="str">
        <f t="shared" si="2"/>
        <v/>
      </c>
      <c r="P46">
        <f t="shared" si="10"/>
        <v>7.33</v>
      </c>
      <c r="Q46">
        <f t="shared" si="3"/>
        <v>10.63</v>
      </c>
    </row>
    <row r="47" spans="1:17" x14ac:dyDescent="0.25">
      <c r="A47" s="4">
        <v>41685</v>
      </c>
      <c r="B47" s="5">
        <v>125</v>
      </c>
      <c r="C47">
        <f t="shared" si="4"/>
        <v>42.87</v>
      </c>
      <c r="D47">
        <f t="shared" si="5"/>
        <v>10.690000000000001</v>
      </c>
      <c r="E47" t="str">
        <f t="shared" si="6"/>
        <v>NIE</v>
      </c>
      <c r="F47">
        <f>IF(E47 = "TAK",0,ROUND(($V$3*(B47/2)/100),2))</f>
        <v>3.75</v>
      </c>
      <c r="G47">
        <f>IF(E47 = "TAK",ROUND(($V$4*B47/100),2),ROUND(($V$4*(B47/2)/100),2))</f>
        <v>5.63</v>
      </c>
      <c r="H47">
        <f t="shared" si="7"/>
        <v>7</v>
      </c>
      <c r="I47">
        <f t="shared" si="8"/>
        <v>39.119999999999997</v>
      </c>
      <c r="J47">
        <f t="shared" si="9"/>
        <v>5.0600000000000014</v>
      </c>
      <c r="K47">
        <f>IF(H47 = 5,IF(I47 &lt; 40,$U$3,I47),I47)</f>
        <v>39.119999999999997</v>
      </c>
      <c r="L47">
        <f>IF(J47 &lt; 5,$U$4,J47)</f>
        <v>5.0600000000000014</v>
      </c>
      <c r="M47" t="str">
        <f t="shared" si="0"/>
        <v>NIE</v>
      </c>
      <c r="N47" t="str">
        <f t="shared" si="1"/>
        <v>NIE</v>
      </c>
      <c r="O47" t="str">
        <f t="shared" si="2"/>
        <v/>
      </c>
      <c r="P47">
        <f t="shared" si="10"/>
        <v>12.89</v>
      </c>
      <c r="Q47">
        <f t="shared" si="3"/>
        <v>18.71</v>
      </c>
    </row>
    <row r="48" spans="1:17" x14ac:dyDescent="0.25">
      <c r="A48" s="2">
        <v>41686</v>
      </c>
      <c r="B48" s="3">
        <v>97</v>
      </c>
      <c r="C48">
        <f t="shared" si="4"/>
        <v>39.119999999999997</v>
      </c>
      <c r="D48">
        <f t="shared" si="5"/>
        <v>5.0600000000000014</v>
      </c>
      <c r="E48" t="str">
        <f t="shared" si="6"/>
        <v>NIE</v>
      </c>
      <c r="F48">
        <f>IF(E48 = "TAK",0,ROUND(($V$3*(B48/2)/100),2))</f>
        <v>2.91</v>
      </c>
      <c r="G48">
        <f>IF(E48 = "TAK",ROUND(($V$4*B48/100),2),ROUND(($V$4*(B48/2)/100),2))</f>
        <v>4.37</v>
      </c>
      <c r="H48">
        <f t="shared" si="7"/>
        <v>1</v>
      </c>
      <c r="I48">
        <f t="shared" si="8"/>
        <v>36.209999999999994</v>
      </c>
      <c r="J48">
        <f t="shared" si="9"/>
        <v>0.69000000000000128</v>
      </c>
      <c r="K48">
        <f>IF(H48 = 5,IF(I48 &lt; 40,$U$3,I48),I48)</f>
        <v>36.209999999999994</v>
      </c>
      <c r="L48">
        <f>IF(J48 &lt; 5,$U$4,J48)</f>
        <v>30</v>
      </c>
      <c r="M48" t="str">
        <f t="shared" si="0"/>
        <v>NIE</v>
      </c>
      <c r="N48" t="str">
        <f t="shared" si="1"/>
        <v>TAK</v>
      </c>
      <c r="O48" t="str">
        <f t="shared" si="2"/>
        <v>TAK</v>
      </c>
      <c r="P48">
        <f t="shared" si="10"/>
        <v>10.01</v>
      </c>
      <c r="Q48">
        <f t="shared" si="3"/>
        <v>14.52</v>
      </c>
    </row>
    <row r="49" spans="1:17" x14ac:dyDescent="0.25">
      <c r="A49" s="4">
        <v>41687</v>
      </c>
      <c r="B49" s="5">
        <v>104</v>
      </c>
      <c r="C49">
        <f t="shared" si="4"/>
        <v>36.209999999999994</v>
      </c>
      <c r="D49">
        <f t="shared" si="5"/>
        <v>30</v>
      </c>
      <c r="E49" t="str">
        <f t="shared" si="6"/>
        <v>TAK</v>
      </c>
      <c r="F49">
        <f>IF(E49 = "TAK",0,ROUND(($V$3*(B49/2)/100),2))</f>
        <v>0</v>
      </c>
      <c r="G49">
        <f>IF(E49 = "TAK",ROUND(($V$4*B49/100),2),ROUND(($V$4*(B49/2)/100),2))</f>
        <v>9.36</v>
      </c>
      <c r="H49">
        <f t="shared" si="7"/>
        <v>2</v>
      </c>
      <c r="I49">
        <f t="shared" si="8"/>
        <v>36.209999999999994</v>
      </c>
      <c r="J49">
        <f t="shared" si="9"/>
        <v>20.64</v>
      </c>
      <c r="K49">
        <f>IF(H49 = 5,IF(I49 &lt; 40,$U$3,I49),I49)</f>
        <v>36.209999999999994</v>
      </c>
      <c r="L49">
        <f>IF(J49 &lt; 5,$U$4,J49)</f>
        <v>20.64</v>
      </c>
      <c r="M49" t="str">
        <f t="shared" si="0"/>
        <v>NIE</v>
      </c>
      <c r="N49" t="str">
        <f t="shared" si="1"/>
        <v>NIE</v>
      </c>
      <c r="O49" t="str">
        <f t="shared" si="2"/>
        <v/>
      </c>
      <c r="P49">
        <f t="shared" si="10"/>
        <v>21.43</v>
      </c>
      <c r="Q49">
        <f t="shared" si="3"/>
        <v>0</v>
      </c>
    </row>
    <row r="50" spans="1:17" x14ac:dyDescent="0.25">
      <c r="A50" s="2">
        <v>41688</v>
      </c>
      <c r="B50" s="3">
        <v>108</v>
      </c>
      <c r="C50">
        <f t="shared" si="4"/>
        <v>36.209999999999994</v>
      </c>
      <c r="D50">
        <f t="shared" si="5"/>
        <v>20.64</v>
      </c>
      <c r="E50" t="str">
        <f t="shared" si="6"/>
        <v>TAK</v>
      </c>
      <c r="F50">
        <f>IF(E50 = "TAK",0,ROUND(($V$3*(B50/2)/100),2))</f>
        <v>0</v>
      </c>
      <c r="G50">
        <f>IF(E50 = "TAK",ROUND(($V$4*B50/100),2),ROUND(($V$4*(B50/2)/100),2))</f>
        <v>9.7200000000000006</v>
      </c>
      <c r="H50">
        <f t="shared" si="7"/>
        <v>3</v>
      </c>
      <c r="I50">
        <f t="shared" si="8"/>
        <v>36.209999999999994</v>
      </c>
      <c r="J50">
        <f t="shared" si="9"/>
        <v>10.92</v>
      </c>
      <c r="K50">
        <f>IF(H50 = 5,IF(I50 &lt; 40,$U$3,I50),I50)</f>
        <v>36.209999999999994</v>
      </c>
      <c r="L50">
        <f>IF(J50 &lt; 5,$U$4,J50)</f>
        <v>10.92</v>
      </c>
      <c r="M50" t="str">
        <f t="shared" si="0"/>
        <v>NIE</v>
      </c>
      <c r="N50" t="str">
        <f t="shared" si="1"/>
        <v>NIE</v>
      </c>
      <c r="O50" t="str">
        <f t="shared" si="2"/>
        <v/>
      </c>
      <c r="P50">
        <f t="shared" si="10"/>
        <v>22.26</v>
      </c>
      <c r="Q50">
        <f t="shared" si="3"/>
        <v>0</v>
      </c>
    </row>
    <row r="51" spans="1:17" x14ac:dyDescent="0.25">
      <c r="A51" s="4">
        <v>41689</v>
      </c>
      <c r="B51" s="5">
        <v>61</v>
      </c>
      <c r="C51">
        <f t="shared" si="4"/>
        <v>36.209999999999994</v>
      </c>
      <c r="D51">
        <f t="shared" si="5"/>
        <v>10.92</v>
      </c>
      <c r="E51" t="str">
        <f t="shared" si="6"/>
        <v>NIE</v>
      </c>
      <c r="F51">
        <f>IF(E51 = "TAK",0,ROUND(($V$3*(B51/2)/100),2))</f>
        <v>1.83</v>
      </c>
      <c r="G51">
        <f>IF(E51 = "TAK",ROUND(($V$4*B51/100),2),ROUND(($V$4*(B51/2)/100),2))</f>
        <v>2.75</v>
      </c>
      <c r="H51">
        <f t="shared" si="7"/>
        <v>4</v>
      </c>
      <c r="I51">
        <f t="shared" si="8"/>
        <v>34.379999999999995</v>
      </c>
      <c r="J51">
        <f t="shared" si="9"/>
        <v>8.17</v>
      </c>
      <c r="K51">
        <f>IF(H51 = 5,IF(I51 &lt; 40,$U$3,I51),I51)</f>
        <v>34.379999999999995</v>
      </c>
      <c r="L51">
        <f>IF(J51 &lt; 5,$U$4,J51)</f>
        <v>8.17</v>
      </c>
      <c r="M51" t="str">
        <f t="shared" si="0"/>
        <v>NIE</v>
      </c>
      <c r="N51" t="str">
        <f t="shared" si="1"/>
        <v>NIE</v>
      </c>
      <c r="O51" t="str">
        <f t="shared" si="2"/>
        <v/>
      </c>
      <c r="P51">
        <f t="shared" si="10"/>
        <v>6.3</v>
      </c>
      <c r="Q51">
        <f t="shared" si="3"/>
        <v>9.1300000000000008</v>
      </c>
    </row>
    <row r="52" spans="1:17" x14ac:dyDescent="0.25">
      <c r="A52" s="2">
        <v>41690</v>
      </c>
      <c r="B52" s="3">
        <v>35</v>
      </c>
      <c r="C52">
        <f t="shared" si="4"/>
        <v>34.379999999999995</v>
      </c>
      <c r="D52">
        <f t="shared" si="5"/>
        <v>8.17</v>
      </c>
      <c r="E52" t="str">
        <f t="shared" si="6"/>
        <v>NIE</v>
      </c>
      <c r="F52">
        <f>IF(E52 = "TAK",0,ROUND(($V$3*(B52/2)/100),2))</f>
        <v>1.05</v>
      </c>
      <c r="G52">
        <f>IF(E52 = "TAK",ROUND(($V$4*B52/100),2),ROUND(($V$4*(B52/2)/100),2))</f>
        <v>1.58</v>
      </c>
      <c r="H52">
        <f t="shared" si="7"/>
        <v>5</v>
      </c>
      <c r="I52">
        <f t="shared" si="8"/>
        <v>33.33</v>
      </c>
      <c r="J52">
        <f t="shared" si="9"/>
        <v>6.59</v>
      </c>
      <c r="K52">
        <f>IF(H52 = 5,IF(I52 &lt; 40,$U$3,I52),I52)</f>
        <v>45</v>
      </c>
      <c r="L52">
        <f>IF(J52 &lt; 5,$U$4,J52)</f>
        <v>6.59</v>
      </c>
      <c r="M52" t="str">
        <f t="shared" si="0"/>
        <v>TAK</v>
      </c>
      <c r="N52" t="str">
        <f t="shared" si="1"/>
        <v>NIE</v>
      </c>
      <c r="O52" t="str">
        <f t="shared" si="2"/>
        <v/>
      </c>
      <c r="P52">
        <f t="shared" si="10"/>
        <v>3.62</v>
      </c>
      <c r="Q52">
        <f t="shared" si="3"/>
        <v>5.24</v>
      </c>
    </row>
    <row r="53" spans="1:17" x14ac:dyDescent="0.25">
      <c r="A53" s="4">
        <v>41691</v>
      </c>
      <c r="B53" s="5">
        <v>40</v>
      </c>
      <c r="C53">
        <f t="shared" si="4"/>
        <v>45</v>
      </c>
      <c r="D53">
        <f t="shared" si="5"/>
        <v>6.59</v>
      </c>
      <c r="E53" t="str">
        <f t="shared" si="6"/>
        <v>NIE</v>
      </c>
      <c r="F53">
        <f>IF(E53 = "TAK",0,ROUND(($V$3*(B53/2)/100),2))</f>
        <v>1.2</v>
      </c>
      <c r="G53">
        <f>IF(E53 = "TAK",ROUND(($V$4*B53/100),2),ROUND(($V$4*(B53/2)/100),2))</f>
        <v>1.8</v>
      </c>
      <c r="H53">
        <f t="shared" si="7"/>
        <v>6</v>
      </c>
      <c r="I53">
        <f t="shared" si="8"/>
        <v>43.8</v>
      </c>
      <c r="J53">
        <f t="shared" si="9"/>
        <v>4.79</v>
      </c>
      <c r="K53">
        <f>IF(H53 = 5,IF(I53 &lt; 40,$U$3,I53),I53)</f>
        <v>43.8</v>
      </c>
      <c r="L53">
        <f>IF(J53 &lt; 5,$U$4,J53)</f>
        <v>30</v>
      </c>
      <c r="M53" t="str">
        <f t="shared" si="0"/>
        <v>NIE</v>
      </c>
      <c r="N53" t="str">
        <f t="shared" si="1"/>
        <v>TAK</v>
      </c>
      <c r="O53" t="str">
        <f t="shared" si="2"/>
        <v/>
      </c>
      <c r="P53">
        <f t="shared" si="10"/>
        <v>4.12</v>
      </c>
      <c r="Q53">
        <f t="shared" si="3"/>
        <v>5.99</v>
      </c>
    </row>
    <row r="54" spans="1:17" x14ac:dyDescent="0.25">
      <c r="A54" s="2">
        <v>41692</v>
      </c>
      <c r="B54" s="3">
        <v>23</v>
      </c>
      <c r="C54">
        <f t="shared" si="4"/>
        <v>43.8</v>
      </c>
      <c r="D54">
        <f t="shared" si="5"/>
        <v>30</v>
      </c>
      <c r="E54" t="str">
        <f t="shared" si="6"/>
        <v>TAK</v>
      </c>
      <c r="F54">
        <f>IF(E54 = "TAK",0,ROUND(($V$3*(B54/2)/100),2))</f>
        <v>0</v>
      </c>
      <c r="G54">
        <f>IF(E54 = "TAK",ROUND(($V$4*B54/100),2),ROUND(($V$4*(B54/2)/100),2))</f>
        <v>2.0699999999999998</v>
      </c>
      <c r="H54">
        <f t="shared" si="7"/>
        <v>7</v>
      </c>
      <c r="I54">
        <f t="shared" si="8"/>
        <v>43.8</v>
      </c>
      <c r="J54">
        <f t="shared" si="9"/>
        <v>27.93</v>
      </c>
      <c r="K54">
        <f>IF(H54 = 5,IF(I54 &lt; 40,$U$3,I54),I54)</f>
        <v>43.8</v>
      </c>
      <c r="L54">
        <f>IF(J54 &lt; 5,$U$4,J54)</f>
        <v>27.93</v>
      </c>
      <c r="M54" t="str">
        <f t="shared" si="0"/>
        <v>NIE</v>
      </c>
      <c r="N54" t="str">
        <f t="shared" si="1"/>
        <v>NIE</v>
      </c>
      <c r="O54" t="str">
        <f t="shared" si="2"/>
        <v/>
      </c>
      <c r="P54">
        <f t="shared" si="10"/>
        <v>4.74</v>
      </c>
      <c r="Q54">
        <f t="shared" si="3"/>
        <v>0</v>
      </c>
    </row>
    <row r="55" spans="1:17" x14ac:dyDescent="0.25">
      <c r="A55" s="4">
        <v>41693</v>
      </c>
      <c r="B55" s="5">
        <v>116</v>
      </c>
      <c r="C55">
        <f t="shared" si="4"/>
        <v>43.8</v>
      </c>
      <c r="D55">
        <f t="shared" si="5"/>
        <v>27.93</v>
      </c>
      <c r="E55" t="str">
        <f t="shared" si="6"/>
        <v>TAK</v>
      </c>
      <c r="F55">
        <f>IF(E55 = "TAK",0,ROUND(($V$3*(B55/2)/100),2))</f>
        <v>0</v>
      </c>
      <c r="G55">
        <f>IF(E55 = "TAK",ROUND(($V$4*B55/100),2),ROUND(($V$4*(B55/2)/100),2))</f>
        <v>10.44</v>
      </c>
      <c r="H55">
        <f t="shared" si="7"/>
        <v>1</v>
      </c>
      <c r="I55">
        <f t="shared" si="8"/>
        <v>43.8</v>
      </c>
      <c r="J55">
        <f t="shared" si="9"/>
        <v>17.490000000000002</v>
      </c>
      <c r="K55">
        <f>IF(H55 = 5,IF(I55 &lt; 40,$U$3,I55),I55)</f>
        <v>43.8</v>
      </c>
      <c r="L55">
        <f>IF(J55 &lt; 5,$U$4,J55)</f>
        <v>17.490000000000002</v>
      </c>
      <c r="M55" t="str">
        <f t="shared" si="0"/>
        <v>NIE</v>
      </c>
      <c r="N55" t="str">
        <f t="shared" si="1"/>
        <v>NIE</v>
      </c>
      <c r="O55" t="str">
        <f t="shared" si="2"/>
        <v/>
      </c>
      <c r="P55">
        <f t="shared" si="10"/>
        <v>23.91</v>
      </c>
      <c r="Q55">
        <f t="shared" si="3"/>
        <v>0</v>
      </c>
    </row>
    <row r="56" spans="1:17" x14ac:dyDescent="0.25">
      <c r="A56" s="2">
        <v>41694</v>
      </c>
      <c r="B56" s="3">
        <v>77</v>
      </c>
      <c r="C56">
        <f t="shared" si="4"/>
        <v>43.8</v>
      </c>
      <c r="D56">
        <f t="shared" si="5"/>
        <v>17.490000000000002</v>
      </c>
      <c r="E56" t="str">
        <f t="shared" si="6"/>
        <v>TAK</v>
      </c>
      <c r="F56">
        <f>IF(E56 = "TAK",0,ROUND(($V$3*(B56/2)/100),2))</f>
        <v>0</v>
      </c>
      <c r="G56">
        <f>IF(E56 = "TAK",ROUND(($V$4*B56/100),2),ROUND(($V$4*(B56/2)/100),2))</f>
        <v>6.93</v>
      </c>
      <c r="H56">
        <f t="shared" si="7"/>
        <v>2</v>
      </c>
      <c r="I56">
        <f t="shared" si="8"/>
        <v>43.8</v>
      </c>
      <c r="J56">
        <f t="shared" si="9"/>
        <v>10.560000000000002</v>
      </c>
      <c r="K56">
        <f>IF(H56 = 5,IF(I56 &lt; 40,$U$3,I56),I56)</f>
        <v>43.8</v>
      </c>
      <c r="L56">
        <f>IF(J56 &lt; 5,$U$4,J56)</f>
        <v>10.560000000000002</v>
      </c>
      <c r="M56" t="str">
        <f t="shared" si="0"/>
        <v>NIE</v>
      </c>
      <c r="N56" t="str">
        <f t="shared" si="1"/>
        <v>NIE</v>
      </c>
      <c r="O56" t="str">
        <f t="shared" si="2"/>
        <v/>
      </c>
      <c r="P56">
        <f t="shared" si="10"/>
        <v>15.87</v>
      </c>
      <c r="Q56">
        <f t="shared" si="3"/>
        <v>0</v>
      </c>
    </row>
    <row r="57" spans="1:17" x14ac:dyDescent="0.25">
      <c r="A57" s="4">
        <v>41695</v>
      </c>
      <c r="B57" s="5">
        <v>126</v>
      </c>
      <c r="C57">
        <f t="shared" si="4"/>
        <v>43.8</v>
      </c>
      <c r="D57">
        <f t="shared" si="5"/>
        <v>10.560000000000002</v>
      </c>
      <c r="E57" t="str">
        <f t="shared" si="6"/>
        <v>NIE</v>
      </c>
      <c r="F57">
        <f>IF(E57 = "TAK",0,ROUND(($V$3*(B57/2)/100),2))</f>
        <v>3.78</v>
      </c>
      <c r="G57">
        <f>IF(E57 = "TAK",ROUND(($V$4*B57/100),2),ROUND(($V$4*(B57/2)/100),2))</f>
        <v>5.67</v>
      </c>
      <c r="H57">
        <f t="shared" si="7"/>
        <v>3</v>
      </c>
      <c r="I57">
        <f t="shared" si="8"/>
        <v>40.019999999999996</v>
      </c>
      <c r="J57">
        <f t="shared" si="9"/>
        <v>4.8900000000000023</v>
      </c>
      <c r="K57">
        <f>IF(H57 = 5,IF(I57 &lt; 40,$U$3,I57),I57)</f>
        <v>40.019999999999996</v>
      </c>
      <c r="L57">
        <f>IF(J57 &lt; 5,$U$4,J57)</f>
        <v>30</v>
      </c>
      <c r="M57" t="str">
        <f t="shared" si="0"/>
        <v>NIE</v>
      </c>
      <c r="N57" t="str">
        <f t="shared" si="1"/>
        <v>TAK</v>
      </c>
      <c r="O57" t="str">
        <f t="shared" si="2"/>
        <v/>
      </c>
      <c r="P57">
        <f t="shared" si="10"/>
        <v>12.98</v>
      </c>
      <c r="Q57">
        <f t="shared" si="3"/>
        <v>18.86</v>
      </c>
    </row>
    <row r="58" spans="1:17" x14ac:dyDescent="0.25">
      <c r="A58" s="2">
        <v>41696</v>
      </c>
      <c r="B58" s="3">
        <v>123</v>
      </c>
      <c r="C58">
        <f t="shared" si="4"/>
        <v>40.019999999999996</v>
      </c>
      <c r="D58">
        <f t="shared" si="5"/>
        <v>30</v>
      </c>
      <c r="E58" t="str">
        <f t="shared" si="6"/>
        <v>TAK</v>
      </c>
      <c r="F58">
        <f>IF(E58 = "TAK",0,ROUND(($V$3*(B58/2)/100),2))</f>
        <v>0</v>
      </c>
      <c r="G58">
        <f>IF(E58 = "TAK",ROUND(($V$4*B58/100),2),ROUND(($V$4*(B58/2)/100),2))</f>
        <v>11.07</v>
      </c>
      <c r="H58">
        <f t="shared" si="7"/>
        <v>4</v>
      </c>
      <c r="I58">
        <f t="shared" si="8"/>
        <v>40.019999999999996</v>
      </c>
      <c r="J58">
        <f t="shared" si="9"/>
        <v>18.93</v>
      </c>
      <c r="K58">
        <f>IF(H58 = 5,IF(I58 &lt; 40,$U$3,I58),I58)</f>
        <v>40.019999999999996</v>
      </c>
      <c r="L58">
        <f>IF(J58 &lt; 5,$U$4,J58)</f>
        <v>18.93</v>
      </c>
      <c r="M58" t="str">
        <f t="shared" si="0"/>
        <v>NIE</v>
      </c>
      <c r="N58" t="str">
        <f t="shared" si="1"/>
        <v>NIE</v>
      </c>
      <c r="O58" t="str">
        <f t="shared" si="2"/>
        <v/>
      </c>
      <c r="P58">
        <f t="shared" si="10"/>
        <v>25.35</v>
      </c>
      <c r="Q58">
        <f t="shared" si="3"/>
        <v>0</v>
      </c>
    </row>
    <row r="59" spans="1:17" x14ac:dyDescent="0.25">
      <c r="A59" s="4">
        <v>41697</v>
      </c>
      <c r="B59" s="5">
        <v>33</v>
      </c>
      <c r="C59">
        <f t="shared" si="4"/>
        <v>40.019999999999996</v>
      </c>
      <c r="D59">
        <f t="shared" si="5"/>
        <v>18.93</v>
      </c>
      <c r="E59" t="str">
        <f t="shared" si="6"/>
        <v>TAK</v>
      </c>
      <c r="F59">
        <f>IF(E59 = "TAK",0,ROUND(($V$3*(B59/2)/100),2))</f>
        <v>0</v>
      </c>
      <c r="G59">
        <f>IF(E59 = "TAK",ROUND(($V$4*B59/100),2),ROUND(($V$4*(B59/2)/100),2))</f>
        <v>2.97</v>
      </c>
      <c r="H59">
        <f t="shared" si="7"/>
        <v>5</v>
      </c>
      <c r="I59">
        <f t="shared" si="8"/>
        <v>40.019999999999996</v>
      </c>
      <c r="J59">
        <f t="shared" si="9"/>
        <v>15.959999999999999</v>
      </c>
      <c r="K59">
        <f>IF(H59 = 5,IF(I59 &lt; 40,$U$3,I59),I59)</f>
        <v>40.019999999999996</v>
      </c>
      <c r="L59">
        <f>IF(J59 &lt; 5,$U$4,J59)</f>
        <v>15.959999999999999</v>
      </c>
      <c r="M59" t="str">
        <f t="shared" si="0"/>
        <v>NIE</v>
      </c>
      <c r="N59" t="str">
        <f t="shared" si="1"/>
        <v>NIE</v>
      </c>
      <c r="O59" t="str">
        <f t="shared" si="2"/>
        <v/>
      </c>
      <c r="P59">
        <f t="shared" si="10"/>
        <v>6.8</v>
      </c>
      <c r="Q59">
        <f t="shared" si="3"/>
        <v>0</v>
      </c>
    </row>
    <row r="60" spans="1:17" x14ac:dyDescent="0.25">
      <c r="A60" s="2">
        <v>41698</v>
      </c>
      <c r="B60" s="3">
        <v>34</v>
      </c>
      <c r="C60">
        <f t="shared" si="4"/>
        <v>40.019999999999996</v>
      </c>
      <c r="D60">
        <f t="shared" si="5"/>
        <v>15.959999999999999</v>
      </c>
      <c r="E60" t="str">
        <f t="shared" si="6"/>
        <v>TAK</v>
      </c>
      <c r="F60">
        <f>IF(E60 = "TAK",0,ROUND(($V$3*(B60/2)/100),2))</f>
        <v>0</v>
      </c>
      <c r="G60">
        <f>IF(E60 = "TAK",ROUND(($V$4*B60/100),2),ROUND(($V$4*(B60/2)/100),2))</f>
        <v>3.06</v>
      </c>
      <c r="H60">
        <f t="shared" si="7"/>
        <v>6</v>
      </c>
      <c r="I60">
        <f t="shared" si="8"/>
        <v>40.019999999999996</v>
      </c>
      <c r="J60">
        <f t="shared" si="9"/>
        <v>12.899999999999999</v>
      </c>
      <c r="K60">
        <f>IF(H60 = 5,IF(I60 &lt; 40,$U$3,I60),I60)</f>
        <v>40.019999999999996</v>
      </c>
      <c r="L60">
        <f>IF(J60 &lt; 5,$U$4,J60)</f>
        <v>12.899999999999999</v>
      </c>
      <c r="M60" t="str">
        <f t="shared" si="0"/>
        <v>NIE</v>
      </c>
      <c r="N60" t="str">
        <f t="shared" si="1"/>
        <v>NIE</v>
      </c>
      <c r="O60" t="str">
        <f t="shared" si="2"/>
        <v/>
      </c>
      <c r="P60">
        <f t="shared" si="10"/>
        <v>7.01</v>
      </c>
      <c r="Q60">
        <f t="shared" si="3"/>
        <v>0</v>
      </c>
    </row>
    <row r="61" spans="1:17" x14ac:dyDescent="0.25">
      <c r="A61" s="4">
        <v>41699</v>
      </c>
      <c r="B61" s="5">
        <v>137</v>
      </c>
      <c r="C61">
        <f t="shared" si="4"/>
        <v>40.019999999999996</v>
      </c>
      <c r="D61">
        <f t="shared" si="5"/>
        <v>12.899999999999999</v>
      </c>
      <c r="E61" t="str">
        <f t="shared" si="6"/>
        <v>NIE</v>
      </c>
      <c r="F61">
        <f>IF(E61 = "TAK",0,ROUND(($V$3*(B61/2)/100),2))</f>
        <v>4.1100000000000003</v>
      </c>
      <c r="G61">
        <f>IF(E61 = "TAK",ROUND(($V$4*B61/100),2),ROUND(($V$4*(B61/2)/100),2))</f>
        <v>6.17</v>
      </c>
      <c r="H61">
        <f t="shared" si="7"/>
        <v>7</v>
      </c>
      <c r="I61">
        <f t="shared" si="8"/>
        <v>35.909999999999997</v>
      </c>
      <c r="J61">
        <f t="shared" si="9"/>
        <v>6.7299999999999986</v>
      </c>
      <c r="K61">
        <f>IF(H61 = 5,IF(I61 &lt; 40,$U$3,I61),I61)</f>
        <v>35.909999999999997</v>
      </c>
      <c r="L61">
        <f>IF(J61 &lt; 5,$U$4,J61)</f>
        <v>6.7299999999999986</v>
      </c>
      <c r="M61" t="str">
        <f t="shared" si="0"/>
        <v>NIE</v>
      </c>
      <c r="N61" t="str">
        <f t="shared" si="1"/>
        <v>NIE</v>
      </c>
      <c r="O61" t="str">
        <f t="shared" si="2"/>
        <v/>
      </c>
      <c r="P61">
        <f t="shared" si="10"/>
        <v>14.13</v>
      </c>
      <c r="Q61">
        <f t="shared" si="3"/>
        <v>20.51</v>
      </c>
    </row>
    <row r="62" spans="1:17" x14ac:dyDescent="0.25">
      <c r="A62" s="2">
        <v>41700</v>
      </c>
      <c r="B62" s="3">
        <v>39</v>
      </c>
      <c r="C62">
        <f t="shared" si="4"/>
        <v>35.909999999999997</v>
      </c>
      <c r="D62">
        <f t="shared" si="5"/>
        <v>6.7299999999999986</v>
      </c>
      <c r="E62" t="str">
        <f t="shared" si="6"/>
        <v>NIE</v>
      </c>
      <c r="F62">
        <f>IF(E62 = "TAK",0,ROUND(($V$3*(B62/2)/100),2))</f>
        <v>1.17</v>
      </c>
      <c r="G62">
        <f>IF(E62 = "TAK",ROUND(($V$4*B62/100),2),ROUND(($V$4*(B62/2)/100),2))</f>
        <v>1.76</v>
      </c>
      <c r="H62">
        <f t="shared" si="7"/>
        <v>1</v>
      </c>
      <c r="I62">
        <f t="shared" si="8"/>
        <v>34.739999999999995</v>
      </c>
      <c r="J62">
        <f t="shared" si="9"/>
        <v>4.9699999999999989</v>
      </c>
      <c r="K62">
        <f>IF(H62 = 5,IF(I62 &lt; 40,$U$3,I62),I62)</f>
        <v>34.739999999999995</v>
      </c>
      <c r="L62">
        <f>IF(J62 &lt; 5,$U$4,J62)</f>
        <v>30</v>
      </c>
      <c r="M62" t="str">
        <f t="shared" si="0"/>
        <v>NIE</v>
      </c>
      <c r="N62" t="str">
        <f t="shared" si="1"/>
        <v>TAK</v>
      </c>
      <c r="O62" t="str">
        <f t="shared" si="2"/>
        <v/>
      </c>
      <c r="P62">
        <f t="shared" si="10"/>
        <v>4.03</v>
      </c>
      <c r="Q62">
        <f t="shared" si="3"/>
        <v>5.84</v>
      </c>
    </row>
    <row r="63" spans="1:17" x14ac:dyDescent="0.25">
      <c r="A63" s="4">
        <v>41701</v>
      </c>
      <c r="B63" s="5">
        <v>99</v>
      </c>
      <c r="C63">
        <f t="shared" si="4"/>
        <v>34.739999999999995</v>
      </c>
      <c r="D63">
        <f t="shared" si="5"/>
        <v>30</v>
      </c>
      <c r="E63" t="str">
        <f t="shared" si="6"/>
        <v>TAK</v>
      </c>
      <c r="F63">
        <f>IF(E63 = "TAK",0,ROUND(($V$3*(B63/2)/100),2))</f>
        <v>0</v>
      </c>
      <c r="G63">
        <f>IF(E63 = "TAK",ROUND(($V$4*B63/100),2),ROUND(($V$4*(B63/2)/100),2))</f>
        <v>8.91</v>
      </c>
      <c r="H63">
        <f t="shared" si="7"/>
        <v>2</v>
      </c>
      <c r="I63">
        <f t="shared" si="8"/>
        <v>34.739999999999995</v>
      </c>
      <c r="J63">
        <f t="shared" si="9"/>
        <v>21.09</v>
      </c>
      <c r="K63">
        <f>IF(H63 = 5,IF(I63 &lt; 40,$U$3,I63),I63)</f>
        <v>34.739999999999995</v>
      </c>
      <c r="L63">
        <f>IF(J63 &lt; 5,$U$4,J63)</f>
        <v>21.09</v>
      </c>
      <c r="M63" t="str">
        <f t="shared" si="0"/>
        <v>NIE</v>
      </c>
      <c r="N63" t="str">
        <f t="shared" si="1"/>
        <v>NIE</v>
      </c>
      <c r="O63" t="str">
        <f t="shared" si="2"/>
        <v/>
      </c>
      <c r="P63">
        <f t="shared" si="10"/>
        <v>20.399999999999999</v>
      </c>
      <c r="Q63">
        <f t="shared" si="3"/>
        <v>0</v>
      </c>
    </row>
    <row r="64" spans="1:17" x14ac:dyDescent="0.25">
      <c r="A64" s="2">
        <v>41702</v>
      </c>
      <c r="B64" s="3">
        <v>65</v>
      </c>
      <c r="C64">
        <f t="shared" si="4"/>
        <v>34.739999999999995</v>
      </c>
      <c r="D64">
        <f t="shared" si="5"/>
        <v>21.09</v>
      </c>
      <c r="E64" t="str">
        <f t="shared" si="6"/>
        <v>TAK</v>
      </c>
      <c r="F64">
        <f>IF(E64 = "TAK",0,ROUND(($V$3*(B64/2)/100),2))</f>
        <v>0</v>
      </c>
      <c r="G64">
        <f>IF(E64 = "TAK",ROUND(($V$4*B64/100),2),ROUND(($V$4*(B64/2)/100),2))</f>
        <v>5.85</v>
      </c>
      <c r="H64">
        <f t="shared" si="7"/>
        <v>3</v>
      </c>
      <c r="I64">
        <f t="shared" si="8"/>
        <v>34.739999999999995</v>
      </c>
      <c r="J64">
        <f t="shared" si="9"/>
        <v>15.24</v>
      </c>
      <c r="K64">
        <f>IF(H64 = 5,IF(I64 &lt; 40,$U$3,I64),I64)</f>
        <v>34.739999999999995</v>
      </c>
      <c r="L64">
        <f>IF(J64 &lt; 5,$U$4,J64)</f>
        <v>15.24</v>
      </c>
      <c r="M64" t="str">
        <f t="shared" si="0"/>
        <v>NIE</v>
      </c>
      <c r="N64" t="str">
        <f t="shared" si="1"/>
        <v>NIE</v>
      </c>
      <c r="O64" t="str">
        <f t="shared" si="2"/>
        <v/>
      </c>
      <c r="P64">
        <f t="shared" si="10"/>
        <v>13.4</v>
      </c>
      <c r="Q64">
        <f t="shared" si="3"/>
        <v>0</v>
      </c>
    </row>
    <row r="65" spans="1:17" x14ac:dyDescent="0.25">
      <c r="A65" s="4">
        <v>41703</v>
      </c>
      <c r="B65" s="5">
        <v>81</v>
      </c>
      <c r="C65">
        <f t="shared" si="4"/>
        <v>34.739999999999995</v>
      </c>
      <c r="D65">
        <f t="shared" si="5"/>
        <v>15.24</v>
      </c>
      <c r="E65" t="str">
        <f t="shared" si="6"/>
        <v>TAK</v>
      </c>
      <c r="F65">
        <f>IF(E65 = "TAK",0,ROUND(($V$3*(B65/2)/100),2))</f>
        <v>0</v>
      </c>
      <c r="G65">
        <f>IF(E65 = "TAK",ROUND(($V$4*B65/100),2),ROUND(($V$4*(B65/2)/100),2))</f>
        <v>7.29</v>
      </c>
      <c r="H65">
        <f t="shared" si="7"/>
        <v>4</v>
      </c>
      <c r="I65">
        <f t="shared" si="8"/>
        <v>34.739999999999995</v>
      </c>
      <c r="J65">
        <f t="shared" si="9"/>
        <v>7.95</v>
      </c>
      <c r="K65">
        <f>IF(H65 = 5,IF(I65 &lt; 40,$U$3,I65),I65)</f>
        <v>34.739999999999995</v>
      </c>
      <c r="L65">
        <f>IF(J65 &lt; 5,$U$4,J65)</f>
        <v>7.95</v>
      </c>
      <c r="M65" t="str">
        <f t="shared" si="0"/>
        <v>NIE</v>
      </c>
      <c r="N65" t="str">
        <f t="shared" si="1"/>
        <v>NIE</v>
      </c>
      <c r="O65" t="str">
        <f t="shared" si="2"/>
        <v/>
      </c>
      <c r="P65">
        <f t="shared" si="10"/>
        <v>16.690000000000001</v>
      </c>
      <c r="Q65">
        <f t="shared" si="3"/>
        <v>0</v>
      </c>
    </row>
    <row r="66" spans="1:17" x14ac:dyDescent="0.25">
      <c r="A66" s="2">
        <v>41704</v>
      </c>
      <c r="B66" s="3">
        <v>42</v>
      </c>
      <c r="C66">
        <f t="shared" si="4"/>
        <v>34.739999999999995</v>
      </c>
      <c r="D66">
        <f t="shared" si="5"/>
        <v>7.95</v>
      </c>
      <c r="E66" t="str">
        <f t="shared" si="6"/>
        <v>NIE</v>
      </c>
      <c r="F66">
        <f>IF(E66 = "TAK",0,ROUND(($V$3*(B66/2)/100),2))</f>
        <v>1.26</v>
      </c>
      <c r="G66">
        <f>IF(E66 = "TAK",ROUND(($V$4*B66/100),2),ROUND(($V$4*(B66/2)/100),2))</f>
        <v>1.89</v>
      </c>
      <c r="H66">
        <f t="shared" si="7"/>
        <v>5</v>
      </c>
      <c r="I66">
        <f t="shared" si="8"/>
        <v>33.479999999999997</v>
      </c>
      <c r="J66">
        <f t="shared" si="9"/>
        <v>6.0600000000000005</v>
      </c>
      <c r="K66">
        <f>IF(H66 = 5,IF(I66 &lt; 40,$U$3,I66),I66)</f>
        <v>45</v>
      </c>
      <c r="L66">
        <f>IF(J66 &lt; 5,$U$4,J66)</f>
        <v>6.0600000000000005</v>
      </c>
      <c r="M66" t="str">
        <f t="shared" si="0"/>
        <v>TAK</v>
      </c>
      <c r="N66" t="str">
        <f t="shared" si="1"/>
        <v>NIE</v>
      </c>
      <c r="O66" t="str">
        <f t="shared" si="2"/>
        <v/>
      </c>
      <c r="P66">
        <f t="shared" si="10"/>
        <v>4.33</v>
      </c>
      <c r="Q66">
        <f t="shared" si="3"/>
        <v>6.29</v>
      </c>
    </row>
    <row r="67" spans="1:17" x14ac:dyDescent="0.25">
      <c r="A67" s="4">
        <v>41705</v>
      </c>
      <c r="B67" s="5">
        <v>73</v>
      </c>
      <c r="C67">
        <f t="shared" si="4"/>
        <v>45</v>
      </c>
      <c r="D67">
        <f t="shared" si="5"/>
        <v>6.0600000000000005</v>
      </c>
      <c r="E67" t="str">
        <f t="shared" si="6"/>
        <v>NIE</v>
      </c>
      <c r="F67">
        <f>IF(E67 = "TAK",0,ROUND(($V$3*(B67/2)/100),2))</f>
        <v>2.19</v>
      </c>
      <c r="G67">
        <f>IF(E67 = "TAK",ROUND(($V$4*B67/100),2),ROUND(($V$4*(B67/2)/100),2))</f>
        <v>3.29</v>
      </c>
      <c r="H67">
        <f t="shared" si="7"/>
        <v>6</v>
      </c>
      <c r="I67">
        <f t="shared" si="8"/>
        <v>42.81</v>
      </c>
      <c r="J67">
        <f t="shared" si="9"/>
        <v>2.7700000000000005</v>
      </c>
      <c r="K67">
        <f>IF(H67 = 5,IF(I67 &lt; 40,$U$3,I67),I67)</f>
        <v>42.81</v>
      </c>
      <c r="L67">
        <f>IF(J67 &lt; 5,$U$4,J67)</f>
        <v>30</v>
      </c>
      <c r="M67" t="str">
        <f t="shared" ref="M67:M130" si="11">IF(I67 &lt;&gt; K67,"TAK","NIE")</f>
        <v>NIE</v>
      </c>
      <c r="N67" t="str">
        <f t="shared" ref="N67:N130" si="12">IF(J67 &lt;&gt; L67,"TAK","NIE")</f>
        <v>TAK</v>
      </c>
      <c r="O67" t="str">
        <f t="shared" ref="O67:O130" si="13">IF(D67 &lt; 5.25,"TAK","")</f>
        <v/>
      </c>
      <c r="P67">
        <f t="shared" si="10"/>
        <v>7.53</v>
      </c>
      <c r="Q67">
        <f t="shared" ref="Q67:Q130" si="14">ROUND(F67*$W$3,2)</f>
        <v>10.93</v>
      </c>
    </row>
    <row r="68" spans="1:17" x14ac:dyDescent="0.25">
      <c r="A68" s="2">
        <v>41706</v>
      </c>
      <c r="B68" s="3">
        <v>95</v>
      </c>
      <c r="C68">
        <f t="shared" ref="C68:C131" si="15">K67</f>
        <v>42.81</v>
      </c>
      <c r="D68">
        <f t="shared" ref="D68:D131" si="16">L67</f>
        <v>30</v>
      </c>
      <c r="E68" t="str">
        <f t="shared" ref="E68:E131" si="17">IF(D68 &gt;15,"TAK","NIE")</f>
        <v>TAK</v>
      </c>
      <c r="F68">
        <f>IF(E68 = "TAK",0,ROUND(($V$3*(B68/2)/100),2))</f>
        <v>0</v>
      </c>
      <c r="G68">
        <f>IF(E68 = "TAK",ROUND(($V$4*B68/100),2),ROUND(($V$4*(B68/2)/100),2))</f>
        <v>8.5500000000000007</v>
      </c>
      <c r="H68">
        <f t="shared" ref="H68:H131" si="18">WEEKDAY(A68)</f>
        <v>7</v>
      </c>
      <c r="I68">
        <f t="shared" ref="I68:I131" si="19">C68-F68</f>
        <v>42.81</v>
      </c>
      <c r="J68">
        <f t="shared" ref="J68:J131" si="20">D68-G68</f>
        <v>21.45</v>
      </c>
      <c r="K68">
        <f>IF(H68 = 5,IF(I68 &lt; 40,$U$3,I68),I68)</f>
        <v>42.81</v>
      </c>
      <c r="L68">
        <f>IF(J68 &lt; 5,$U$4,J68)</f>
        <v>21.45</v>
      </c>
      <c r="M68" t="str">
        <f t="shared" si="11"/>
        <v>NIE</v>
      </c>
      <c r="N68" t="str">
        <f t="shared" si="12"/>
        <v>NIE</v>
      </c>
      <c r="O68" t="str">
        <f t="shared" si="13"/>
        <v/>
      </c>
      <c r="P68">
        <f t="shared" ref="P68:P131" si="21">ROUND((G68*$W$4),2)</f>
        <v>19.579999999999998</v>
      </c>
      <c r="Q68">
        <f t="shared" si="14"/>
        <v>0</v>
      </c>
    </row>
    <row r="69" spans="1:17" x14ac:dyDescent="0.25">
      <c r="A69" s="4">
        <v>41707</v>
      </c>
      <c r="B69" s="5">
        <v>70</v>
      </c>
      <c r="C69">
        <f t="shared" si="15"/>
        <v>42.81</v>
      </c>
      <c r="D69">
        <f t="shared" si="16"/>
        <v>21.45</v>
      </c>
      <c r="E69" t="str">
        <f t="shared" si="17"/>
        <v>TAK</v>
      </c>
      <c r="F69">
        <f>IF(E69 = "TAK",0,ROUND(($V$3*(B69/2)/100),2))</f>
        <v>0</v>
      </c>
      <c r="G69">
        <f>IF(E69 = "TAK",ROUND(($V$4*B69/100),2),ROUND(($V$4*(B69/2)/100),2))</f>
        <v>6.3</v>
      </c>
      <c r="H69">
        <f t="shared" si="18"/>
        <v>1</v>
      </c>
      <c r="I69">
        <f t="shared" si="19"/>
        <v>42.81</v>
      </c>
      <c r="J69">
        <f t="shared" si="20"/>
        <v>15.149999999999999</v>
      </c>
      <c r="K69">
        <f>IF(H69 = 5,IF(I69 &lt; 40,$U$3,I69),I69)</f>
        <v>42.81</v>
      </c>
      <c r="L69">
        <f>IF(J69 &lt; 5,$U$4,J69)</f>
        <v>15.149999999999999</v>
      </c>
      <c r="M69" t="str">
        <f t="shared" si="11"/>
        <v>NIE</v>
      </c>
      <c r="N69" t="str">
        <f t="shared" si="12"/>
        <v>NIE</v>
      </c>
      <c r="O69" t="str">
        <f t="shared" si="13"/>
        <v/>
      </c>
      <c r="P69">
        <f t="shared" si="21"/>
        <v>14.43</v>
      </c>
      <c r="Q69">
        <f t="shared" si="14"/>
        <v>0</v>
      </c>
    </row>
    <row r="70" spans="1:17" x14ac:dyDescent="0.25">
      <c r="A70" s="2">
        <v>41708</v>
      </c>
      <c r="B70" s="3">
        <v>18</v>
      </c>
      <c r="C70">
        <f t="shared" si="15"/>
        <v>42.81</v>
      </c>
      <c r="D70">
        <f t="shared" si="16"/>
        <v>15.149999999999999</v>
      </c>
      <c r="E70" t="str">
        <f t="shared" si="17"/>
        <v>TAK</v>
      </c>
      <c r="F70">
        <f>IF(E70 = "TAK",0,ROUND(($V$3*(B70/2)/100),2))</f>
        <v>0</v>
      </c>
      <c r="G70">
        <f>IF(E70 = "TAK",ROUND(($V$4*B70/100),2),ROUND(($V$4*(B70/2)/100),2))</f>
        <v>1.62</v>
      </c>
      <c r="H70">
        <f t="shared" si="18"/>
        <v>2</v>
      </c>
      <c r="I70">
        <f t="shared" si="19"/>
        <v>42.81</v>
      </c>
      <c r="J70">
        <f t="shared" si="20"/>
        <v>13.529999999999998</v>
      </c>
      <c r="K70">
        <f>IF(H70 = 5,IF(I70 &lt; 40,$U$3,I70),I70)</f>
        <v>42.81</v>
      </c>
      <c r="L70">
        <f>IF(J70 &lt; 5,$U$4,J70)</f>
        <v>13.529999999999998</v>
      </c>
      <c r="M70" t="str">
        <f t="shared" si="11"/>
        <v>NIE</v>
      </c>
      <c r="N70" t="str">
        <f t="shared" si="12"/>
        <v>NIE</v>
      </c>
      <c r="O70" t="str">
        <f t="shared" si="13"/>
        <v/>
      </c>
      <c r="P70">
        <f t="shared" si="21"/>
        <v>3.71</v>
      </c>
      <c r="Q70">
        <f t="shared" si="14"/>
        <v>0</v>
      </c>
    </row>
    <row r="71" spans="1:17" x14ac:dyDescent="0.25">
      <c r="A71" s="4">
        <v>41709</v>
      </c>
      <c r="B71" s="5">
        <v>140</v>
      </c>
      <c r="C71">
        <f t="shared" si="15"/>
        <v>42.81</v>
      </c>
      <c r="D71">
        <f t="shared" si="16"/>
        <v>13.529999999999998</v>
      </c>
      <c r="E71" t="str">
        <f t="shared" si="17"/>
        <v>NIE</v>
      </c>
      <c r="F71">
        <f>IF(E71 = "TAK",0,ROUND(($V$3*(B71/2)/100),2))</f>
        <v>4.2</v>
      </c>
      <c r="G71">
        <f>IF(E71 = "TAK",ROUND(($V$4*B71/100),2),ROUND(($V$4*(B71/2)/100),2))</f>
        <v>6.3</v>
      </c>
      <c r="H71">
        <f t="shared" si="18"/>
        <v>3</v>
      </c>
      <c r="I71">
        <f t="shared" si="19"/>
        <v>38.61</v>
      </c>
      <c r="J71">
        <f t="shared" si="20"/>
        <v>7.2299999999999978</v>
      </c>
      <c r="K71">
        <f>IF(H71 = 5,IF(I71 &lt; 40,$U$3,I71),I71)</f>
        <v>38.61</v>
      </c>
      <c r="L71">
        <f>IF(J71 &lt; 5,$U$4,J71)</f>
        <v>7.2299999999999978</v>
      </c>
      <c r="M71" t="str">
        <f t="shared" si="11"/>
        <v>NIE</v>
      </c>
      <c r="N71" t="str">
        <f t="shared" si="12"/>
        <v>NIE</v>
      </c>
      <c r="O71" t="str">
        <f t="shared" si="13"/>
        <v/>
      </c>
      <c r="P71">
        <f t="shared" si="21"/>
        <v>14.43</v>
      </c>
      <c r="Q71">
        <f t="shared" si="14"/>
        <v>20.96</v>
      </c>
    </row>
    <row r="72" spans="1:17" x14ac:dyDescent="0.25">
      <c r="A72" s="2">
        <v>41710</v>
      </c>
      <c r="B72" s="3">
        <v>35</v>
      </c>
      <c r="C72">
        <f t="shared" si="15"/>
        <v>38.61</v>
      </c>
      <c r="D72">
        <f t="shared" si="16"/>
        <v>7.2299999999999978</v>
      </c>
      <c r="E72" t="str">
        <f t="shared" si="17"/>
        <v>NIE</v>
      </c>
      <c r="F72">
        <f>IF(E72 = "TAK",0,ROUND(($V$3*(B72/2)/100),2))</f>
        <v>1.05</v>
      </c>
      <c r="G72">
        <f>IF(E72 = "TAK",ROUND(($V$4*B72/100),2),ROUND(($V$4*(B72/2)/100),2))</f>
        <v>1.58</v>
      </c>
      <c r="H72">
        <f t="shared" si="18"/>
        <v>4</v>
      </c>
      <c r="I72">
        <f t="shared" si="19"/>
        <v>37.56</v>
      </c>
      <c r="J72">
        <f t="shared" si="20"/>
        <v>5.6499999999999977</v>
      </c>
      <c r="K72">
        <f>IF(H72 = 5,IF(I72 &lt; 40,$U$3,I72),I72)</f>
        <v>37.56</v>
      </c>
      <c r="L72">
        <f>IF(J72 &lt; 5,$U$4,J72)</f>
        <v>5.6499999999999977</v>
      </c>
      <c r="M72" t="str">
        <f t="shared" si="11"/>
        <v>NIE</v>
      </c>
      <c r="N72" t="str">
        <f t="shared" si="12"/>
        <v>NIE</v>
      </c>
      <c r="O72" t="str">
        <f t="shared" si="13"/>
        <v/>
      </c>
      <c r="P72">
        <f t="shared" si="21"/>
        <v>3.62</v>
      </c>
      <c r="Q72">
        <f t="shared" si="14"/>
        <v>5.24</v>
      </c>
    </row>
    <row r="73" spans="1:17" x14ac:dyDescent="0.25">
      <c r="A73" s="4">
        <v>41711</v>
      </c>
      <c r="B73" s="5">
        <v>65</v>
      </c>
      <c r="C73">
        <f t="shared" si="15"/>
        <v>37.56</v>
      </c>
      <c r="D73">
        <f t="shared" si="16"/>
        <v>5.6499999999999977</v>
      </c>
      <c r="E73" t="str">
        <f t="shared" si="17"/>
        <v>NIE</v>
      </c>
      <c r="F73">
        <f>IF(E73 = "TAK",0,ROUND(($V$3*(B73/2)/100),2))</f>
        <v>1.95</v>
      </c>
      <c r="G73">
        <f>IF(E73 = "TAK",ROUND(($V$4*B73/100),2),ROUND(($V$4*(B73/2)/100),2))</f>
        <v>2.93</v>
      </c>
      <c r="H73">
        <f t="shared" si="18"/>
        <v>5</v>
      </c>
      <c r="I73">
        <f t="shared" si="19"/>
        <v>35.61</v>
      </c>
      <c r="J73">
        <f t="shared" si="20"/>
        <v>2.7199999999999975</v>
      </c>
      <c r="K73">
        <f>IF(H73 = 5,IF(I73 &lt; 40,$U$3,I73),I73)</f>
        <v>45</v>
      </c>
      <c r="L73">
        <f>IF(J73 &lt; 5,$U$4,J73)</f>
        <v>30</v>
      </c>
      <c r="M73" t="str">
        <f t="shared" si="11"/>
        <v>TAK</v>
      </c>
      <c r="N73" t="str">
        <f t="shared" si="12"/>
        <v>TAK</v>
      </c>
      <c r="O73" t="str">
        <f t="shared" si="13"/>
        <v/>
      </c>
      <c r="P73">
        <f t="shared" si="21"/>
        <v>6.71</v>
      </c>
      <c r="Q73">
        <f t="shared" si="14"/>
        <v>9.73</v>
      </c>
    </row>
    <row r="74" spans="1:17" x14ac:dyDescent="0.25">
      <c r="A74" s="2">
        <v>41712</v>
      </c>
      <c r="B74" s="3">
        <v>225</v>
      </c>
      <c r="C74">
        <f t="shared" si="15"/>
        <v>45</v>
      </c>
      <c r="D74">
        <f t="shared" si="16"/>
        <v>30</v>
      </c>
      <c r="E74" t="str">
        <f t="shared" si="17"/>
        <v>TAK</v>
      </c>
      <c r="F74">
        <f>IF(E74 = "TAK",0,ROUND(($V$3*(B74/2)/100),2))</f>
        <v>0</v>
      </c>
      <c r="G74">
        <f>IF(E74 = "TAK",ROUND(($V$4*B74/100),2),ROUND(($V$4*(B74/2)/100),2))</f>
        <v>20.25</v>
      </c>
      <c r="H74">
        <f t="shared" si="18"/>
        <v>6</v>
      </c>
      <c r="I74">
        <f t="shared" si="19"/>
        <v>45</v>
      </c>
      <c r="J74">
        <f t="shared" si="20"/>
        <v>9.75</v>
      </c>
      <c r="K74">
        <f>IF(H74 = 5,IF(I74 &lt; 40,$U$3,I74),I74)</f>
        <v>45</v>
      </c>
      <c r="L74">
        <f>IF(J74 &lt; 5,$U$4,J74)</f>
        <v>9.75</v>
      </c>
      <c r="M74" t="str">
        <f t="shared" si="11"/>
        <v>NIE</v>
      </c>
      <c r="N74" t="str">
        <f t="shared" si="12"/>
        <v>NIE</v>
      </c>
      <c r="O74" t="str">
        <f t="shared" si="13"/>
        <v/>
      </c>
      <c r="P74">
        <f t="shared" si="21"/>
        <v>46.37</v>
      </c>
      <c r="Q74">
        <f t="shared" si="14"/>
        <v>0</v>
      </c>
    </row>
    <row r="75" spans="1:17" x14ac:dyDescent="0.25">
      <c r="A75" s="4">
        <v>41713</v>
      </c>
      <c r="B75" s="5">
        <v>138</v>
      </c>
      <c r="C75">
        <f t="shared" si="15"/>
        <v>45</v>
      </c>
      <c r="D75">
        <f t="shared" si="16"/>
        <v>9.75</v>
      </c>
      <c r="E75" t="str">
        <f t="shared" si="17"/>
        <v>NIE</v>
      </c>
      <c r="F75">
        <f>IF(E75 = "TAK",0,ROUND(($V$3*(B75/2)/100),2))</f>
        <v>4.1399999999999997</v>
      </c>
      <c r="G75">
        <f>IF(E75 = "TAK",ROUND(($V$4*B75/100),2),ROUND(($V$4*(B75/2)/100),2))</f>
        <v>6.21</v>
      </c>
      <c r="H75">
        <f t="shared" si="18"/>
        <v>7</v>
      </c>
      <c r="I75">
        <f t="shared" si="19"/>
        <v>40.86</v>
      </c>
      <c r="J75">
        <f t="shared" si="20"/>
        <v>3.54</v>
      </c>
      <c r="K75">
        <f>IF(H75 = 5,IF(I75 &lt; 40,$U$3,I75),I75)</f>
        <v>40.86</v>
      </c>
      <c r="L75">
        <f>IF(J75 &lt; 5,$U$4,J75)</f>
        <v>30</v>
      </c>
      <c r="M75" t="str">
        <f t="shared" si="11"/>
        <v>NIE</v>
      </c>
      <c r="N75" t="str">
        <f t="shared" si="12"/>
        <v>TAK</v>
      </c>
      <c r="O75" t="str">
        <f t="shared" si="13"/>
        <v/>
      </c>
      <c r="P75">
        <f t="shared" si="21"/>
        <v>14.22</v>
      </c>
      <c r="Q75">
        <f t="shared" si="14"/>
        <v>20.66</v>
      </c>
    </row>
    <row r="76" spans="1:17" x14ac:dyDescent="0.25">
      <c r="A76" s="2">
        <v>41714</v>
      </c>
      <c r="B76" s="3">
        <v>64</v>
      </c>
      <c r="C76">
        <f t="shared" si="15"/>
        <v>40.86</v>
      </c>
      <c r="D76">
        <f t="shared" si="16"/>
        <v>30</v>
      </c>
      <c r="E76" t="str">
        <f t="shared" si="17"/>
        <v>TAK</v>
      </c>
      <c r="F76">
        <f>IF(E76 = "TAK",0,ROUND(($V$3*(B76/2)/100),2))</f>
        <v>0</v>
      </c>
      <c r="G76">
        <f>IF(E76 = "TAK",ROUND(($V$4*B76/100),2),ROUND(($V$4*(B76/2)/100),2))</f>
        <v>5.76</v>
      </c>
      <c r="H76">
        <f t="shared" si="18"/>
        <v>1</v>
      </c>
      <c r="I76">
        <f t="shared" si="19"/>
        <v>40.86</v>
      </c>
      <c r="J76">
        <f t="shared" si="20"/>
        <v>24.240000000000002</v>
      </c>
      <c r="K76">
        <f>IF(H76 = 5,IF(I76 &lt; 40,$U$3,I76),I76)</f>
        <v>40.86</v>
      </c>
      <c r="L76">
        <f>IF(J76 &lt; 5,$U$4,J76)</f>
        <v>24.240000000000002</v>
      </c>
      <c r="M76" t="str">
        <f t="shared" si="11"/>
        <v>NIE</v>
      </c>
      <c r="N76" t="str">
        <f t="shared" si="12"/>
        <v>NIE</v>
      </c>
      <c r="O76" t="str">
        <f t="shared" si="13"/>
        <v/>
      </c>
      <c r="P76">
        <f t="shared" si="21"/>
        <v>13.19</v>
      </c>
      <c r="Q76">
        <f t="shared" si="14"/>
        <v>0</v>
      </c>
    </row>
    <row r="77" spans="1:17" x14ac:dyDescent="0.25">
      <c r="A77" s="4">
        <v>41715</v>
      </c>
      <c r="B77" s="5">
        <v>73</v>
      </c>
      <c r="C77">
        <f t="shared" si="15"/>
        <v>40.86</v>
      </c>
      <c r="D77">
        <f t="shared" si="16"/>
        <v>24.240000000000002</v>
      </c>
      <c r="E77" t="str">
        <f t="shared" si="17"/>
        <v>TAK</v>
      </c>
      <c r="F77">
        <f>IF(E77 = "TAK",0,ROUND(($V$3*(B77/2)/100),2))</f>
        <v>0</v>
      </c>
      <c r="G77">
        <f>IF(E77 = "TAK",ROUND(($V$4*B77/100),2),ROUND(($V$4*(B77/2)/100),2))</f>
        <v>6.57</v>
      </c>
      <c r="H77">
        <f t="shared" si="18"/>
        <v>2</v>
      </c>
      <c r="I77">
        <f t="shared" si="19"/>
        <v>40.86</v>
      </c>
      <c r="J77">
        <f t="shared" si="20"/>
        <v>17.670000000000002</v>
      </c>
      <c r="K77">
        <f>IF(H77 = 5,IF(I77 &lt; 40,$U$3,I77),I77)</f>
        <v>40.86</v>
      </c>
      <c r="L77">
        <f>IF(J77 &lt; 5,$U$4,J77)</f>
        <v>17.670000000000002</v>
      </c>
      <c r="M77" t="str">
        <f t="shared" si="11"/>
        <v>NIE</v>
      </c>
      <c r="N77" t="str">
        <f t="shared" si="12"/>
        <v>NIE</v>
      </c>
      <c r="O77" t="str">
        <f t="shared" si="13"/>
        <v/>
      </c>
      <c r="P77">
        <f t="shared" si="21"/>
        <v>15.05</v>
      </c>
      <c r="Q77">
        <f t="shared" si="14"/>
        <v>0</v>
      </c>
    </row>
    <row r="78" spans="1:17" x14ac:dyDescent="0.25">
      <c r="A78" s="2">
        <v>41716</v>
      </c>
      <c r="B78" s="3">
        <v>109</v>
      </c>
      <c r="C78">
        <f t="shared" si="15"/>
        <v>40.86</v>
      </c>
      <c r="D78">
        <f t="shared" si="16"/>
        <v>17.670000000000002</v>
      </c>
      <c r="E78" t="str">
        <f t="shared" si="17"/>
        <v>TAK</v>
      </c>
      <c r="F78">
        <f>IF(E78 = "TAK",0,ROUND(($V$3*(B78/2)/100),2))</f>
        <v>0</v>
      </c>
      <c r="G78">
        <f>IF(E78 = "TAK",ROUND(($V$4*B78/100),2),ROUND(($V$4*(B78/2)/100),2))</f>
        <v>9.81</v>
      </c>
      <c r="H78">
        <f t="shared" si="18"/>
        <v>3</v>
      </c>
      <c r="I78">
        <f t="shared" si="19"/>
        <v>40.86</v>
      </c>
      <c r="J78">
        <f t="shared" si="20"/>
        <v>7.8600000000000012</v>
      </c>
      <c r="K78">
        <f>IF(H78 = 5,IF(I78 &lt; 40,$U$3,I78),I78)</f>
        <v>40.86</v>
      </c>
      <c r="L78">
        <f>IF(J78 &lt; 5,$U$4,J78)</f>
        <v>7.8600000000000012</v>
      </c>
      <c r="M78" t="str">
        <f t="shared" si="11"/>
        <v>NIE</v>
      </c>
      <c r="N78" t="str">
        <f t="shared" si="12"/>
        <v>NIE</v>
      </c>
      <c r="O78" t="str">
        <f t="shared" si="13"/>
        <v/>
      </c>
      <c r="P78">
        <f t="shared" si="21"/>
        <v>22.46</v>
      </c>
      <c r="Q78">
        <f t="shared" si="14"/>
        <v>0</v>
      </c>
    </row>
    <row r="79" spans="1:17" x14ac:dyDescent="0.25">
      <c r="A79" s="4">
        <v>41717</v>
      </c>
      <c r="B79" s="5">
        <v>69</v>
      </c>
      <c r="C79">
        <f t="shared" si="15"/>
        <v>40.86</v>
      </c>
      <c r="D79">
        <f t="shared" si="16"/>
        <v>7.8600000000000012</v>
      </c>
      <c r="E79" t="str">
        <f t="shared" si="17"/>
        <v>NIE</v>
      </c>
      <c r="F79">
        <f>IF(E79 = "TAK",0,ROUND(($V$3*(B79/2)/100),2))</f>
        <v>2.0699999999999998</v>
      </c>
      <c r="G79">
        <f>IF(E79 = "TAK",ROUND(($V$4*B79/100),2),ROUND(($V$4*(B79/2)/100),2))</f>
        <v>3.11</v>
      </c>
      <c r="H79">
        <f t="shared" si="18"/>
        <v>4</v>
      </c>
      <c r="I79">
        <f t="shared" si="19"/>
        <v>38.79</v>
      </c>
      <c r="J79">
        <f t="shared" si="20"/>
        <v>4.7500000000000018</v>
      </c>
      <c r="K79">
        <f>IF(H79 = 5,IF(I79 &lt; 40,$U$3,I79),I79)</f>
        <v>38.79</v>
      </c>
      <c r="L79">
        <f>IF(J79 &lt; 5,$U$4,J79)</f>
        <v>30</v>
      </c>
      <c r="M79" t="str">
        <f t="shared" si="11"/>
        <v>NIE</v>
      </c>
      <c r="N79" t="str">
        <f t="shared" si="12"/>
        <v>TAK</v>
      </c>
      <c r="O79" t="str">
        <f t="shared" si="13"/>
        <v/>
      </c>
      <c r="P79">
        <f t="shared" si="21"/>
        <v>7.12</v>
      </c>
      <c r="Q79">
        <f t="shared" si="14"/>
        <v>10.33</v>
      </c>
    </row>
    <row r="80" spans="1:17" x14ac:dyDescent="0.25">
      <c r="A80" s="2">
        <v>41718</v>
      </c>
      <c r="B80" s="3">
        <v>21</v>
      </c>
      <c r="C80">
        <f t="shared" si="15"/>
        <v>38.79</v>
      </c>
      <c r="D80">
        <f t="shared" si="16"/>
        <v>30</v>
      </c>
      <c r="E80" t="str">
        <f t="shared" si="17"/>
        <v>TAK</v>
      </c>
      <c r="F80">
        <f>IF(E80 = "TAK",0,ROUND(($V$3*(B80/2)/100),2))</f>
        <v>0</v>
      </c>
      <c r="G80">
        <f>IF(E80 = "TAK",ROUND(($V$4*B80/100),2),ROUND(($V$4*(B80/2)/100),2))</f>
        <v>1.89</v>
      </c>
      <c r="H80">
        <f t="shared" si="18"/>
        <v>5</v>
      </c>
      <c r="I80">
        <f t="shared" si="19"/>
        <v>38.79</v>
      </c>
      <c r="J80">
        <f t="shared" si="20"/>
        <v>28.11</v>
      </c>
      <c r="K80">
        <f>IF(H80 = 5,IF(I80 &lt; 40,$U$3,I80),I80)</f>
        <v>45</v>
      </c>
      <c r="L80">
        <f>IF(J80 &lt; 5,$U$4,J80)</f>
        <v>28.11</v>
      </c>
      <c r="M80" t="str">
        <f t="shared" si="11"/>
        <v>TAK</v>
      </c>
      <c r="N80" t="str">
        <f t="shared" si="12"/>
        <v>NIE</v>
      </c>
      <c r="O80" t="str">
        <f t="shared" si="13"/>
        <v/>
      </c>
      <c r="P80">
        <f t="shared" si="21"/>
        <v>4.33</v>
      </c>
      <c r="Q80">
        <f t="shared" si="14"/>
        <v>0</v>
      </c>
    </row>
    <row r="81" spans="1:17" x14ac:dyDescent="0.25">
      <c r="A81" s="4">
        <v>41719</v>
      </c>
      <c r="B81" s="5">
        <v>116</v>
      </c>
      <c r="C81">
        <f t="shared" si="15"/>
        <v>45</v>
      </c>
      <c r="D81">
        <f t="shared" si="16"/>
        <v>28.11</v>
      </c>
      <c r="E81" t="str">
        <f t="shared" si="17"/>
        <v>TAK</v>
      </c>
      <c r="F81">
        <f>IF(E81 = "TAK",0,ROUND(($V$3*(B81/2)/100),2))</f>
        <v>0</v>
      </c>
      <c r="G81">
        <f>IF(E81 = "TAK",ROUND(($V$4*B81/100),2),ROUND(($V$4*(B81/2)/100),2))</f>
        <v>10.44</v>
      </c>
      <c r="H81">
        <f t="shared" si="18"/>
        <v>6</v>
      </c>
      <c r="I81">
        <f t="shared" si="19"/>
        <v>45</v>
      </c>
      <c r="J81">
        <f t="shared" si="20"/>
        <v>17.670000000000002</v>
      </c>
      <c r="K81">
        <f>IF(H81 = 5,IF(I81 &lt; 40,$U$3,I81),I81)</f>
        <v>45</v>
      </c>
      <c r="L81">
        <f>IF(J81 &lt; 5,$U$4,J81)</f>
        <v>17.670000000000002</v>
      </c>
      <c r="M81" t="str">
        <f t="shared" si="11"/>
        <v>NIE</v>
      </c>
      <c r="N81" t="str">
        <f t="shared" si="12"/>
        <v>NIE</v>
      </c>
      <c r="O81" t="str">
        <f t="shared" si="13"/>
        <v/>
      </c>
      <c r="P81">
        <f t="shared" si="21"/>
        <v>23.91</v>
      </c>
      <c r="Q81">
        <f t="shared" si="14"/>
        <v>0</v>
      </c>
    </row>
    <row r="82" spans="1:17" x14ac:dyDescent="0.25">
      <c r="A82" s="2">
        <v>41720</v>
      </c>
      <c r="B82" s="3">
        <v>47</v>
      </c>
      <c r="C82">
        <f t="shared" si="15"/>
        <v>45</v>
      </c>
      <c r="D82">
        <f t="shared" si="16"/>
        <v>17.670000000000002</v>
      </c>
      <c r="E82" t="str">
        <f t="shared" si="17"/>
        <v>TAK</v>
      </c>
      <c r="F82">
        <f>IF(E82 = "TAK",0,ROUND(($V$3*(B82/2)/100),2))</f>
        <v>0</v>
      </c>
      <c r="G82">
        <f>IF(E82 = "TAK",ROUND(($V$4*B82/100),2),ROUND(($V$4*(B82/2)/100),2))</f>
        <v>4.2300000000000004</v>
      </c>
      <c r="H82">
        <f t="shared" si="18"/>
        <v>7</v>
      </c>
      <c r="I82">
        <f t="shared" si="19"/>
        <v>45</v>
      </c>
      <c r="J82">
        <f t="shared" si="20"/>
        <v>13.440000000000001</v>
      </c>
      <c r="K82">
        <f>IF(H82 = 5,IF(I82 &lt; 40,$U$3,I82),I82)</f>
        <v>45</v>
      </c>
      <c r="L82">
        <f>IF(J82 &lt; 5,$U$4,J82)</f>
        <v>13.440000000000001</v>
      </c>
      <c r="M82" t="str">
        <f t="shared" si="11"/>
        <v>NIE</v>
      </c>
      <c r="N82" t="str">
        <f t="shared" si="12"/>
        <v>NIE</v>
      </c>
      <c r="O82" t="str">
        <f t="shared" si="13"/>
        <v/>
      </c>
      <c r="P82">
        <f t="shared" si="21"/>
        <v>9.69</v>
      </c>
      <c r="Q82">
        <f t="shared" si="14"/>
        <v>0</v>
      </c>
    </row>
    <row r="83" spans="1:17" x14ac:dyDescent="0.25">
      <c r="A83" s="4">
        <v>41721</v>
      </c>
      <c r="B83" s="5">
        <v>59</v>
      </c>
      <c r="C83">
        <f t="shared" si="15"/>
        <v>45</v>
      </c>
      <c r="D83">
        <f t="shared" si="16"/>
        <v>13.440000000000001</v>
      </c>
      <c r="E83" t="str">
        <f t="shared" si="17"/>
        <v>NIE</v>
      </c>
      <c r="F83">
        <f>IF(E83 = "TAK",0,ROUND(($V$3*(B83/2)/100),2))</f>
        <v>1.77</v>
      </c>
      <c r="G83">
        <f>IF(E83 = "TAK",ROUND(($V$4*B83/100),2),ROUND(($V$4*(B83/2)/100),2))</f>
        <v>2.66</v>
      </c>
      <c r="H83">
        <f t="shared" si="18"/>
        <v>1</v>
      </c>
      <c r="I83">
        <f t="shared" si="19"/>
        <v>43.23</v>
      </c>
      <c r="J83">
        <f t="shared" si="20"/>
        <v>10.780000000000001</v>
      </c>
      <c r="K83">
        <f>IF(H83 = 5,IF(I83 &lt; 40,$U$3,I83),I83)</f>
        <v>43.23</v>
      </c>
      <c r="L83">
        <f>IF(J83 &lt; 5,$U$4,J83)</f>
        <v>10.780000000000001</v>
      </c>
      <c r="M83" t="str">
        <f t="shared" si="11"/>
        <v>NIE</v>
      </c>
      <c r="N83" t="str">
        <f t="shared" si="12"/>
        <v>NIE</v>
      </c>
      <c r="O83" t="str">
        <f t="shared" si="13"/>
        <v/>
      </c>
      <c r="P83">
        <f t="shared" si="21"/>
        <v>6.09</v>
      </c>
      <c r="Q83">
        <f t="shared" si="14"/>
        <v>8.83</v>
      </c>
    </row>
    <row r="84" spans="1:17" x14ac:dyDescent="0.25">
      <c r="A84" s="2">
        <v>41722</v>
      </c>
      <c r="B84" s="3">
        <v>85</v>
      </c>
      <c r="C84">
        <f t="shared" si="15"/>
        <v>43.23</v>
      </c>
      <c r="D84">
        <f t="shared" si="16"/>
        <v>10.780000000000001</v>
      </c>
      <c r="E84" t="str">
        <f t="shared" si="17"/>
        <v>NIE</v>
      </c>
      <c r="F84">
        <f>IF(E84 = "TAK",0,ROUND(($V$3*(B84/2)/100),2))</f>
        <v>2.5499999999999998</v>
      </c>
      <c r="G84">
        <f>IF(E84 = "TAK",ROUND(($V$4*B84/100),2),ROUND(($V$4*(B84/2)/100),2))</f>
        <v>3.83</v>
      </c>
      <c r="H84">
        <f t="shared" si="18"/>
        <v>2</v>
      </c>
      <c r="I84">
        <f t="shared" si="19"/>
        <v>40.68</v>
      </c>
      <c r="J84">
        <f t="shared" si="20"/>
        <v>6.9500000000000011</v>
      </c>
      <c r="K84">
        <f>IF(H84 = 5,IF(I84 &lt; 40,$U$3,I84),I84)</f>
        <v>40.68</v>
      </c>
      <c r="L84">
        <f>IF(J84 &lt; 5,$U$4,J84)</f>
        <v>6.9500000000000011</v>
      </c>
      <c r="M84" t="str">
        <f t="shared" si="11"/>
        <v>NIE</v>
      </c>
      <c r="N84" t="str">
        <f t="shared" si="12"/>
        <v>NIE</v>
      </c>
      <c r="O84" t="str">
        <f t="shared" si="13"/>
        <v/>
      </c>
      <c r="P84">
        <f t="shared" si="21"/>
        <v>8.77</v>
      </c>
      <c r="Q84">
        <f t="shared" si="14"/>
        <v>12.72</v>
      </c>
    </row>
    <row r="85" spans="1:17" x14ac:dyDescent="0.25">
      <c r="A85" s="4">
        <v>41723</v>
      </c>
      <c r="B85" s="5">
        <v>46</v>
      </c>
      <c r="C85">
        <f t="shared" si="15"/>
        <v>40.68</v>
      </c>
      <c r="D85">
        <f t="shared" si="16"/>
        <v>6.9500000000000011</v>
      </c>
      <c r="E85" t="str">
        <f t="shared" si="17"/>
        <v>NIE</v>
      </c>
      <c r="F85">
        <f>IF(E85 = "TAK",0,ROUND(($V$3*(B85/2)/100),2))</f>
        <v>1.38</v>
      </c>
      <c r="G85">
        <f>IF(E85 = "TAK",ROUND(($V$4*B85/100),2),ROUND(($V$4*(B85/2)/100),2))</f>
        <v>2.0699999999999998</v>
      </c>
      <c r="H85">
        <f t="shared" si="18"/>
        <v>3</v>
      </c>
      <c r="I85">
        <f t="shared" si="19"/>
        <v>39.299999999999997</v>
      </c>
      <c r="J85">
        <f t="shared" si="20"/>
        <v>4.8800000000000008</v>
      </c>
      <c r="K85">
        <f>IF(H85 = 5,IF(I85 &lt; 40,$U$3,I85),I85)</f>
        <v>39.299999999999997</v>
      </c>
      <c r="L85">
        <f>IF(J85 &lt; 5,$U$4,J85)</f>
        <v>30</v>
      </c>
      <c r="M85" t="str">
        <f t="shared" si="11"/>
        <v>NIE</v>
      </c>
      <c r="N85" t="str">
        <f t="shared" si="12"/>
        <v>TAK</v>
      </c>
      <c r="O85" t="str">
        <f t="shared" si="13"/>
        <v/>
      </c>
      <c r="P85">
        <f t="shared" si="21"/>
        <v>4.74</v>
      </c>
      <c r="Q85">
        <f t="shared" si="14"/>
        <v>6.89</v>
      </c>
    </row>
    <row r="86" spans="1:17" x14ac:dyDescent="0.25">
      <c r="A86" s="2">
        <v>41724</v>
      </c>
      <c r="B86" s="3">
        <v>41</v>
      </c>
      <c r="C86">
        <f t="shared" si="15"/>
        <v>39.299999999999997</v>
      </c>
      <c r="D86">
        <f t="shared" si="16"/>
        <v>30</v>
      </c>
      <c r="E86" t="str">
        <f t="shared" si="17"/>
        <v>TAK</v>
      </c>
      <c r="F86">
        <f>IF(E86 = "TAK",0,ROUND(($V$3*(B86/2)/100),2))</f>
        <v>0</v>
      </c>
      <c r="G86">
        <f>IF(E86 = "TAK",ROUND(($V$4*B86/100),2),ROUND(($V$4*(B86/2)/100),2))</f>
        <v>3.69</v>
      </c>
      <c r="H86">
        <f t="shared" si="18"/>
        <v>4</v>
      </c>
      <c r="I86">
        <f t="shared" si="19"/>
        <v>39.299999999999997</v>
      </c>
      <c r="J86">
        <f t="shared" si="20"/>
        <v>26.31</v>
      </c>
      <c r="K86">
        <f>IF(H86 = 5,IF(I86 &lt; 40,$U$3,I86),I86)</f>
        <v>39.299999999999997</v>
      </c>
      <c r="L86">
        <f>IF(J86 &lt; 5,$U$4,J86)</f>
        <v>26.31</v>
      </c>
      <c r="M86" t="str">
        <f t="shared" si="11"/>
        <v>NIE</v>
      </c>
      <c r="N86" t="str">
        <f t="shared" si="12"/>
        <v>NIE</v>
      </c>
      <c r="O86" t="str">
        <f t="shared" si="13"/>
        <v/>
      </c>
      <c r="P86">
        <f t="shared" si="21"/>
        <v>8.4499999999999993</v>
      </c>
      <c r="Q86">
        <f t="shared" si="14"/>
        <v>0</v>
      </c>
    </row>
    <row r="87" spans="1:17" x14ac:dyDescent="0.25">
      <c r="A87" s="4">
        <v>41725</v>
      </c>
      <c r="B87" s="5">
        <v>102</v>
      </c>
      <c r="C87">
        <f t="shared" si="15"/>
        <v>39.299999999999997</v>
      </c>
      <c r="D87">
        <f t="shared" si="16"/>
        <v>26.31</v>
      </c>
      <c r="E87" t="str">
        <f t="shared" si="17"/>
        <v>TAK</v>
      </c>
      <c r="F87">
        <f>IF(E87 = "TAK",0,ROUND(($V$3*(B87/2)/100),2))</f>
        <v>0</v>
      </c>
      <c r="G87">
        <f>IF(E87 = "TAK",ROUND(($V$4*B87/100),2),ROUND(($V$4*(B87/2)/100),2))</f>
        <v>9.18</v>
      </c>
      <c r="H87">
        <f t="shared" si="18"/>
        <v>5</v>
      </c>
      <c r="I87">
        <f t="shared" si="19"/>
        <v>39.299999999999997</v>
      </c>
      <c r="J87">
        <f t="shared" si="20"/>
        <v>17.13</v>
      </c>
      <c r="K87">
        <f>IF(H87 = 5,IF(I87 &lt; 40,$U$3,I87),I87)</f>
        <v>45</v>
      </c>
      <c r="L87">
        <f>IF(J87 &lt; 5,$U$4,J87)</f>
        <v>17.13</v>
      </c>
      <c r="M87" t="str">
        <f t="shared" si="11"/>
        <v>TAK</v>
      </c>
      <c r="N87" t="str">
        <f t="shared" si="12"/>
        <v>NIE</v>
      </c>
      <c r="O87" t="str">
        <f t="shared" si="13"/>
        <v/>
      </c>
      <c r="P87">
        <f t="shared" si="21"/>
        <v>21.02</v>
      </c>
      <c r="Q87">
        <f t="shared" si="14"/>
        <v>0</v>
      </c>
    </row>
    <row r="88" spans="1:17" x14ac:dyDescent="0.25">
      <c r="A88" s="2">
        <v>41726</v>
      </c>
      <c r="B88" s="3">
        <v>129</v>
      </c>
      <c r="C88">
        <f t="shared" si="15"/>
        <v>45</v>
      </c>
      <c r="D88">
        <f t="shared" si="16"/>
        <v>17.13</v>
      </c>
      <c r="E88" t="str">
        <f t="shared" si="17"/>
        <v>TAK</v>
      </c>
      <c r="F88">
        <f>IF(E88 = "TAK",0,ROUND(($V$3*(B88/2)/100),2))</f>
        <v>0</v>
      </c>
      <c r="G88">
        <f>IF(E88 = "TAK",ROUND(($V$4*B88/100),2),ROUND(($V$4*(B88/2)/100),2))</f>
        <v>11.61</v>
      </c>
      <c r="H88">
        <f t="shared" si="18"/>
        <v>6</v>
      </c>
      <c r="I88">
        <f t="shared" si="19"/>
        <v>45</v>
      </c>
      <c r="J88">
        <f t="shared" si="20"/>
        <v>5.52</v>
      </c>
      <c r="K88">
        <f>IF(H88 = 5,IF(I88 &lt; 40,$U$3,I88),I88)</f>
        <v>45</v>
      </c>
      <c r="L88">
        <f>IF(J88 &lt; 5,$U$4,J88)</f>
        <v>5.52</v>
      </c>
      <c r="M88" t="str">
        <f t="shared" si="11"/>
        <v>NIE</v>
      </c>
      <c r="N88" t="str">
        <f t="shared" si="12"/>
        <v>NIE</v>
      </c>
      <c r="O88" t="str">
        <f t="shared" si="13"/>
        <v/>
      </c>
      <c r="P88">
        <f t="shared" si="21"/>
        <v>26.59</v>
      </c>
      <c r="Q88">
        <f t="shared" si="14"/>
        <v>0</v>
      </c>
    </row>
    <row r="89" spans="1:17" x14ac:dyDescent="0.25">
      <c r="A89" s="4">
        <v>41727</v>
      </c>
      <c r="B89" s="5">
        <v>22</v>
      </c>
      <c r="C89">
        <f t="shared" si="15"/>
        <v>45</v>
      </c>
      <c r="D89">
        <f t="shared" si="16"/>
        <v>5.52</v>
      </c>
      <c r="E89" t="str">
        <f t="shared" si="17"/>
        <v>NIE</v>
      </c>
      <c r="F89">
        <f>IF(E89 = "TAK",0,ROUND(($V$3*(B89/2)/100),2))</f>
        <v>0.66</v>
      </c>
      <c r="G89">
        <f>IF(E89 = "TAK",ROUND(($V$4*B89/100),2),ROUND(($V$4*(B89/2)/100),2))</f>
        <v>0.99</v>
      </c>
      <c r="H89">
        <f t="shared" si="18"/>
        <v>7</v>
      </c>
      <c r="I89">
        <f t="shared" si="19"/>
        <v>44.34</v>
      </c>
      <c r="J89">
        <f t="shared" si="20"/>
        <v>4.5299999999999994</v>
      </c>
      <c r="K89">
        <f>IF(H89 = 5,IF(I89 &lt; 40,$U$3,I89),I89)</f>
        <v>44.34</v>
      </c>
      <c r="L89">
        <f>IF(J89 &lt; 5,$U$4,J89)</f>
        <v>30</v>
      </c>
      <c r="M89" t="str">
        <f t="shared" si="11"/>
        <v>NIE</v>
      </c>
      <c r="N89" t="str">
        <f t="shared" si="12"/>
        <v>TAK</v>
      </c>
      <c r="O89" t="str">
        <f t="shared" si="13"/>
        <v/>
      </c>
      <c r="P89">
        <f t="shared" si="21"/>
        <v>2.27</v>
      </c>
      <c r="Q89">
        <f t="shared" si="14"/>
        <v>3.29</v>
      </c>
    </row>
    <row r="90" spans="1:17" x14ac:dyDescent="0.25">
      <c r="A90" s="2">
        <v>41728</v>
      </c>
      <c r="B90" s="3">
        <v>25</v>
      </c>
      <c r="C90">
        <f t="shared" si="15"/>
        <v>44.34</v>
      </c>
      <c r="D90">
        <f t="shared" si="16"/>
        <v>30</v>
      </c>
      <c r="E90" t="str">
        <f t="shared" si="17"/>
        <v>TAK</v>
      </c>
      <c r="F90">
        <f>IF(E90 = "TAK",0,ROUND(($V$3*(B90/2)/100),2))</f>
        <v>0</v>
      </c>
      <c r="G90">
        <f>IF(E90 = "TAK",ROUND(($V$4*B90/100),2),ROUND(($V$4*(B90/2)/100),2))</f>
        <v>2.25</v>
      </c>
      <c r="H90">
        <f t="shared" si="18"/>
        <v>1</v>
      </c>
      <c r="I90">
        <f t="shared" si="19"/>
        <v>44.34</v>
      </c>
      <c r="J90">
        <f t="shared" si="20"/>
        <v>27.75</v>
      </c>
      <c r="K90">
        <f>IF(H90 = 5,IF(I90 &lt; 40,$U$3,I90),I90)</f>
        <v>44.34</v>
      </c>
      <c r="L90">
        <f>IF(J90 &lt; 5,$U$4,J90)</f>
        <v>27.75</v>
      </c>
      <c r="M90" t="str">
        <f t="shared" si="11"/>
        <v>NIE</v>
      </c>
      <c r="N90" t="str">
        <f t="shared" si="12"/>
        <v>NIE</v>
      </c>
      <c r="O90" t="str">
        <f t="shared" si="13"/>
        <v/>
      </c>
      <c r="P90">
        <f t="shared" si="21"/>
        <v>5.15</v>
      </c>
      <c r="Q90">
        <f t="shared" si="14"/>
        <v>0</v>
      </c>
    </row>
    <row r="91" spans="1:17" x14ac:dyDescent="0.25">
      <c r="A91" s="4">
        <v>41729</v>
      </c>
      <c r="B91" s="5">
        <v>26</v>
      </c>
      <c r="C91">
        <f t="shared" si="15"/>
        <v>44.34</v>
      </c>
      <c r="D91">
        <f t="shared" si="16"/>
        <v>27.75</v>
      </c>
      <c r="E91" t="str">
        <f t="shared" si="17"/>
        <v>TAK</v>
      </c>
      <c r="F91">
        <f>IF(E91 = "TAK",0,ROUND(($V$3*(B91/2)/100),2))</f>
        <v>0</v>
      </c>
      <c r="G91">
        <f>IF(E91 = "TAK",ROUND(($V$4*B91/100),2),ROUND(($V$4*(B91/2)/100),2))</f>
        <v>2.34</v>
      </c>
      <c r="H91">
        <f t="shared" si="18"/>
        <v>2</v>
      </c>
      <c r="I91">
        <f t="shared" si="19"/>
        <v>44.34</v>
      </c>
      <c r="J91">
        <f t="shared" si="20"/>
        <v>25.41</v>
      </c>
      <c r="K91">
        <f>IF(H91 = 5,IF(I91 &lt; 40,$U$3,I91),I91)</f>
        <v>44.34</v>
      </c>
      <c r="L91">
        <f>IF(J91 &lt; 5,$U$4,J91)</f>
        <v>25.41</v>
      </c>
      <c r="M91" t="str">
        <f t="shared" si="11"/>
        <v>NIE</v>
      </c>
      <c r="N91" t="str">
        <f t="shared" si="12"/>
        <v>NIE</v>
      </c>
      <c r="O91" t="str">
        <f t="shared" si="13"/>
        <v/>
      </c>
      <c r="P91">
        <f t="shared" si="21"/>
        <v>5.36</v>
      </c>
      <c r="Q91">
        <f t="shared" si="14"/>
        <v>0</v>
      </c>
    </row>
    <row r="92" spans="1:17" x14ac:dyDescent="0.25">
      <c r="A92" s="2">
        <v>41730</v>
      </c>
      <c r="B92" s="3">
        <v>84</v>
      </c>
      <c r="C92">
        <f t="shared" si="15"/>
        <v>44.34</v>
      </c>
      <c r="D92">
        <f t="shared" si="16"/>
        <v>25.41</v>
      </c>
      <c r="E92" t="str">
        <f t="shared" si="17"/>
        <v>TAK</v>
      </c>
      <c r="F92">
        <f>IF(E92 = "TAK",0,ROUND(($V$3*(B92/2)/100),2))</f>
        <v>0</v>
      </c>
      <c r="G92">
        <f>IF(E92 = "TAK",ROUND(($V$4*B92/100),2),ROUND(($V$4*(B92/2)/100),2))</f>
        <v>7.56</v>
      </c>
      <c r="H92">
        <f t="shared" si="18"/>
        <v>3</v>
      </c>
      <c r="I92">
        <f t="shared" si="19"/>
        <v>44.34</v>
      </c>
      <c r="J92">
        <f t="shared" si="20"/>
        <v>17.850000000000001</v>
      </c>
      <c r="K92">
        <f>IF(H92 = 5,IF(I92 &lt; 40,$U$3,I92),I92)</f>
        <v>44.34</v>
      </c>
      <c r="L92">
        <f>IF(J92 &lt; 5,$U$4,J92)</f>
        <v>17.850000000000001</v>
      </c>
      <c r="M92" t="str">
        <f t="shared" si="11"/>
        <v>NIE</v>
      </c>
      <c r="N92" t="str">
        <f t="shared" si="12"/>
        <v>NIE</v>
      </c>
      <c r="O92" t="str">
        <f t="shared" si="13"/>
        <v/>
      </c>
      <c r="P92">
        <f t="shared" si="21"/>
        <v>17.309999999999999</v>
      </c>
      <c r="Q92">
        <f t="shared" si="14"/>
        <v>0</v>
      </c>
    </row>
    <row r="93" spans="1:17" x14ac:dyDescent="0.25">
      <c r="A93" s="4">
        <v>41731</v>
      </c>
      <c r="B93" s="5">
        <v>129</v>
      </c>
      <c r="C93">
        <f t="shared" si="15"/>
        <v>44.34</v>
      </c>
      <c r="D93">
        <f t="shared" si="16"/>
        <v>17.850000000000001</v>
      </c>
      <c r="E93" t="str">
        <f t="shared" si="17"/>
        <v>TAK</v>
      </c>
      <c r="F93">
        <f>IF(E93 = "TAK",0,ROUND(($V$3*(B93/2)/100),2))</f>
        <v>0</v>
      </c>
      <c r="G93">
        <f>IF(E93 = "TAK",ROUND(($V$4*B93/100),2),ROUND(($V$4*(B93/2)/100),2))</f>
        <v>11.61</v>
      </c>
      <c r="H93">
        <f t="shared" si="18"/>
        <v>4</v>
      </c>
      <c r="I93">
        <f t="shared" si="19"/>
        <v>44.34</v>
      </c>
      <c r="J93">
        <f t="shared" si="20"/>
        <v>6.240000000000002</v>
      </c>
      <c r="K93">
        <f>IF(H93 = 5,IF(I93 &lt; 40,$U$3,I93),I93)</f>
        <v>44.34</v>
      </c>
      <c r="L93">
        <f>IF(J93 &lt; 5,$U$4,J93)</f>
        <v>6.240000000000002</v>
      </c>
      <c r="M93" t="str">
        <f t="shared" si="11"/>
        <v>NIE</v>
      </c>
      <c r="N93" t="str">
        <f t="shared" si="12"/>
        <v>NIE</v>
      </c>
      <c r="O93" t="str">
        <f t="shared" si="13"/>
        <v/>
      </c>
      <c r="P93">
        <f t="shared" si="21"/>
        <v>26.59</v>
      </c>
      <c r="Q93">
        <f t="shared" si="14"/>
        <v>0</v>
      </c>
    </row>
    <row r="94" spans="1:17" x14ac:dyDescent="0.25">
      <c r="A94" s="2">
        <v>41732</v>
      </c>
      <c r="B94" s="3">
        <v>18</v>
      </c>
      <c r="C94">
        <f t="shared" si="15"/>
        <v>44.34</v>
      </c>
      <c r="D94">
        <f t="shared" si="16"/>
        <v>6.240000000000002</v>
      </c>
      <c r="E94" t="str">
        <f t="shared" si="17"/>
        <v>NIE</v>
      </c>
      <c r="F94">
        <f>IF(E94 = "TAK",0,ROUND(($V$3*(B94/2)/100),2))</f>
        <v>0.54</v>
      </c>
      <c r="G94">
        <f>IF(E94 = "TAK",ROUND(($V$4*B94/100),2),ROUND(($V$4*(B94/2)/100),2))</f>
        <v>0.81</v>
      </c>
      <c r="H94">
        <f t="shared" si="18"/>
        <v>5</v>
      </c>
      <c r="I94">
        <f t="shared" si="19"/>
        <v>43.800000000000004</v>
      </c>
      <c r="J94">
        <f t="shared" si="20"/>
        <v>5.4300000000000015</v>
      </c>
      <c r="K94">
        <f>IF(H94 = 5,IF(I94 &lt; 40,$U$3,I94),I94)</f>
        <v>43.800000000000004</v>
      </c>
      <c r="L94">
        <f>IF(J94 &lt; 5,$U$4,J94)</f>
        <v>5.4300000000000015</v>
      </c>
      <c r="M94" t="str">
        <f t="shared" si="11"/>
        <v>NIE</v>
      </c>
      <c r="N94" t="str">
        <f t="shared" si="12"/>
        <v>NIE</v>
      </c>
      <c r="O94" t="str">
        <f t="shared" si="13"/>
        <v/>
      </c>
      <c r="P94">
        <f t="shared" si="21"/>
        <v>1.85</v>
      </c>
      <c r="Q94">
        <f t="shared" si="14"/>
        <v>2.69</v>
      </c>
    </row>
    <row r="95" spans="1:17" x14ac:dyDescent="0.25">
      <c r="A95" s="4">
        <v>41733</v>
      </c>
      <c r="B95" s="5">
        <v>60</v>
      </c>
      <c r="C95">
        <f t="shared" si="15"/>
        <v>43.800000000000004</v>
      </c>
      <c r="D95">
        <f t="shared" si="16"/>
        <v>5.4300000000000015</v>
      </c>
      <c r="E95" t="str">
        <f t="shared" si="17"/>
        <v>NIE</v>
      </c>
      <c r="F95">
        <f>IF(E95 = "TAK",0,ROUND(($V$3*(B95/2)/100),2))</f>
        <v>1.8</v>
      </c>
      <c r="G95">
        <f>IF(E95 = "TAK",ROUND(($V$4*B95/100),2),ROUND(($V$4*(B95/2)/100),2))</f>
        <v>2.7</v>
      </c>
      <c r="H95">
        <f t="shared" si="18"/>
        <v>6</v>
      </c>
      <c r="I95">
        <f t="shared" si="19"/>
        <v>42.000000000000007</v>
      </c>
      <c r="J95">
        <f t="shared" si="20"/>
        <v>2.7300000000000013</v>
      </c>
      <c r="K95">
        <f>IF(H95 = 5,IF(I95 &lt; 40,$U$3,I95),I95)</f>
        <v>42.000000000000007</v>
      </c>
      <c r="L95">
        <f>IF(J95 &lt; 5,$U$4,J95)</f>
        <v>30</v>
      </c>
      <c r="M95" t="str">
        <f t="shared" si="11"/>
        <v>NIE</v>
      </c>
      <c r="N95" t="str">
        <f t="shared" si="12"/>
        <v>TAK</v>
      </c>
      <c r="O95" t="str">
        <f t="shared" si="13"/>
        <v/>
      </c>
      <c r="P95">
        <f t="shared" si="21"/>
        <v>6.18</v>
      </c>
      <c r="Q95">
        <f t="shared" si="14"/>
        <v>8.98</v>
      </c>
    </row>
    <row r="96" spans="1:17" x14ac:dyDescent="0.25">
      <c r="A96" s="2">
        <v>41734</v>
      </c>
      <c r="B96" s="3">
        <v>25</v>
      </c>
      <c r="C96">
        <f t="shared" si="15"/>
        <v>42.000000000000007</v>
      </c>
      <c r="D96">
        <f t="shared" si="16"/>
        <v>30</v>
      </c>
      <c r="E96" t="str">
        <f t="shared" si="17"/>
        <v>TAK</v>
      </c>
      <c r="F96">
        <f>IF(E96 = "TAK",0,ROUND(($V$3*(B96/2)/100),2))</f>
        <v>0</v>
      </c>
      <c r="G96">
        <f>IF(E96 = "TAK",ROUND(($V$4*B96/100),2),ROUND(($V$4*(B96/2)/100),2))</f>
        <v>2.25</v>
      </c>
      <c r="H96">
        <f t="shared" si="18"/>
        <v>7</v>
      </c>
      <c r="I96">
        <f t="shared" si="19"/>
        <v>42.000000000000007</v>
      </c>
      <c r="J96">
        <f t="shared" si="20"/>
        <v>27.75</v>
      </c>
      <c r="K96">
        <f>IF(H96 = 5,IF(I96 &lt; 40,$U$3,I96),I96)</f>
        <v>42.000000000000007</v>
      </c>
      <c r="L96">
        <f>IF(J96 &lt; 5,$U$4,J96)</f>
        <v>27.75</v>
      </c>
      <c r="M96" t="str">
        <f t="shared" si="11"/>
        <v>NIE</v>
      </c>
      <c r="N96" t="str">
        <f t="shared" si="12"/>
        <v>NIE</v>
      </c>
      <c r="O96" t="str">
        <f t="shared" si="13"/>
        <v/>
      </c>
      <c r="P96">
        <f t="shared" si="21"/>
        <v>5.15</v>
      </c>
      <c r="Q96">
        <f t="shared" si="14"/>
        <v>0</v>
      </c>
    </row>
    <row r="97" spans="1:17" x14ac:dyDescent="0.25">
      <c r="A97" s="4">
        <v>41735</v>
      </c>
      <c r="B97" s="5">
        <v>126</v>
      </c>
      <c r="C97">
        <f t="shared" si="15"/>
        <v>42.000000000000007</v>
      </c>
      <c r="D97">
        <f t="shared" si="16"/>
        <v>27.75</v>
      </c>
      <c r="E97" t="str">
        <f t="shared" si="17"/>
        <v>TAK</v>
      </c>
      <c r="F97">
        <f>IF(E97 = "TAK",0,ROUND(($V$3*(B97/2)/100),2))</f>
        <v>0</v>
      </c>
      <c r="G97">
        <f>IF(E97 = "TAK",ROUND(($V$4*B97/100),2),ROUND(($V$4*(B97/2)/100),2))</f>
        <v>11.34</v>
      </c>
      <c r="H97">
        <f t="shared" si="18"/>
        <v>1</v>
      </c>
      <c r="I97">
        <f t="shared" si="19"/>
        <v>42.000000000000007</v>
      </c>
      <c r="J97">
        <f t="shared" si="20"/>
        <v>16.41</v>
      </c>
      <c r="K97">
        <f>IF(H97 = 5,IF(I97 &lt; 40,$U$3,I97),I97)</f>
        <v>42.000000000000007</v>
      </c>
      <c r="L97">
        <f>IF(J97 &lt; 5,$U$4,J97)</f>
        <v>16.41</v>
      </c>
      <c r="M97" t="str">
        <f t="shared" si="11"/>
        <v>NIE</v>
      </c>
      <c r="N97" t="str">
        <f t="shared" si="12"/>
        <v>NIE</v>
      </c>
      <c r="O97" t="str">
        <f t="shared" si="13"/>
        <v/>
      </c>
      <c r="P97">
        <f t="shared" si="21"/>
        <v>25.97</v>
      </c>
      <c r="Q97">
        <f t="shared" si="14"/>
        <v>0</v>
      </c>
    </row>
    <row r="98" spans="1:17" x14ac:dyDescent="0.25">
      <c r="A98" s="2">
        <v>41736</v>
      </c>
      <c r="B98" s="3">
        <v>35</v>
      </c>
      <c r="C98">
        <f t="shared" si="15"/>
        <v>42.000000000000007</v>
      </c>
      <c r="D98">
        <f t="shared" si="16"/>
        <v>16.41</v>
      </c>
      <c r="E98" t="str">
        <f t="shared" si="17"/>
        <v>TAK</v>
      </c>
      <c r="F98">
        <f>IF(E98 = "TAK",0,ROUND(($V$3*(B98/2)/100),2))</f>
        <v>0</v>
      </c>
      <c r="G98">
        <f>IF(E98 = "TAK",ROUND(($V$4*B98/100),2),ROUND(($V$4*(B98/2)/100),2))</f>
        <v>3.15</v>
      </c>
      <c r="H98">
        <f t="shared" si="18"/>
        <v>2</v>
      </c>
      <c r="I98">
        <f t="shared" si="19"/>
        <v>42.000000000000007</v>
      </c>
      <c r="J98">
        <f t="shared" si="20"/>
        <v>13.26</v>
      </c>
      <c r="K98">
        <f>IF(H98 = 5,IF(I98 &lt; 40,$U$3,I98),I98)</f>
        <v>42.000000000000007</v>
      </c>
      <c r="L98">
        <f>IF(J98 &lt; 5,$U$4,J98)</f>
        <v>13.26</v>
      </c>
      <c r="M98" t="str">
        <f t="shared" si="11"/>
        <v>NIE</v>
      </c>
      <c r="N98" t="str">
        <f t="shared" si="12"/>
        <v>NIE</v>
      </c>
      <c r="O98" t="str">
        <f t="shared" si="13"/>
        <v/>
      </c>
      <c r="P98">
        <f t="shared" si="21"/>
        <v>7.21</v>
      </c>
      <c r="Q98">
        <f t="shared" si="14"/>
        <v>0</v>
      </c>
    </row>
    <row r="99" spans="1:17" x14ac:dyDescent="0.25">
      <c r="A99" s="4">
        <v>41737</v>
      </c>
      <c r="B99" s="5">
        <v>143</v>
      </c>
      <c r="C99">
        <f t="shared" si="15"/>
        <v>42.000000000000007</v>
      </c>
      <c r="D99">
        <f t="shared" si="16"/>
        <v>13.26</v>
      </c>
      <c r="E99" t="str">
        <f t="shared" si="17"/>
        <v>NIE</v>
      </c>
      <c r="F99">
        <f>IF(E99 = "TAK",0,ROUND(($V$3*(B99/2)/100),2))</f>
        <v>4.29</v>
      </c>
      <c r="G99">
        <f>IF(E99 = "TAK",ROUND(($V$4*B99/100),2),ROUND(($V$4*(B99/2)/100),2))</f>
        <v>6.44</v>
      </c>
      <c r="H99">
        <f t="shared" si="18"/>
        <v>3</v>
      </c>
      <c r="I99">
        <f t="shared" si="19"/>
        <v>37.710000000000008</v>
      </c>
      <c r="J99">
        <f t="shared" si="20"/>
        <v>6.8199999999999994</v>
      </c>
      <c r="K99">
        <f>IF(H99 = 5,IF(I99 &lt; 40,$U$3,I99),I99)</f>
        <v>37.710000000000008</v>
      </c>
      <c r="L99">
        <f>IF(J99 &lt; 5,$U$4,J99)</f>
        <v>6.8199999999999994</v>
      </c>
      <c r="M99" t="str">
        <f t="shared" si="11"/>
        <v>NIE</v>
      </c>
      <c r="N99" t="str">
        <f t="shared" si="12"/>
        <v>NIE</v>
      </c>
      <c r="O99" t="str">
        <f t="shared" si="13"/>
        <v/>
      </c>
      <c r="P99">
        <f t="shared" si="21"/>
        <v>14.75</v>
      </c>
      <c r="Q99">
        <f t="shared" si="14"/>
        <v>21.41</v>
      </c>
    </row>
    <row r="100" spans="1:17" x14ac:dyDescent="0.25">
      <c r="A100" s="2">
        <v>41738</v>
      </c>
      <c r="B100" s="3">
        <v>89</v>
      </c>
      <c r="C100">
        <f t="shared" si="15"/>
        <v>37.710000000000008</v>
      </c>
      <c r="D100">
        <f t="shared" si="16"/>
        <v>6.8199999999999994</v>
      </c>
      <c r="E100" t="str">
        <f t="shared" si="17"/>
        <v>NIE</v>
      </c>
      <c r="F100">
        <f>IF(E100 = "TAK",0,ROUND(($V$3*(B100/2)/100),2))</f>
        <v>2.67</v>
      </c>
      <c r="G100">
        <f>IF(E100 = "TAK",ROUND(($V$4*B100/100),2),ROUND(($V$4*(B100/2)/100),2))</f>
        <v>4.01</v>
      </c>
      <c r="H100">
        <f t="shared" si="18"/>
        <v>4</v>
      </c>
      <c r="I100">
        <f t="shared" si="19"/>
        <v>35.040000000000006</v>
      </c>
      <c r="J100">
        <f t="shared" si="20"/>
        <v>2.8099999999999996</v>
      </c>
      <c r="K100">
        <f>IF(H100 = 5,IF(I100 &lt; 40,$U$3,I100),I100)</f>
        <v>35.040000000000006</v>
      </c>
      <c r="L100">
        <f>IF(J100 &lt; 5,$U$4,J100)</f>
        <v>30</v>
      </c>
      <c r="M100" t="str">
        <f t="shared" si="11"/>
        <v>NIE</v>
      </c>
      <c r="N100" t="str">
        <f t="shared" si="12"/>
        <v>TAK</v>
      </c>
      <c r="O100" t="str">
        <f t="shared" si="13"/>
        <v/>
      </c>
      <c r="P100">
        <f t="shared" si="21"/>
        <v>9.18</v>
      </c>
      <c r="Q100">
        <f t="shared" si="14"/>
        <v>13.32</v>
      </c>
    </row>
    <row r="101" spans="1:17" x14ac:dyDescent="0.25">
      <c r="A101" s="4">
        <v>41739</v>
      </c>
      <c r="B101" s="5">
        <v>60</v>
      </c>
      <c r="C101">
        <f t="shared" si="15"/>
        <v>35.040000000000006</v>
      </c>
      <c r="D101">
        <f t="shared" si="16"/>
        <v>30</v>
      </c>
      <c r="E101" t="str">
        <f t="shared" si="17"/>
        <v>TAK</v>
      </c>
      <c r="F101">
        <f>IF(E101 = "TAK",0,ROUND(($V$3*(B101/2)/100),2))</f>
        <v>0</v>
      </c>
      <c r="G101">
        <f>IF(E101 = "TAK",ROUND(($V$4*B101/100),2),ROUND(($V$4*(B101/2)/100),2))</f>
        <v>5.4</v>
      </c>
      <c r="H101">
        <f t="shared" si="18"/>
        <v>5</v>
      </c>
      <c r="I101">
        <f t="shared" si="19"/>
        <v>35.040000000000006</v>
      </c>
      <c r="J101">
        <f t="shared" si="20"/>
        <v>24.6</v>
      </c>
      <c r="K101">
        <f>IF(H101 = 5,IF(I101 &lt; 40,$U$3,I101),I101)</f>
        <v>45</v>
      </c>
      <c r="L101">
        <f>IF(J101 &lt; 5,$U$4,J101)</f>
        <v>24.6</v>
      </c>
      <c r="M101" t="str">
        <f t="shared" si="11"/>
        <v>TAK</v>
      </c>
      <c r="N101" t="str">
        <f t="shared" si="12"/>
        <v>NIE</v>
      </c>
      <c r="O101" t="str">
        <f t="shared" si="13"/>
        <v/>
      </c>
      <c r="P101">
        <f t="shared" si="21"/>
        <v>12.37</v>
      </c>
      <c r="Q101">
        <f t="shared" si="14"/>
        <v>0</v>
      </c>
    </row>
    <row r="102" spans="1:17" x14ac:dyDescent="0.25">
      <c r="A102" s="2">
        <v>41740</v>
      </c>
      <c r="B102" s="3">
        <v>52</v>
      </c>
      <c r="C102">
        <f t="shared" si="15"/>
        <v>45</v>
      </c>
      <c r="D102">
        <f t="shared" si="16"/>
        <v>24.6</v>
      </c>
      <c r="E102" t="str">
        <f t="shared" si="17"/>
        <v>TAK</v>
      </c>
      <c r="F102">
        <f>IF(E102 = "TAK",0,ROUND(($V$3*(B102/2)/100),2))</f>
        <v>0</v>
      </c>
      <c r="G102">
        <f>IF(E102 = "TAK",ROUND(($V$4*B102/100),2),ROUND(($V$4*(B102/2)/100),2))</f>
        <v>4.68</v>
      </c>
      <c r="H102">
        <f t="shared" si="18"/>
        <v>6</v>
      </c>
      <c r="I102">
        <f t="shared" si="19"/>
        <v>45</v>
      </c>
      <c r="J102">
        <f t="shared" si="20"/>
        <v>19.920000000000002</v>
      </c>
      <c r="K102">
        <f>IF(H102 = 5,IF(I102 &lt; 40,$U$3,I102),I102)</f>
        <v>45</v>
      </c>
      <c r="L102">
        <f>IF(J102 &lt; 5,$U$4,J102)</f>
        <v>19.920000000000002</v>
      </c>
      <c r="M102" t="str">
        <f t="shared" si="11"/>
        <v>NIE</v>
      </c>
      <c r="N102" t="str">
        <f t="shared" si="12"/>
        <v>NIE</v>
      </c>
      <c r="O102" t="str">
        <f t="shared" si="13"/>
        <v/>
      </c>
      <c r="P102">
        <f t="shared" si="21"/>
        <v>10.72</v>
      </c>
      <c r="Q102">
        <f t="shared" si="14"/>
        <v>0</v>
      </c>
    </row>
    <row r="103" spans="1:17" x14ac:dyDescent="0.25">
      <c r="A103" s="4">
        <v>41741</v>
      </c>
      <c r="B103" s="5">
        <v>24</v>
      </c>
      <c r="C103">
        <f t="shared" si="15"/>
        <v>45</v>
      </c>
      <c r="D103">
        <f t="shared" si="16"/>
        <v>19.920000000000002</v>
      </c>
      <c r="E103" t="str">
        <f t="shared" si="17"/>
        <v>TAK</v>
      </c>
      <c r="F103">
        <f>IF(E103 = "TAK",0,ROUND(($V$3*(B103/2)/100),2))</f>
        <v>0</v>
      </c>
      <c r="G103">
        <f>IF(E103 = "TAK",ROUND(($V$4*B103/100),2),ROUND(($V$4*(B103/2)/100),2))</f>
        <v>2.16</v>
      </c>
      <c r="H103">
        <f t="shared" si="18"/>
        <v>7</v>
      </c>
      <c r="I103">
        <f t="shared" si="19"/>
        <v>45</v>
      </c>
      <c r="J103">
        <f t="shared" si="20"/>
        <v>17.760000000000002</v>
      </c>
      <c r="K103">
        <f>IF(H103 = 5,IF(I103 &lt; 40,$U$3,I103),I103)</f>
        <v>45</v>
      </c>
      <c r="L103">
        <f>IF(J103 &lt; 5,$U$4,J103)</f>
        <v>17.760000000000002</v>
      </c>
      <c r="M103" t="str">
        <f t="shared" si="11"/>
        <v>NIE</v>
      </c>
      <c r="N103" t="str">
        <f t="shared" si="12"/>
        <v>NIE</v>
      </c>
      <c r="O103" t="str">
        <f t="shared" si="13"/>
        <v/>
      </c>
      <c r="P103">
        <f t="shared" si="21"/>
        <v>4.95</v>
      </c>
      <c r="Q103">
        <f t="shared" si="14"/>
        <v>0</v>
      </c>
    </row>
    <row r="104" spans="1:17" x14ac:dyDescent="0.25">
      <c r="A104" s="2">
        <v>41742</v>
      </c>
      <c r="B104" s="3">
        <v>80</v>
      </c>
      <c r="C104">
        <f t="shared" si="15"/>
        <v>45</v>
      </c>
      <c r="D104">
        <f t="shared" si="16"/>
        <v>17.760000000000002</v>
      </c>
      <c r="E104" t="str">
        <f t="shared" si="17"/>
        <v>TAK</v>
      </c>
      <c r="F104">
        <f>IF(E104 = "TAK",0,ROUND(($V$3*(B104/2)/100),2))</f>
        <v>0</v>
      </c>
      <c r="G104">
        <f>IF(E104 = "TAK",ROUND(($V$4*B104/100),2),ROUND(($V$4*(B104/2)/100),2))</f>
        <v>7.2</v>
      </c>
      <c r="H104">
        <f t="shared" si="18"/>
        <v>1</v>
      </c>
      <c r="I104">
        <f t="shared" si="19"/>
        <v>45</v>
      </c>
      <c r="J104">
        <f t="shared" si="20"/>
        <v>10.560000000000002</v>
      </c>
      <c r="K104">
        <f>IF(H104 = 5,IF(I104 &lt; 40,$U$3,I104),I104)</f>
        <v>45</v>
      </c>
      <c r="L104">
        <f>IF(J104 &lt; 5,$U$4,J104)</f>
        <v>10.560000000000002</v>
      </c>
      <c r="M104" t="str">
        <f t="shared" si="11"/>
        <v>NIE</v>
      </c>
      <c r="N104" t="str">
        <f t="shared" si="12"/>
        <v>NIE</v>
      </c>
      <c r="O104" t="str">
        <f t="shared" si="13"/>
        <v/>
      </c>
      <c r="P104">
        <f t="shared" si="21"/>
        <v>16.489999999999998</v>
      </c>
      <c r="Q104">
        <f t="shared" si="14"/>
        <v>0</v>
      </c>
    </row>
    <row r="105" spans="1:17" x14ac:dyDescent="0.25">
      <c r="A105" s="4">
        <v>41743</v>
      </c>
      <c r="B105" s="5">
        <v>79</v>
      </c>
      <c r="C105">
        <f t="shared" si="15"/>
        <v>45</v>
      </c>
      <c r="D105">
        <f t="shared" si="16"/>
        <v>10.560000000000002</v>
      </c>
      <c r="E105" t="str">
        <f t="shared" si="17"/>
        <v>NIE</v>
      </c>
      <c r="F105">
        <f>IF(E105 = "TAK",0,ROUND(($V$3*(B105/2)/100),2))</f>
        <v>2.37</v>
      </c>
      <c r="G105">
        <f>IF(E105 = "TAK",ROUND(($V$4*B105/100),2),ROUND(($V$4*(B105/2)/100),2))</f>
        <v>3.56</v>
      </c>
      <c r="H105">
        <f t="shared" si="18"/>
        <v>2</v>
      </c>
      <c r="I105">
        <f t="shared" si="19"/>
        <v>42.63</v>
      </c>
      <c r="J105">
        <f t="shared" si="20"/>
        <v>7.0000000000000018</v>
      </c>
      <c r="K105">
        <f>IF(H105 = 5,IF(I105 &lt; 40,$U$3,I105),I105)</f>
        <v>42.63</v>
      </c>
      <c r="L105">
        <f>IF(J105 &lt; 5,$U$4,J105)</f>
        <v>7.0000000000000018</v>
      </c>
      <c r="M105" t="str">
        <f t="shared" si="11"/>
        <v>NIE</v>
      </c>
      <c r="N105" t="str">
        <f t="shared" si="12"/>
        <v>NIE</v>
      </c>
      <c r="O105" t="str">
        <f t="shared" si="13"/>
        <v/>
      </c>
      <c r="P105">
        <f t="shared" si="21"/>
        <v>8.15</v>
      </c>
      <c r="Q105">
        <f t="shared" si="14"/>
        <v>11.83</v>
      </c>
    </row>
    <row r="106" spans="1:17" x14ac:dyDescent="0.25">
      <c r="A106" s="2">
        <v>41744</v>
      </c>
      <c r="B106" s="3">
        <v>115</v>
      </c>
      <c r="C106">
        <f t="shared" si="15"/>
        <v>42.63</v>
      </c>
      <c r="D106">
        <f t="shared" si="16"/>
        <v>7.0000000000000018</v>
      </c>
      <c r="E106" t="str">
        <f t="shared" si="17"/>
        <v>NIE</v>
      </c>
      <c r="F106">
        <f>IF(E106 = "TAK",0,ROUND(($V$3*(B106/2)/100),2))</f>
        <v>3.45</v>
      </c>
      <c r="G106">
        <f>IF(E106 = "TAK",ROUND(($V$4*B106/100),2),ROUND(($V$4*(B106/2)/100),2))</f>
        <v>5.18</v>
      </c>
      <c r="H106">
        <f t="shared" si="18"/>
        <v>3</v>
      </c>
      <c r="I106">
        <f t="shared" si="19"/>
        <v>39.18</v>
      </c>
      <c r="J106">
        <f t="shared" si="20"/>
        <v>1.8200000000000021</v>
      </c>
      <c r="K106">
        <f>IF(H106 = 5,IF(I106 &lt; 40,$U$3,I106),I106)</f>
        <v>39.18</v>
      </c>
      <c r="L106">
        <f>IF(J106 &lt; 5,$U$4,J106)</f>
        <v>30</v>
      </c>
      <c r="M106" t="str">
        <f t="shared" si="11"/>
        <v>NIE</v>
      </c>
      <c r="N106" t="str">
        <f t="shared" si="12"/>
        <v>TAK</v>
      </c>
      <c r="O106" t="str">
        <f t="shared" si="13"/>
        <v/>
      </c>
      <c r="P106">
        <f t="shared" si="21"/>
        <v>11.86</v>
      </c>
      <c r="Q106">
        <f t="shared" si="14"/>
        <v>17.22</v>
      </c>
    </row>
    <row r="107" spans="1:17" x14ac:dyDescent="0.25">
      <c r="A107" s="4">
        <v>41745</v>
      </c>
      <c r="B107" s="5">
        <v>55</v>
      </c>
      <c r="C107">
        <f t="shared" si="15"/>
        <v>39.18</v>
      </c>
      <c r="D107">
        <f t="shared" si="16"/>
        <v>30</v>
      </c>
      <c r="E107" t="str">
        <f t="shared" si="17"/>
        <v>TAK</v>
      </c>
      <c r="F107">
        <f>IF(E107 = "TAK",0,ROUND(($V$3*(B107/2)/100),2))</f>
        <v>0</v>
      </c>
      <c r="G107">
        <f>IF(E107 = "TAK",ROUND(($V$4*B107/100),2),ROUND(($V$4*(B107/2)/100),2))</f>
        <v>4.95</v>
      </c>
      <c r="H107">
        <f t="shared" si="18"/>
        <v>4</v>
      </c>
      <c r="I107">
        <f t="shared" si="19"/>
        <v>39.18</v>
      </c>
      <c r="J107">
        <f t="shared" si="20"/>
        <v>25.05</v>
      </c>
      <c r="K107">
        <f>IF(H107 = 5,IF(I107 &lt; 40,$U$3,I107),I107)</f>
        <v>39.18</v>
      </c>
      <c r="L107">
        <f>IF(J107 &lt; 5,$U$4,J107)</f>
        <v>25.05</v>
      </c>
      <c r="M107" t="str">
        <f t="shared" si="11"/>
        <v>NIE</v>
      </c>
      <c r="N107" t="str">
        <f t="shared" si="12"/>
        <v>NIE</v>
      </c>
      <c r="O107" t="str">
        <f t="shared" si="13"/>
        <v/>
      </c>
      <c r="P107">
        <f t="shared" si="21"/>
        <v>11.34</v>
      </c>
      <c r="Q107">
        <f t="shared" si="14"/>
        <v>0</v>
      </c>
    </row>
    <row r="108" spans="1:17" x14ac:dyDescent="0.25">
      <c r="A108" s="2">
        <v>41746</v>
      </c>
      <c r="B108" s="3">
        <v>124</v>
      </c>
      <c r="C108">
        <f t="shared" si="15"/>
        <v>39.18</v>
      </c>
      <c r="D108">
        <f t="shared" si="16"/>
        <v>25.05</v>
      </c>
      <c r="E108" t="str">
        <f t="shared" si="17"/>
        <v>TAK</v>
      </c>
      <c r="F108">
        <f>IF(E108 = "TAK",0,ROUND(($V$3*(B108/2)/100),2))</f>
        <v>0</v>
      </c>
      <c r="G108">
        <f>IF(E108 = "TAK",ROUND(($V$4*B108/100),2),ROUND(($V$4*(B108/2)/100),2))</f>
        <v>11.16</v>
      </c>
      <c r="H108">
        <f t="shared" si="18"/>
        <v>5</v>
      </c>
      <c r="I108">
        <f t="shared" si="19"/>
        <v>39.18</v>
      </c>
      <c r="J108">
        <f t="shared" si="20"/>
        <v>13.89</v>
      </c>
      <c r="K108">
        <f>IF(H108 = 5,IF(I108 &lt; 40,$U$3,I108),I108)</f>
        <v>45</v>
      </c>
      <c r="L108">
        <f>IF(J108 &lt; 5,$U$4,J108)</f>
        <v>13.89</v>
      </c>
      <c r="M108" t="str">
        <f t="shared" si="11"/>
        <v>TAK</v>
      </c>
      <c r="N108" t="str">
        <f t="shared" si="12"/>
        <v>NIE</v>
      </c>
      <c r="O108" t="str">
        <f t="shared" si="13"/>
        <v/>
      </c>
      <c r="P108">
        <f t="shared" si="21"/>
        <v>25.56</v>
      </c>
      <c r="Q108">
        <f t="shared" si="14"/>
        <v>0</v>
      </c>
    </row>
    <row r="109" spans="1:17" x14ac:dyDescent="0.25">
      <c r="A109" s="4">
        <v>41747</v>
      </c>
      <c r="B109" s="5">
        <v>104</v>
      </c>
      <c r="C109">
        <f t="shared" si="15"/>
        <v>45</v>
      </c>
      <c r="D109">
        <f t="shared" si="16"/>
        <v>13.89</v>
      </c>
      <c r="E109" t="str">
        <f t="shared" si="17"/>
        <v>NIE</v>
      </c>
      <c r="F109">
        <f>IF(E109 = "TAK",0,ROUND(($V$3*(B109/2)/100),2))</f>
        <v>3.12</v>
      </c>
      <c r="G109">
        <f>IF(E109 = "TAK",ROUND(($V$4*B109/100),2),ROUND(($V$4*(B109/2)/100),2))</f>
        <v>4.68</v>
      </c>
      <c r="H109">
        <f t="shared" si="18"/>
        <v>6</v>
      </c>
      <c r="I109">
        <f t="shared" si="19"/>
        <v>41.88</v>
      </c>
      <c r="J109">
        <f t="shared" si="20"/>
        <v>9.2100000000000009</v>
      </c>
      <c r="K109">
        <f>IF(H109 = 5,IF(I109 &lt; 40,$U$3,I109),I109)</f>
        <v>41.88</v>
      </c>
      <c r="L109">
        <f>IF(J109 &lt; 5,$U$4,J109)</f>
        <v>9.2100000000000009</v>
      </c>
      <c r="M109" t="str">
        <f t="shared" si="11"/>
        <v>NIE</v>
      </c>
      <c r="N109" t="str">
        <f t="shared" si="12"/>
        <v>NIE</v>
      </c>
      <c r="O109" t="str">
        <f t="shared" si="13"/>
        <v/>
      </c>
      <c r="P109">
        <f t="shared" si="21"/>
        <v>10.72</v>
      </c>
      <c r="Q109">
        <f t="shared" si="14"/>
        <v>15.57</v>
      </c>
    </row>
    <row r="110" spans="1:17" x14ac:dyDescent="0.25">
      <c r="A110" s="2">
        <v>41748</v>
      </c>
      <c r="B110" s="3">
        <v>20</v>
      </c>
      <c r="C110">
        <f t="shared" si="15"/>
        <v>41.88</v>
      </c>
      <c r="D110">
        <f t="shared" si="16"/>
        <v>9.2100000000000009</v>
      </c>
      <c r="E110" t="str">
        <f t="shared" si="17"/>
        <v>NIE</v>
      </c>
      <c r="F110">
        <f>IF(E110 = "TAK",0,ROUND(($V$3*(B110/2)/100),2))</f>
        <v>0.6</v>
      </c>
      <c r="G110">
        <f>IF(E110 = "TAK",ROUND(($V$4*B110/100),2),ROUND(($V$4*(B110/2)/100),2))</f>
        <v>0.9</v>
      </c>
      <c r="H110">
        <f t="shared" si="18"/>
        <v>7</v>
      </c>
      <c r="I110">
        <f t="shared" si="19"/>
        <v>41.28</v>
      </c>
      <c r="J110">
        <f t="shared" si="20"/>
        <v>8.31</v>
      </c>
      <c r="K110">
        <f>IF(H110 = 5,IF(I110 &lt; 40,$U$3,I110),I110)</f>
        <v>41.28</v>
      </c>
      <c r="L110">
        <f>IF(J110 &lt; 5,$U$4,J110)</f>
        <v>8.31</v>
      </c>
      <c r="M110" t="str">
        <f t="shared" si="11"/>
        <v>NIE</v>
      </c>
      <c r="N110" t="str">
        <f t="shared" si="12"/>
        <v>NIE</v>
      </c>
      <c r="O110" t="str">
        <f t="shared" si="13"/>
        <v/>
      </c>
      <c r="P110">
        <f t="shared" si="21"/>
        <v>2.06</v>
      </c>
      <c r="Q110">
        <f t="shared" si="14"/>
        <v>2.99</v>
      </c>
    </row>
    <row r="111" spans="1:17" x14ac:dyDescent="0.25">
      <c r="A111" s="4">
        <v>41749</v>
      </c>
      <c r="B111" s="5">
        <v>68</v>
      </c>
      <c r="C111">
        <f t="shared" si="15"/>
        <v>41.28</v>
      </c>
      <c r="D111">
        <f t="shared" si="16"/>
        <v>8.31</v>
      </c>
      <c r="E111" t="str">
        <f t="shared" si="17"/>
        <v>NIE</v>
      </c>
      <c r="F111">
        <f>IF(E111 = "TAK",0,ROUND(($V$3*(B111/2)/100),2))</f>
        <v>2.04</v>
      </c>
      <c r="G111">
        <f>IF(E111 = "TAK",ROUND(($V$4*B111/100),2),ROUND(($V$4*(B111/2)/100),2))</f>
        <v>3.06</v>
      </c>
      <c r="H111">
        <f t="shared" si="18"/>
        <v>1</v>
      </c>
      <c r="I111">
        <f t="shared" si="19"/>
        <v>39.24</v>
      </c>
      <c r="J111">
        <f t="shared" si="20"/>
        <v>5.25</v>
      </c>
      <c r="K111">
        <f>IF(H111 = 5,IF(I111 &lt; 40,$U$3,I111),I111)</f>
        <v>39.24</v>
      </c>
      <c r="L111">
        <f>IF(J111 &lt; 5,$U$4,J111)</f>
        <v>5.25</v>
      </c>
      <c r="M111" t="str">
        <f t="shared" si="11"/>
        <v>NIE</v>
      </c>
      <c r="N111" t="str">
        <f t="shared" si="12"/>
        <v>NIE</v>
      </c>
      <c r="O111" t="str">
        <f t="shared" si="13"/>
        <v/>
      </c>
      <c r="P111">
        <f t="shared" si="21"/>
        <v>7.01</v>
      </c>
      <c r="Q111">
        <f t="shared" si="14"/>
        <v>10.18</v>
      </c>
    </row>
    <row r="112" spans="1:17" x14ac:dyDescent="0.25">
      <c r="A112" s="2">
        <v>41750</v>
      </c>
      <c r="B112" s="3">
        <v>25</v>
      </c>
      <c r="C112">
        <f t="shared" si="15"/>
        <v>39.24</v>
      </c>
      <c r="D112">
        <f t="shared" si="16"/>
        <v>5.25</v>
      </c>
      <c r="E112" t="str">
        <f t="shared" si="17"/>
        <v>NIE</v>
      </c>
      <c r="F112">
        <f>IF(E112 = "TAK",0,ROUND(($V$3*(B112/2)/100),2))</f>
        <v>0.75</v>
      </c>
      <c r="G112">
        <f>IF(E112 = "TAK",ROUND(($V$4*B112/100),2),ROUND(($V$4*(B112/2)/100),2))</f>
        <v>1.1299999999999999</v>
      </c>
      <c r="H112">
        <f t="shared" si="18"/>
        <v>2</v>
      </c>
      <c r="I112">
        <f t="shared" si="19"/>
        <v>38.49</v>
      </c>
      <c r="J112">
        <f t="shared" si="20"/>
        <v>4.12</v>
      </c>
      <c r="K112">
        <f>IF(H112 = 5,IF(I112 &lt; 40,$U$3,I112),I112)</f>
        <v>38.49</v>
      </c>
      <c r="L112">
        <f>IF(J112 &lt; 5,$U$4,J112)</f>
        <v>30</v>
      </c>
      <c r="M112" t="str">
        <f t="shared" si="11"/>
        <v>NIE</v>
      </c>
      <c r="N112" t="str">
        <f t="shared" si="12"/>
        <v>TAK</v>
      </c>
      <c r="O112" t="str">
        <f t="shared" si="13"/>
        <v/>
      </c>
      <c r="P112">
        <f t="shared" si="21"/>
        <v>2.59</v>
      </c>
      <c r="Q112">
        <f t="shared" si="14"/>
        <v>3.74</v>
      </c>
    </row>
    <row r="113" spans="1:17" x14ac:dyDescent="0.25">
      <c r="A113" s="4">
        <v>41751</v>
      </c>
      <c r="B113" s="5">
        <v>93</v>
      </c>
      <c r="C113">
        <f t="shared" si="15"/>
        <v>38.49</v>
      </c>
      <c r="D113">
        <f t="shared" si="16"/>
        <v>30</v>
      </c>
      <c r="E113" t="str">
        <f t="shared" si="17"/>
        <v>TAK</v>
      </c>
      <c r="F113">
        <f>IF(E113 = "TAK",0,ROUND(($V$3*(B113/2)/100),2))</f>
        <v>0</v>
      </c>
      <c r="G113">
        <f>IF(E113 = "TAK",ROUND(($V$4*B113/100),2),ROUND(($V$4*(B113/2)/100),2))</f>
        <v>8.3699999999999992</v>
      </c>
      <c r="H113">
        <f t="shared" si="18"/>
        <v>3</v>
      </c>
      <c r="I113">
        <f t="shared" si="19"/>
        <v>38.49</v>
      </c>
      <c r="J113">
        <f t="shared" si="20"/>
        <v>21.630000000000003</v>
      </c>
      <c r="K113">
        <f>IF(H113 = 5,IF(I113 &lt; 40,$U$3,I113),I113)</f>
        <v>38.49</v>
      </c>
      <c r="L113">
        <f>IF(J113 &lt; 5,$U$4,J113)</f>
        <v>21.630000000000003</v>
      </c>
      <c r="M113" t="str">
        <f t="shared" si="11"/>
        <v>NIE</v>
      </c>
      <c r="N113" t="str">
        <f t="shared" si="12"/>
        <v>NIE</v>
      </c>
      <c r="O113" t="str">
        <f t="shared" si="13"/>
        <v/>
      </c>
      <c r="P113">
        <f t="shared" si="21"/>
        <v>19.170000000000002</v>
      </c>
      <c r="Q113">
        <f t="shared" si="14"/>
        <v>0</v>
      </c>
    </row>
    <row r="114" spans="1:17" x14ac:dyDescent="0.25">
      <c r="A114" s="2">
        <v>41752</v>
      </c>
      <c r="B114" s="3">
        <v>49</v>
      </c>
      <c r="C114">
        <f t="shared" si="15"/>
        <v>38.49</v>
      </c>
      <c r="D114">
        <f t="shared" si="16"/>
        <v>21.630000000000003</v>
      </c>
      <c r="E114" t="str">
        <f t="shared" si="17"/>
        <v>TAK</v>
      </c>
      <c r="F114">
        <f>IF(E114 = "TAK",0,ROUND(($V$3*(B114/2)/100),2))</f>
        <v>0</v>
      </c>
      <c r="G114">
        <f>IF(E114 = "TAK",ROUND(($V$4*B114/100),2),ROUND(($V$4*(B114/2)/100),2))</f>
        <v>4.41</v>
      </c>
      <c r="H114">
        <f t="shared" si="18"/>
        <v>4</v>
      </c>
      <c r="I114">
        <f t="shared" si="19"/>
        <v>38.49</v>
      </c>
      <c r="J114">
        <f t="shared" si="20"/>
        <v>17.220000000000002</v>
      </c>
      <c r="K114">
        <f>IF(H114 = 5,IF(I114 &lt; 40,$U$3,I114),I114)</f>
        <v>38.49</v>
      </c>
      <c r="L114">
        <f>IF(J114 &lt; 5,$U$4,J114)</f>
        <v>17.220000000000002</v>
      </c>
      <c r="M114" t="str">
        <f t="shared" si="11"/>
        <v>NIE</v>
      </c>
      <c r="N114" t="str">
        <f t="shared" si="12"/>
        <v>NIE</v>
      </c>
      <c r="O114" t="str">
        <f t="shared" si="13"/>
        <v/>
      </c>
      <c r="P114">
        <f t="shared" si="21"/>
        <v>10.1</v>
      </c>
      <c r="Q114">
        <f t="shared" si="14"/>
        <v>0</v>
      </c>
    </row>
    <row r="115" spans="1:17" x14ac:dyDescent="0.25">
      <c r="A115" s="4">
        <v>41753</v>
      </c>
      <c r="B115" s="5">
        <v>29</v>
      </c>
      <c r="C115">
        <f t="shared" si="15"/>
        <v>38.49</v>
      </c>
      <c r="D115">
        <f t="shared" si="16"/>
        <v>17.220000000000002</v>
      </c>
      <c r="E115" t="str">
        <f t="shared" si="17"/>
        <v>TAK</v>
      </c>
      <c r="F115">
        <f>IF(E115 = "TAK",0,ROUND(($V$3*(B115/2)/100),2))</f>
        <v>0</v>
      </c>
      <c r="G115">
        <f>IF(E115 = "TAK",ROUND(($V$4*B115/100),2),ROUND(($V$4*(B115/2)/100),2))</f>
        <v>2.61</v>
      </c>
      <c r="H115">
        <f t="shared" si="18"/>
        <v>5</v>
      </c>
      <c r="I115">
        <f t="shared" si="19"/>
        <v>38.49</v>
      </c>
      <c r="J115">
        <f t="shared" si="20"/>
        <v>14.610000000000003</v>
      </c>
      <c r="K115">
        <f>IF(H115 = 5,IF(I115 &lt; 40,$U$3,I115),I115)</f>
        <v>45</v>
      </c>
      <c r="L115">
        <f>IF(J115 &lt; 5,$U$4,J115)</f>
        <v>14.610000000000003</v>
      </c>
      <c r="M115" t="str">
        <f t="shared" si="11"/>
        <v>TAK</v>
      </c>
      <c r="N115" t="str">
        <f t="shared" si="12"/>
        <v>NIE</v>
      </c>
      <c r="O115" t="str">
        <f t="shared" si="13"/>
        <v/>
      </c>
      <c r="P115">
        <f t="shared" si="21"/>
        <v>5.98</v>
      </c>
      <c r="Q115">
        <f t="shared" si="14"/>
        <v>0</v>
      </c>
    </row>
    <row r="116" spans="1:17" x14ac:dyDescent="0.25">
      <c r="A116" s="2">
        <v>41754</v>
      </c>
      <c r="B116" s="3">
        <v>59</v>
      </c>
      <c r="C116">
        <f t="shared" si="15"/>
        <v>45</v>
      </c>
      <c r="D116">
        <f t="shared" si="16"/>
        <v>14.610000000000003</v>
      </c>
      <c r="E116" t="str">
        <f t="shared" si="17"/>
        <v>NIE</v>
      </c>
      <c r="F116">
        <f>IF(E116 = "TAK",0,ROUND(($V$3*(B116/2)/100),2))</f>
        <v>1.77</v>
      </c>
      <c r="G116">
        <f>IF(E116 = "TAK",ROUND(($V$4*B116/100),2),ROUND(($V$4*(B116/2)/100),2))</f>
        <v>2.66</v>
      </c>
      <c r="H116">
        <f t="shared" si="18"/>
        <v>6</v>
      </c>
      <c r="I116">
        <f t="shared" si="19"/>
        <v>43.23</v>
      </c>
      <c r="J116">
        <f t="shared" si="20"/>
        <v>11.950000000000003</v>
      </c>
      <c r="K116">
        <f>IF(H116 = 5,IF(I116 &lt; 40,$U$3,I116),I116)</f>
        <v>43.23</v>
      </c>
      <c r="L116">
        <f>IF(J116 &lt; 5,$U$4,J116)</f>
        <v>11.950000000000003</v>
      </c>
      <c r="M116" t="str">
        <f t="shared" si="11"/>
        <v>NIE</v>
      </c>
      <c r="N116" t="str">
        <f t="shared" si="12"/>
        <v>NIE</v>
      </c>
      <c r="O116" t="str">
        <f t="shared" si="13"/>
        <v/>
      </c>
      <c r="P116">
        <f t="shared" si="21"/>
        <v>6.09</v>
      </c>
      <c r="Q116">
        <f t="shared" si="14"/>
        <v>8.83</v>
      </c>
    </row>
    <row r="117" spans="1:17" x14ac:dyDescent="0.25">
      <c r="A117" s="4">
        <v>41755</v>
      </c>
      <c r="B117" s="5">
        <v>65</v>
      </c>
      <c r="C117">
        <f t="shared" si="15"/>
        <v>43.23</v>
      </c>
      <c r="D117">
        <f t="shared" si="16"/>
        <v>11.950000000000003</v>
      </c>
      <c r="E117" t="str">
        <f t="shared" si="17"/>
        <v>NIE</v>
      </c>
      <c r="F117">
        <f>IF(E117 = "TAK",0,ROUND(($V$3*(B117/2)/100),2))</f>
        <v>1.95</v>
      </c>
      <c r="G117">
        <f>IF(E117 = "TAK",ROUND(($V$4*B117/100),2),ROUND(($V$4*(B117/2)/100),2))</f>
        <v>2.93</v>
      </c>
      <c r="H117">
        <f t="shared" si="18"/>
        <v>7</v>
      </c>
      <c r="I117">
        <f t="shared" si="19"/>
        <v>41.279999999999994</v>
      </c>
      <c r="J117">
        <f t="shared" si="20"/>
        <v>9.0200000000000031</v>
      </c>
      <c r="K117">
        <f>IF(H117 = 5,IF(I117 &lt; 40,$U$3,I117),I117)</f>
        <v>41.279999999999994</v>
      </c>
      <c r="L117">
        <f>IF(J117 &lt; 5,$U$4,J117)</f>
        <v>9.0200000000000031</v>
      </c>
      <c r="M117" t="str">
        <f t="shared" si="11"/>
        <v>NIE</v>
      </c>
      <c r="N117" t="str">
        <f t="shared" si="12"/>
        <v>NIE</v>
      </c>
      <c r="O117" t="str">
        <f t="shared" si="13"/>
        <v/>
      </c>
      <c r="P117">
        <f t="shared" si="21"/>
        <v>6.71</v>
      </c>
      <c r="Q117">
        <f t="shared" si="14"/>
        <v>9.73</v>
      </c>
    </row>
    <row r="118" spans="1:17" x14ac:dyDescent="0.25">
      <c r="A118" s="2">
        <v>41756</v>
      </c>
      <c r="B118" s="3">
        <v>25</v>
      </c>
      <c r="C118">
        <f t="shared" si="15"/>
        <v>41.279999999999994</v>
      </c>
      <c r="D118">
        <f t="shared" si="16"/>
        <v>9.0200000000000031</v>
      </c>
      <c r="E118" t="str">
        <f t="shared" si="17"/>
        <v>NIE</v>
      </c>
      <c r="F118">
        <f>IF(E118 = "TAK",0,ROUND(($V$3*(B118/2)/100),2))</f>
        <v>0.75</v>
      </c>
      <c r="G118">
        <f>IF(E118 = "TAK",ROUND(($V$4*B118/100),2),ROUND(($V$4*(B118/2)/100),2))</f>
        <v>1.1299999999999999</v>
      </c>
      <c r="H118">
        <f t="shared" si="18"/>
        <v>1</v>
      </c>
      <c r="I118">
        <f t="shared" si="19"/>
        <v>40.529999999999994</v>
      </c>
      <c r="J118">
        <f t="shared" si="20"/>
        <v>7.8900000000000032</v>
      </c>
      <c r="K118">
        <f>IF(H118 = 5,IF(I118 &lt; 40,$U$3,I118),I118)</f>
        <v>40.529999999999994</v>
      </c>
      <c r="L118">
        <f>IF(J118 &lt; 5,$U$4,J118)</f>
        <v>7.8900000000000032</v>
      </c>
      <c r="M118" t="str">
        <f t="shared" si="11"/>
        <v>NIE</v>
      </c>
      <c r="N118" t="str">
        <f t="shared" si="12"/>
        <v>NIE</v>
      </c>
      <c r="O118" t="str">
        <f t="shared" si="13"/>
        <v/>
      </c>
      <c r="P118">
        <f t="shared" si="21"/>
        <v>2.59</v>
      </c>
      <c r="Q118">
        <f t="shared" si="14"/>
        <v>3.74</v>
      </c>
    </row>
    <row r="119" spans="1:17" x14ac:dyDescent="0.25">
      <c r="A119" s="4">
        <v>41757</v>
      </c>
      <c r="B119" s="5">
        <v>3</v>
      </c>
      <c r="C119">
        <f t="shared" si="15"/>
        <v>40.529999999999994</v>
      </c>
      <c r="D119">
        <f t="shared" si="16"/>
        <v>7.8900000000000032</v>
      </c>
      <c r="E119" t="str">
        <f t="shared" si="17"/>
        <v>NIE</v>
      </c>
      <c r="F119">
        <f>IF(E119 = "TAK",0,ROUND(($V$3*(B119/2)/100),2))</f>
        <v>0.09</v>
      </c>
      <c r="G119">
        <f>IF(E119 = "TAK",ROUND(($V$4*B119/100),2),ROUND(($V$4*(B119/2)/100),2))</f>
        <v>0.14000000000000001</v>
      </c>
      <c r="H119">
        <f t="shared" si="18"/>
        <v>2</v>
      </c>
      <c r="I119">
        <f t="shared" si="19"/>
        <v>40.439999999999991</v>
      </c>
      <c r="J119">
        <f t="shared" si="20"/>
        <v>7.7500000000000036</v>
      </c>
      <c r="K119">
        <f>IF(H119 = 5,IF(I119 &lt; 40,$U$3,I119),I119)</f>
        <v>40.439999999999991</v>
      </c>
      <c r="L119">
        <f>IF(J119 &lt; 5,$U$4,J119)</f>
        <v>7.7500000000000036</v>
      </c>
      <c r="M119" t="str">
        <f t="shared" si="11"/>
        <v>NIE</v>
      </c>
      <c r="N119" t="str">
        <f t="shared" si="12"/>
        <v>NIE</v>
      </c>
      <c r="O119" t="str">
        <f t="shared" si="13"/>
        <v/>
      </c>
      <c r="P119">
        <f t="shared" si="21"/>
        <v>0.32</v>
      </c>
      <c r="Q119">
        <f t="shared" si="14"/>
        <v>0.45</v>
      </c>
    </row>
    <row r="120" spans="1:17" x14ac:dyDescent="0.25">
      <c r="A120" s="2">
        <v>41758</v>
      </c>
      <c r="B120" s="3">
        <v>58</v>
      </c>
      <c r="C120">
        <f t="shared" si="15"/>
        <v>40.439999999999991</v>
      </c>
      <c r="D120">
        <f t="shared" si="16"/>
        <v>7.7500000000000036</v>
      </c>
      <c r="E120" t="str">
        <f t="shared" si="17"/>
        <v>NIE</v>
      </c>
      <c r="F120">
        <f>IF(E120 = "TAK",0,ROUND(($V$3*(B120/2)/100),2))</f>
        <v>1.74</v>
      </c>
      <c r="G120">
        <f>IF(E120 = "TAK",ROUND(($V$4*B120/100),2),ROUND(($V$4*(B120/2)/100),2))</f>
        <v>2.61</v>
      </c>
      <c r="H120">
        <f t="shared" si="18"/>
        <v>3</v>
      </c>
      <c r="I120">
        <f t="shared" si="19"/>
        <v>38.699999999999989</v>
      </c>
      <c r="J120">
        <f t="shared" si="20"/>
        <v>5.1400000000000041</v>
      </c>
      <c r="K120">
        <f>IF(H120 = 5,IF(I120 &lt; 40,$U$3,I120),I120)</f>
        <v>38.699999999999989</v>
      </c>
      <c r="L120">
        <f>IF(J120 &lt; 5,$U$4,J120)</f>
        <v>5.1400000000000041</v>
      </c>
      <c r="M120" t="str">
        <f t="shared" si="11"/>
        <v>NIE</v>
      </c>
      <c r="N120" t="str">
        <f t="shared" si="12"/>
        <v>NIE</v>
      </c>
      <c r="O120" t="str">
        <f t="shared" si="13"/>
        <v/>
      </c>
      <c r="P120">
        <f t="shared" si="21"/>
        <v>5.98</v>
      </c>
      <c r="Q120">
        <f t="shared" si="14"/>
        <v>8.68</v>
      </c>
    </row>
    <row r="121" spans="1:17" x14ac:dyDescent="0.25">
      <c r="A121" s="4">
        <v>41759</v>
      </c>
      <c r="B121" s="5">
        <v>35</v>
      </c>
      <c r="C121">
        <f t="shared" si="15"/>
        <v>38.699999999999989</v>
      </c>
      <c r="D121">
        <f t="shared" si="16"/>
        <v>5.1400000000000041</v>
      </c>
      <c r="E121" t="str">
        <f t="shared" si="17"/>
        <v>NIE</v>
      </c>
      <c r="F121">
        <f>IF(E121 = "TAK",0,ROUND(($V$3*(B121/2)/100),2))</f>
        <v>1.05</v>
      </c>
      <c r="G121">
        <f>IF(E121 = "TAK",ROUND(($V$4*B121/100),2),ROUND(($V$4*(B121/2)/100),2))</f>
        <v>1.58</v>
      </c>
      <c r="H121">
        <f t="shared" si="18"/>
        <v>4</v>
      </c>
      <c r="I121">
        <f t="shared" si="19"/>
        <v>37.649999999999991</v>
      </c>
      <c r="J121">
        <f t="shared" si="20"/>
        <v>3.5600000000000041</v>
      </c>
      <c r="K121">
        <f>IF(H121 = 5,IF(I121 &lt; 40,$U$3,I121),I121)</f>
        <v>37.649999999999991</v>
      </c>
      <c r="L121">
        <f>IF(J121 &lt; 5,$U$4,J121)</f>
        <v>30</v>
      </c>
      <c r="M121" t="str">
        <f t="shared" si="11"/>
        <v>NIE</v>
      </c>
      <c r="N121" t="str">
        <f t="shared" si="12"/>
        <v>TAK</v>
      </c>
      <c r="O121" t="str">
        <f t="shared" si="13"/>
        <v>TAK</v>
      </c>
      <c r="P121">
        <f t="shared" si="21"/>
        <v>3.62</v>
      </c>
      <c r="Q121">
        <f t="shared" si="14"/>
        <v>5.24</v>
      </c>
    </row>
    <row r="122" spans="1:17" x14ac:dyDescent="0.25">
      <c r="A122" s="2">
        <v>41760</v>
      </c>
      <c r="B122" s="3">
        <v>146</v>
      </c>
      <c r="C122">
        <f t="shared" si="15"/>
        <v>37.649999999999991</v>
      </c>
      <c r="D122">
        <f t="shared" si="16"/>
        <v>30</v>
      </c>
      <c r="E122" t="str">
        <f t="shared" si="17"/>
        <v>TAK</v>
      </c>
      <c r="F122">
        <f>IF(E122 = "TAK",0,ROUND(($V$3*(B122/2)/100),2))</f>
        <v>0</v>
      </c>
      <c r="G122">
        <f>IF(E122 = "TAK",ROUND(($V$4*B122/100),2),ROUND(($V$4*(B122/2)/100),2))</f>
        <v>13.14</v>
      </c>
      <c r="H122">
        <f t="shared" si="18"/>
        <v>5</v>
      </c>
      <c r="I122">
        <f t="shared" si="19"/>
        <v>37.649999999999991</v>
      </c>
      <c r="J122">
        <f t="shared" si="20"/>
        <v>16.86</v>
      </c>
      <c r="K122">
        <f>IF(H122 = 5,IF(I122 &lt; 40,$U$3,I122),I122)</f>
        <v>45</v>
      </c>
      <c r="L122">
        <f>IF(J122 &lt; 5,$U$4,J122)</f>
        <v>16.86</v>
      </c>
      <c r="M122" t="str">
        <f t="shared" si="11"/>
        <v>TAK</v>
      </c>
      <c r="N122" t="str">
        <f t="shared" si="12"/>
        <v>NIE</v>
      </c>
      <c r="O122" t="str">
        <f t="shared" si="13"/>
        <v/>
      </c>
      <c r="P122">
        <f t="shared" si="21"/>
        <v>30.09</v>
      </c>
      <c r="Q122">
        <f t="shared" si="14"/>
        <v>0</v>
      </c>
    </row>
    <row r="123" spans="1:17" x14ac:dyDescent="0.25">
      <c r="A123" s="4">
        <v>41761</v>
      </c>
      <c r="B123" s="5">
        <v>45</v>
      </c>
      <c r="C123">
        <f t="shared" si="15"/>
        <v>45</v>
      </c>
      <c r="D123">
        <f t="shared" si="16"/>
        <v>16.86</v>
      </c>
      <c r="E123" t="str">
        <f t="shared" si="17"/>
        <v>TAK</v>
      </c>
      <c r="F123">
        <f>IF(E123 = "TAK",0,ROUND(($V$3*(B123/2)/100),2))</f>
        <v>0</v>
      </c>
      <c r="G123">
        <f>IF(E123 = "TAK",ROUND(($V$4*B123/100),2),ROUND(($V$4*(B123/2)/100),2))</f>
        <v>4.05</v>
      </c>
      <c r="H123">
        <f t="shared" si="18"/>
        <v>6</v>
      </c>
      <c r="I123">
        <f t="shared" si="19"/>
        <v>45</v>
      </c>
      <c r="J123">
        <f t="shared" si="20"/>
        <v>12.809999999999999</v>
      </c>
      <c r="K123">
        <f>IF(H123 = 5,IF(I123 &lt; 40,$U$3,I123),I123)</f>
        <v>45</v>
      </c>
      <c r="L123">
        <f>IF(J123 &lt; 5,$U$4,J123)</f>
        <v>12.809999999999999</v>
      </c>
      <c r="M123" t="str">
        <f t="shared" si="11"/>
        <v>NIE</v>
      </c>
      <c r="N123" t="str">
        <f t="shared" si="12"/>
        <v>NIE</v>
      </c>
      <c r="O123" t="str">
        <f t="shared" si="13"/>
        <v/>
      </c>
      <c r="P123">
        <f t="shared" si="21"/>
        <v>9.27</v>
      </c>
      <c r="Q123">
        <f t="shared" si="14"/>
        <v>0</v>
      </c>
    </row>
    <row r="124" spans="1:17" x14ac:dyDescent="0.25">
      <c r="A124" s="2">
        <v>41762</v>
      </c>
      <c r="B124" s="3">
        <v>127</v>
      </c>
      <c r="C124">
        <f t="shared" si="15"/>
        <v>45</v>
      </c>
      <c r="D124">
        <f t="shared" si="16"/>
        <v>12.809999999999999</v>
      </c>
      <c r="E124" t="str">
        <f t="shared" si="17"/>
        <v>NIE</v>
      </c>
      <c r="F124">
        <f>IF(E124 = "TAK",0,ROUND(($V$3*(B124/2)/100),2))</f>
        <v>3.81</v>
      </c>
      <c r="G124">
        <f>IF(E124 = "TAK",ROUND(($V$4*B124/100),2),ROUND(($V$4*(B124/2)/100),2))</f>
        <v>5.72</v>
      </c>
      <c r="H124">
        <f t="shared" si="18"/>
        <v>7</v>
      </c>
      <c r="I124">
        <f t="shared" si="19"/>
        <v>41.19</v>
      </c>
      <c r="J124">
        <f t="shared" si="20"/>
        <v>7.089999999999999</v>
      </c>
      <c r="K124">
        <f>IF(H124 = 5,IF(I124 &lt; 40,$U$3,I124),I124)</f>
        <v>41.19</v>
      </c>
      <c r="L124">
        <f>IF(J124 &lt; 5,$U$4,J124)</f>
        <v>7.089999999999999</v>
      </c>
      <c r="M124" t="str">
        <f t="shared" si="11"/>
        <v>NIE</v>
      </c>
      <c r="N124" t="str">
        <f t="shared" si="12"/>
        <v>NIE</v>
      </c>
      <c r="O124" t="str">
        <f t="shared" si="13"/>
        <v/>
      </c>
      <c r="P124">
        <f t="shared" si="21"/>
        <v>13.1</v>
      </c>
      <c r="Q124">
        <f t="shared" si="14"/>
        <v>19.010000000000002</v>
      </c>
    </row>
    <row r="125" spans="1:17" x14ac:dyDescent="0.25">
      <c r="A125" s="4">
        <v>41763</v>
      </c>
      <c r="B125" s="5">
        <v>48</v>
      </c>
      <c r="C125">
        <f t="shared" si="15"/>
        <v>41.19</v>
      </c>
      <c r="D125">
        <f t="shared" si="16"/>
        <v>7.089999999999999</v>
      </c>
      <c r="E125" t="str">
        <f t="shared" si="17"/>
        <v>NIE</v>
      </c>
      <c r="F125">
        <f>IF(E125 = "TAK",0,ROUND(($V$3*(B125/2)/100),2))</f>
        <v>1.44</v>
      </c>
      <c r="G125">
        <f>IF(E125 = "TAK",ROUND(($V$4*B125/100),2),ROUND(($V$4*(B125/2)/100),2))</f>
        <v>2.16</v>
      </c>
      <c r="H125">
        <f t="shared" si="18"/>
        <v>1</v>
      </c>
      <c r="I125">
        <f t="shared" si="19"/>
        <v>39.75</v>
      </c>
      <c r="J125">
        <f t="shared" si="20"/>
        <v>4.9299999999999988</v>
      </c>
      <c r="K125">
        <f>IF(H125 = 5,IF(I125 &lt; 40,$U$3,I125),I125)</f>
        <v>39.75</v>
      </c>
      <c r="L125">
        <f>IF(J125 &lt; 5,$U$4,J125)</f>
        <v>30</v>
      </c>
      <c r="M125" t="str">
        <f t="shared" si="11"/>
        <v>NIE</v>
      </c>
      <c r="N125" t="str">
        <f t="shared" si="12"/>
        <v>TAK</v>
      </c>
      <c r="O125" t="str">
        <f t="shared" si="13"/>
        <v/>
      </c>
      <c r="P125">
        <f t="shared" si="21"/>
        <v>4.95</v>
      </c>
      <c r="Q125">
        <f t="shared" si="14"/>
        <v>7.19</v>
      </c>
    </row>
    <row r="126" spans="1:17" x14ac:dyDescent="0.25">
      <c r="A126" s="2">
        <v>41764</v>
      </c>
      <c r="B126" s="3">
        <v>128</v>
      </c>
      <c r="C126">
        <f t="shared" si="15"/>
        <v>39.75</v>
      </c>
      <c r="D126">
        <f t="shared" si="16"/>
        <v>30</v>
      </c>
      <c r="E126" t="str">
        <f t="shared" si="17"/>
        <v>TAK</v>
      </c>
      <c r="F126">
        <f>IF(E126 = "TAK",0,ROUND(($V$3*(B126/2)/100),2))</f>
        <v>0</v>
      </c>
      <c r="G126">
        <f>IF(E126 = "TAK",ROUND(($V$4*B126/100),2),ROUND(($V$4*(B126/2)/100),2))</f>
        <v>11.52</v>
      </c>
      <c r="H126">
        <f t="shared" si="18"/>
        <v>2</v>
      </c>
      <c r="I126">
        <f t="shared" si="19"/>
        <v>39.75</v>
      </c>
      <c r="J126">
        <f t="shared" si="20"/>
        <v>18.48</v>
      </c>
      <c r="K126">
        <f>IF(H126 = 5,IF(I126 &lt; 40,$U$3,I126),I126)</f>
        <v>39.75</v>
      </c>
      <c r="L126">
        <f>IF(J126 &lt; 5,$U$4,J126)</f>
        <v>18.48</v>
      </c>
      <c r="M126" t="str">
        <f t="shared" si="11"/>
        <v>NIE</v>
      </c>
      <c r="N126" t="str">
        <f t="shared" si="12"/>
        <v>NIE</v>
      </c>
      <c r="O126" t="str">
        <f t="shared" si="13"/>
        <v/>
      </c>
      <c r="P126">
        <f t="shared" si="21"/>
        <v>26.38</v>
      </c>
      <c r="Q126">
        <f t="shared" si="14"/>
        <v>0</v>
      </c>
    </row>
    <row r="127" spans="1:17" x14ac:dyDescent="0.25">
      <c r="A127" s="4">
        <v>41765</v>
      </c>
      <c r="B127" s="5">
        <v>115</v>
      </c>
      <c r="C127">
        <f t="shared" si="15"/>
        <v>39.75</v>
      </c>
      <c r="D127">
        <f t="shared" si="16"/>
        <v>18.48</v>
      </c>
      <c r="E127" t="str">
        <f t="shared" si="17"/>
        <v>TAK</v>
      </c>
      <c r="F127">
        <f>IF(E127 = "TAK",0,ROUND(($V$3*(B127/2)/100),2))</f>
        <v>0</v>
      </c>
      <c r="G127">
        <f>IF(E127 = "TAK",ROUND(($V$4*B127/100),2),ROUND(($V$4*(B127/2)/100),2))</f>
        <v>10.35</v>
      </c>
      <c r="H127">
        <f t="shared" si="18"/>
        <v>3</v>
      </c>
      <c r="I127">
        <f t="shared" si="19"/>
        <v>39.75</v>
      </c>
      <c r="J127">
        <f t="shared" si="20"/>
        <v>8.1300000000000008</v>
      </c>
      <c r="K127">
        <f>IF(H127 = 5,IF(I127 &lt; 40,$U$3,I127),I127)</f>
        <v>39.75</v>
      </c>
      <c r="L127">
        <f>IF(J127 &lt; 5,$U$4,J127)</f>
        <v>8.1300000000000008</v>
      </c>
      <c r="M127" t="str">
        <f t="shared" si="11"/>
        <v>NIE</v>
      </c>
      <c r="N127" t="str">
        <f t="shared" si="12"/>
        <v>NIE</v>
      </c>
      <c r="O127" t="str">
        <f t="shared" si="13"/>
        <v/>
      </c>
      <c r="P127">
        <f t="shared" si="21"/>
        <v>23.7</v>
      </c>
      <c r="Q127">
        <f t="shared" si="14"/>
        <v>0</v>
      </c>
    </row>
    <row r="128" spans="1:17" x14ac:dyDescent="0.25">
      <c r="A128" s="2">
        <v>41766</v>
      </c>
      <c r="B128" s="3">
        <v>103</v>
      </c>
      <c r="C128">
        <f t="shared" si="15"/>
        <v>39.75</v>
      </c>
      <c r="D128">
        <f t="shared" si="16"/>
        <v>8.1300000000000008</v>
      </c>
      <c r="E128" t="str">
        <f t="shared" si="17"/>
        <v>NIE</v>
      </c>
      <c r="F128">
        <f>IF(E128 = "TAK",0,ROUND(($V$3*(B128/2)/100),2))</f>
        <v>3.09</v>
      </c>
      <c r="G128">
        <f>IF(E128 = "TAK",ROUND(($V$4*B128/100),2),ROUND(($V$4*(B128/2)/100),2))</f>
        <v>4.6399999999999997</v>
      </c>
      <c r="H128">
        <f t="shared" si="18"/>
        <v>4</v>
      </c>
      <c r="I128">
        <f t="shared" si="19"/>
        <v>36.659999999999997</v>
      </c>
      <c r="J128">
        <f t="shared" si="20"/>
        <v>3.4900000000000011</v>
      </c>
      <c r="K128">
        <f>IF(H128 = 5,IF(I128 &lt; 40,$U$3,I128),I128)</f>
        <v>36.659999999999997</v>
      </c>
      <c r="L128">
        <f>IF(J128 &lt; 5,$U$4,J128)</f>
        <v>30</v>
      </c>
      <c r="M128" t="str">
        <f t="shared" si="11"/>
        <v>NIE</v>
      </c>
      <c r="N128" t="str">
        <f t="shared" si="12"/>
        <v>TAK</v>
      </c>
      <c r="O128" t="str">
        <f t="shared" si="13"/>
        <v/>
      </c>
      <c r="P128">
        <f t="shared" si="21"/>
        <v>10.63</v>
      </c>
      <c r="Q128">
        <f t="shared" si="14"/>
        <v>15.42</v>
      </c>
    </row>
    <row r="129" spans="1:17" x14ac:dyDescent="0.25">
      <c r="A129" s="4">
        <v>41767</v>
      </c>
      <c r="B129" s="5">
        <v>21</v>
      </c>
      <c r="C129">
        <f t="shared" si="15"/>
        <v>36.659999999999997</v>
      </c>
      <c r="D129">
        <f t="shared" si="16"/>
        <v>30</v>
      </c>
      <c r="E129" t="str">
        <f t="shared" si="17"/>
        <v>TAK</v>
      </c>
      <c r="F129">
        <f>IF(E129 = "TAK",0,ROUND(($V$3*(B129/2)/100),2))</f>
        <v>0</v>
      </c>
      <c r="G129">
        <f>IF(E129 = "TAK",ROUND(($V$4*B129/100),2),ROUND(($V$4*(B129/2)/100),2))</f>
        <v>1.89</v>
      </c>
      <c r="H129">
        <f t="shared" si="18"/>
        <v>5</v>
      </c>
      <c r="I129">
        <f t="shared" si="19"/>
        <v>36.659999999999997</v>
      </c>
      <c r="J129">
        <f t="shared" si="20"/>
        <v>28.11</v>
      </c>
      <c r="K129">
        <f>IF(H129 = 5,IF(I129 &lt; 40,$U$3,I129),I129)</f>
        <v>45</v>
      </c>
      <c r="L129">
        <f>IF(J129 &lt; 5,$U$4,J129)</f>
        <v>28.11</v>
      </c>
      <c r="M129" t="str">
        <f t="shared" si="11"/>
        <v>TAK</v>
      </c>
      <c r="N129" t="str">
        <f t="shared" si="12"/>
        <v>NIE</v>
      </c>
      <c r="O129" t="str">
        <f t="shared" si="13"/>
        <v/>
      </c>
      <c r="P129">
        <f t="shared" si="21"/>
        <v>4.33</v>
      </c>
      <c r="Q129">
        <f t="shared" si="14"/>
        <v>0</v>
      </c>
    </row>
    <row r="130" spans="1:17" x14ac:dyDescent="0.25">
      <c r="A130" s="2">
        <v>41768</v>
      </c>
      <c r="B130" s="3">
        <v>150</v>
      </c>
      <c r="C130">
        <f t="shared" si="15"/>
        <v>45</v>
      </c>
      <c r="D130">
        <f t="shared" si="16"/>
        <v>28.11</v>
      </c>
      <c r="E130" t="str">
        <f t="shared" si="17"/>
        <v>TAK</v>
      </c>
      <c r="F130">
        <f>IF(E130 = "TAK",0,ROUND(($V$3*(B130/2)/100),2))</f>
        <v>0</v>
      </c>
      <c r="G130">
        <f>IF(E130 = "TAK",ROUND(($V$4*B130/100),2),ROUND(($V$4*(B130/2)/100),2))</f>
        <v>13.5</v>
      </c>
      <c r="H130">
        <f t="shared" si="18"/>
        <v>6</v>
      </c>
      <c r="I130">
        <f t="shared" si="19"/>
        <v>45</v>
      </c>
      <c r="J130">
        <f t="shared" si="20"/>
        <v>14.61</v>
      </c>
      <c r="K130">
        <f>IF(H130 = 5,IF(I130 &lt; 40,$U$3,I130),I130)</f>
        <v>45</v>
      </c>
      <c r="L130">
        <f>IF(J130 &lt; 5,$U$4,J130)</f>
        <v>14.61</v>
      </c>
      <c r="M130" t="str">
        <f t="shared" si="11"/>
        <v>NIE</v>
      </c>
      <c r="N130" t="str">
        <f t="shared" si="12"/>
        <v>NIE</v>
      </c>
      <c r="O130" t="str">
        <f t="shared" si="13"/>
        <v/>
      </c>
      <c r="P130">
        <f t="shared" si="21"/>
        <v>30.92</v>
      </c>
      <c r="Q130">
        <f t="shared" si="14"/>
        <v>0</v>
      </c>
    </row>
    <row r="131" spans="1:17" x14ac:dyDescent="0.25">
      <c r="A131" s="4">
        <v>41769</v>
      </c>
      <c r="B131" s="5">
        <v>49</v>
      </c>
      <c r="C131">
        <f t="shared" si="15"/>
        <v>45</v>
      </c>
      <c r="D131">
        <f t="shared" si="16"/>
        <v>14.61</v>
      </c>
      <c r="E131" t="str">
        <f t="shared" si="17"/>
        <v>NIE</v>
      </c>
      <c r="F131">
        <f>IF(E131 = "TAK",0,ROUND(($V$3*(B131/2)/100),2))</f>
        <v>1.47</v>
      </c>
      <c r="G131">
        <f>IF(E131 = "TAK",ROUND(($V$4*B131/100),2),ROUND(($V$4*(B131/2)/100),2))</f>
        <v>2.21</v>
      </c>
      <c r="H131">
        <f t="shared" si="18"/>
        <v>7</v>
      </c>
      <c r="I131">
        <f t="shared" si="19"/>
        <v>43.53</v>
      </c>
      <c r="J131">
        <f t="shared" si="20"/>
        <v>12.399999999999999</v>
      </c>
      <c r="K131">
        <f>IF(H131 = 5,IF(I131 &lt; 40,$U$3,I131),I131)</f>
        <v>43.53</v>
      </c>
      <c r="L131">
        <f>IF(J131 &lt; 5,$U$4,J131)</f>
        <v>12.399999999999999</v>
      </c>
      <c r="M131" t="str">
        <f t="shared" ref="M131:M194" si="22">IF(I131 &lt;&gt; K131,"TAK","NIE")</f>
        <v>NIE</v>
      </c>
      <c r="N131" t="str">
        <f t="shared" ref="N131:N194" si="23">IF(J131 &lt;&gt; L131,"TAK","NIE")</f>
        <v>NIE</v>
      </c>
      <c r="O131" t="str">
        <f t="shared" ref="O131:O194" si="24">IF(D131 &lt; 5.25,"TAK","")</f>
        <v/>
      </c>
      <c r="P131">
        <f t="shared" si="21"/>
        <v>5.0599999999999996</v>
      </c>
      <c r="Q131">
        <f t="shared" ref="Q131:Q194" si="25">ROUND(F131*$W$3,2)</f>
        <v>7.34</v>
      </c>
    </row>
    <row r="132" spans="1:17" x14ac:dyDescent="0.25">
      <c r="A132" s="2">
        <v>41770</v>
      </c>
      <c r="B132" s="3">
        <v>20</v>
      </c>
      <c r="C132">
        <f t="shared" ref="C132:C195" si="26">K131</f>
        <v>43.53</v>
      </c>
      <c r="D132">
        <f t="shared" ref="D132:D195" si="27">L131</f>
        <v>12.399999999999999</v>
      </c>
      <c r="E132" t="str">
        <f t="shared" ref="E132:E195" si="28">IF(D132 &gt;15,"TAK","NIE")</f>
        <v>NIE</v>
      </c>
      <c r="F132">
        <f>IF(E132 = "TAK",0,ROUND(($V$3*(B132/2)/100),2))</f>
        <v>0.6</v>
      </c>
      <c r="G132">
        <f>IF(E132 = "TAK",ROUND(($V$4*B132/100),2),ROUND(($V$4*(B132/2)/100),2))</f>
        <v>0.9</v>
      </c>
      <c r="H132">
        <f t="shared" ref="H132:H195" si="29">WEEKDAY(A132)</f>
        <v>1</v>
      </c>
      <c r="I132">
        <f t="shared" ref="I132:I195" si="30">C132-F132</f>
        <v>42.93</v>
      </c>
      <c r="J132">
        <f t="shared" ref="J132:J195" si="31">D132-G132</f>
        <v>11.499999999999998</v>
      </c>
      <c r="K132">
        <f>IF(H132 = 5,IF(I132 &lt; 40,$U$3,I132),I132)</f>
        <v>42.93</v>
      </c>
      <c r="L132">
        <f>IF(J132 &lt; 5,$U$4,J132)</f>
        <v>11.499999999999998</v>
      </c>
      <c r="M132" t="str">
        <f t="shared" si="22"/>
        <v>NIE</v>
      </c>
      <c r="N132" t="str">
        <f t="shared" si="23"/>
        <v>NIE</v>
      </c>
      <c r="O132" t="str">
        <f t="shared" si="24"/>
        <v/>
      </c>
      <c r="P132">
        <f t="shared" ref="P132:P195" si="32">ROUND((G132*$W$4),2)</f>
        <v>2.06</v>
      </c>
      <c r="Q132">
        <f t="shared" si="25"/>
        <v>2.99</v>
      </c>
    </row>
    <row r="133" spans="1:17" x14ac:dyDescent="0.25">
      <c r="A133" s="4">
        <v>41771</v>
      </c>
      <c r="B133" s="5">
        <v>120</v>
      </c>
      <c r="C133">
        <f t="shared" si="26"/>
        <v>42.93</v>
      </c>
      <c r="D133">
        <f t="shared" si="27"/>
        <v>11.499999999999998</v>
      </c>
      <c r="E133" t="str">
        <f t="shared" si="28"/>
        <v>NIE</v>
      </c>
      <c r="F133">
        <f>IF(E133 = "TAK",0,ROUND(($V$3*(B133/2)/100),2))</f>
        <v>3.6</v>
      </c>
      <c r="G133">
        <f>IF(E133 = "TAK",ROUND(($V$4*B133/100),2),ROUND(($V$4*(B133/2)/100),2))</f>
        <v>5.4</v>
      </c>
      <c r="H133">
        <f t="shared" si="29"/>
        <v>2</v>
      </c>
      <c r="I133">
        <f t="shared" si="30"/>
        <v>39.33</v>
      </c>
      <c r="J133">
        <f t="shared" si="31"/>
        <v>6.0999999999999979</v>
      </c>
      <c r="K133">
        <f>IF(H133 = 5,IF(I133 &lt; 40,$U$3,I133),I133)</f>
        <v>39.33</v>
      </c>
      <c r="L133">
        <f>IF(J133 &lt; 5,$U$4,J133)</f>
        <v>6.0999999999999979</v>
      </c>
      <c r="M133" t="str">
        <f t="shared" si="22"/>
        <v>NIE</v>
      </c>
      <c r="N133" t="str">
        <f t="shared" si="23"/>
        <v>NIE</v>
      </c>
      <c r="O133" t="str">
        <f t="shared" si="24"/>
        <v/>
      </c>
      <c r="P133">
        <f t="shared" si="32"/>
        <v>12.37</v>
      </c>
      <c r="Q133">
        <f t="shared" si="25"/>
        <v>17.96</v>
      </c>
    </row>
    <row r="134" spans="1:17" x14ac:dyDescent="0.25">
      <c r="A134" s="2">
        <v>41772</v>
      </c>
      <c r="B134" s="3">
        <v>39</v>
      </c>
      <c r="C134">
        <f t="shared" si="26"/>
        <v>39.33</v>
      </c>
      <c r="D134">
        <f t="shared" si="27"/>
        <v>6.0999999999999979</v>
      </c>
      <c r="E134" t="str">
        <f t="shared" si="28"/>
        <v>NIE</v>
      </c>
      <c r="F134">
        <f>IF(E134 = "TAK",0,ROUND(($V$3*(B134/2)/100),2))</f>
        <v>1.17</v>
      </c>
      <c r="G134">
        <f>IF(E134 = "TAK",ROUND(($V$4*B134/100),2),ROUND(($V$4*(B134/2)/100),2))</f>
        <v>1.76</v>
      </c>
      <c r="H134">
        <f t="shared" si="29"/>
        <v>3</v>
      </c>
      <c r="I134">
        <f t="shared" si="30"/>
        <v>38.159999999999997</v>
      </c>
      <c r="J134">
        <f t="shared" si="31"/>
        <v>4.3399999999999981</v>
      </c>
      <c r="K134">
        <f>IF(H134 = 5,IF(I134 &lt; 40,$U$3,I134),I134)</f>
        <v>38.159999999999997</v>
      </c>
      <c r="L134">
        <f>IF(J134 &lt; 5,$U$4,J134)</f>
        <v>30</v>
      </c>
      <c r="M134" t="str">
        <f t="shared" si="22"/>
        <v>NIE</v>
      </c>
      <c r="N134" t="str">
        <f t="shared" si="23"/>
        <v>TAK</v>
      </c>
      <c r="O134" t="str">
        <f t="shared" si="24"/>
        <v/>
      </c>
      <c r="P134">
        <f t="shared" si="32"/>
        <v>4.03</v>
      </c>
      <c r="Q134">
        <f t="shared" si="25"/>
        <v>5.84</v>
      </c>
    </row>
    <row r="135" spans="1:17" x14ac:dyDescent="0.25">
      <c r="A135" s="4">
        <v>41773</v>
      </c>
      <c r="B135" s="5">
        <v>15</v>
      </c>
      <c r="C135">
        <f t="shared" si="26"/>
        <v>38.159999999999997</v>
      </c>
      <c r="D135">
        <f t="shared" si="27"/>
        <v>30</v>
      </c>
      <c r="E135" t="str">
        <f t="shared" si="28"/>
        <v>TAK</v>
      </c>
      <c r="F135">
        <f>IF(E135 = "TAK",0,ROUND(($V$3*(B135/2)/100),2))</f>
        <v>0</v>
      </c>
      <c r="G135">
        <f>IF(E135 = "TAK",ROUND(($V$4*B135/100),2),ROUND(($V$4*(B135/2)/100),2))</f>
        <v>1.35</v>
      </c>
      <c r="H135">
        <f t="shared" si="29"/>
        <v>4</v>
      </c>
      <c r="I135">
        <f t="shared" si="30"/>
        <v>38.159999999999997</v>
      </c>
      <c r="J135">
        <f t="shared" si="31"/>
        <v>28.65</v>
      </c>
      <c r="K135">
        <f>IF(H135 = 5,IF(I135 &lt; 40,$U$3,I135),I135)</f>
        <v>38.159999999999997</v>
      </c>
      <c r="L135">
        <f>IF(J135 &lt; 5,$U$4,J135)</f>
        <v>28.65</v>
      </c>
      <c r="M135" t="str">
        <f t="shared" si="22"/>
        <v>NIE</v>
      </c>
      <c r="N135" t="str">
        <f t="shared" si="23"/>
        <v>NIE</v>
      </c>
      <c r="O135" t="str">
        <f t="shared" si="24"/>
        <v/>
      </c>
      <c r="P135">
        <f t="shared" si="32"/>
        <v>3.09</v>
      </c>
      <c r="Q135">
        <f t="shared" si="25"/>
        <v>0</v>
      </c>
    </row>
    <row r="136" spans="1:17" x14ac:dyDescent="0.25">
      <c r="A136" s="2">
        <v>41774</v>
      </c>
      <c r="B136" s="3">
        <v>118</v>
      </c>
      <c r="C136">
        <f t="shared" si="26"/>
        <v>38.159999999999997</v>
      </c>
      <c r="D136">
        <f t="shared" si="27"/>
        <v>28.65</v>
      </c>
      <c r="E136" t="str">
        <f t="shared" si="28"/>
        <v>TAK</v>
      </c>
      <c r="F136">
        <f>IF(E136 = "TAK",0,ROUND(($V$3*(B136/2)/100),2))</f>
        <v>0</v>
      </c>
      <c r="G136">
        <f>IF(E136 = "TAK",ROUND(($V$4*B136/100),2),ROUND(($V$4*(B136/2)/100),2))</f>
        <v>10.62</v>
      </c>
      <c r="H136">
        <f t="shared" si="29"/>
        <v>5</v>
      </c>
      <c r="I136">
        <f t="shared" si="30"/>
        <v>38.159999999999997</v>
      </c>
      <c r="J136">
        <f t="shared" si="31"/>
        <v>18.03</v>
      </c>
      <c r="K136">
        <f>IF(H136 = 5,IF(I136 &lt; 40,$U$3,I136),I136)</f>
        <v>45</v>
      </c>
      <c r="L136">
        <f>IF(J136 &lt; 5,$U$4,J136)</f>
        <v>18.03</v>
      </c>
      <c r="M136" t="str">
        <f t="shared" si="22"/>
        <v>TAK</v>
      </c>
      <c r="N136" t="str">
        <f t="shared" si="23"/>
        <v>NIE</v>
      </c>
      <c r="O136" t="str">
        <f t="shared" si="24"/>
        <v/>
      </c>
      <c r="P136">
        <f t="shared" si="32"/>
        <v>24.32</v>
      </c>
      <c r="Q136">
        <f t="shared" si="25"/>
        <v>0</v>
      </c>
    </row>
    <row r="137" spans="1:17" x14ac:dyDescent="0.25">
      <c r="A137" s="4">
        <v>41775</v>
      </c>
      <c r="B137" s="5">
        <v>37</v>
      </c>
      <c r="C137">
        <f t="shared" si="26"/>
        <v>45</v>
      </c>
      <c r="D137">
        <f t="shared" si="27"/>
        <v>18.03</v>
      </c>
      <c r="E137" t="str">
        <f t="shared" si="28"/>
        <v>TAK</v>
      </c>
      <c r="F137">
        <f>IF(E137 = "TAK",0,ROUND(($V$3*(B137/2)/100),2))</f>
        <v>0</v>
      </c>
      <c r="G137">
        <f>IF(E137 = "TAK",ROUND(($V$4*B137/100),2),ROUND(($V$4*(B137/2)/100),2))</f>
        <v>3.33</v>
      </c>
      <c r="H137">
        <f t="shared" si="29"/>
        <v>6</v>
      </c>
      <c r="I137">
        <f t="shared" si="30"/>
        <v>45</v>
      </c>
      <c r="J137">
        <f t="shared" si="31"/>
        <v>14.700000000000001</v>
      </c>
      <c r="K137">
        <f>IF(H137 = 5,IF(I137 &lt; 40,$U$3,I137),I137)</f>
        <v>45</v>
      </c>
      <c r="L137">
        <f>IF(J137 &lt; 5,$U$4,J137)</f>
        <v>14.700000000000001</v>
      </c>
      <c r="M137" t="str">
        <f t="shared" si="22"/>
        <v>NIE</v>
      </c>
      <c r="N137" t="str">
        <f t="shared" si="23"/>
        <v>NIE</v>
      </c>
      <c r="O137" t="str">
        <f t="shared" si="24"/>
        <v/>
      </c>
      <c r="P137">
        <f t="shared" si="32"/>
        <v>7.63</v>
      </c>
      <c r="Q137">
        <f t="shared" si="25"/>
        <v>0</v>
      </c>
    </row>
    <row r="138" spans="1:17" x14ac:dyDescent="0.25">
      <c r="A138" s="2">
        <v>41776</v>
      </c>
      <c r="B138" s="3">
        <v>107</v>
      </c>
      <c r="C138">
        <f t="shared" si="26"/>
        <v>45</v>
      </c>
      <c r="D138">
        <f t="shared" si="27"/>
        <v>14.700000000000001</v>
      </c>
      <c r="E138" t="str">
        <f t="shared" si="28"/>
        <v>NIE</v>
      </c>
      <c r="F138">
        <f>IF(E138 = "TAK",0,ROUND(($V$3*(B138/2)/100),2))</f>
        <v>3.21</v>
      </c>
      <c r="G138">
        <f>IF(E138 = "TAK",ROUND(($V$4*B138/100),2),ROUND(($V$4*(B138/2)/100),2))</f>
        <v>4.82</v>
      </c>
      <c r="H138">
        <f t="shared" si="29"/>
        <v>7</v>
      </c>
      <c r="I138">
        <f t="shared" si="30"/>
        <v>41.79</v>
      </c>
      <c r="J138">
        <f t="shared" si="31"/>
        <v>9.8800000000000008</v>
      </c>
      <c r="K138">
        <f>IF(H138 = 5,IF(I138 &lt; 40,$U$3,I138),I138)</f>
        <v>41.79</v>
      </c>
      <c r="L138">
        <f>IF(J138 &lt; 5,$U$4,J138)</f>
        <v>9.8800000000000008</v>
      </c>
      <c r="M138" t="str">
        <f t="shared" si="22"/>
        <v>NIE</v>
      </c>
      <c r="N138" t="str">
        <f t="shared" si="23"/>
        <v>NIE</v>
      </c>
      <c r="O138" t="str">
        <f t="shared" si="24"/>
        <v/>
      </c>
      <c r="P138">
        <f t="shared" si="32"/>
        <v>11.04</v>
      </c>
      <c r="Q138">
        <f t="shared" si="25"/>
        <v>16.02</v>
      </c>
    </row>
    <row r="139" spans="1:17" x14ac:dyDescent="0.25">
      <c r="A139" s="4">
        <v>41777</v>
      </c>
      <c r="B139" s="5">
        <v>51</v>
      </c>
      <c r="C139">
        <f t="shared" si="26"/>
        <v>41.79</v>
      </c>
      <c r="D139">
        <f t="shared" si="27"/>
        <v>9.8800000000000008</v>
      </c>
      <c r="E139" t="str">
        <f t="shared" si="28"/>
        <v>NIE</v>
      </c>
      <c r="F139">
        <f>IF(E139 = "TAK",0,ROUND(($V$3*(B139/2)/100),2))</f>
        <v>1.53</v>
      </c>
      <c r="G139">
        <f>IF(E139 = "TAK",ROUND(($V$4*B139/100),2),ROUND(($V$4*(B139/2)/100),2))</f>
        <v>2.2999999999999998</v>
      </c>
      <c r="H139">
        <f t="shared" si="29"/>
        <v>1</v>
      </c>
      <c r="I139">
        <f t="shared" si="30"/>
        <v>40.26</v>
      </c>
      <c r="J139">
        <f t="shared" si="31"/>
        <v>7.580000000000001</v>
      </c>
      <c r="K139">
        <f>IF(H139 = 5,IF(I139 &lt; 40,$U$3,I139),I139)</f>
        <v>40.26</v>
      </c>
      <c r="L139">
        <f>IF(J139 &lt; 5,$U$4,J139)</f>
        <v>7.580000000000001</v>
      </c>
      <c r="M139" t="str">
        <f t="shared" si="22"/>
        <v>NIE</v>
      </c>
      <c r="N139" t="str">
        <f t="shared" si="23"/>
        <v>NIE</v>
      </c>
      <c r="O139" t="str">
        <f t="shared" si="24"/>
        <v/>
      </c>
      <c r="P139">
        <f t="shared" si="32"/>
        <v>5.27</v>
      </c>
      <c r="Q139">
        <f t="shared" si="25"/>
        <v>7.63</v>
      </c>
    </row>
    <row r="140" spans="1:17" x14ac:dyDescent="0.25">
      <c r="A140" s="2">
        <v>41778</v>
      </c>
      <c r="B140" s="3">
        <v>76</v>
      </c>
      <c r="C140">
        <f t="shared" si="26"/>
        <v>40.26</v>
      </c>
      <c r="D140">
        <f t="shared" si="27"/>
        <v>7.580000000000001</v>
      </c>
      <c r="E140" t="str">
        <f t="shared" si="28"/>
        <v>NIE</v>
      </c>
      <c r="F140">
        <f>IF(E140 = "TAK",0,ROUND(($V$3*(B140/2)/100),2))</f>
        <v>2.2799999999999998</v>
      </c>
      <c r="G140">
        <f>IF(E140 = "TAK",ROUND(($V$4*B140/100),2),ROUND(($V$4*(B140/2)/100),2))</f>
        <v>3.42</v>
      </c>
      <c r="H140">
        <f t="shared" si="29"/>
        <v>2</v>
      </c>
      <c r="I140">
        <f t="shared" si="30"/>
        <v>37.979999999999997</v>
      </c>
      <c r="J140">
        <f t="shared" si="31"/>
        <v>4.160000000000001</v>
      </c>
      <c r="K140">
        <f>IF(H140 = 5,IF(I140 &lt; 40,$U$3,I140),I140)</f>
        <v>37.979999999999997</v>
      </c>
      <c r="L140">
        <f>IF(J140 &lt; 5,$U$4,J140)</f>
        <v>30</v>
      </c>
      <c r="M140" t="str">
        <f t="shared" si="22"/>
        <v>NIE</v>
      </c>
      <c r="N140" t="str">
        <f t="shared" si="23"/>
        <v>TAK</v>
      </c>
      <c r="O140" t="str">
        <f t="shared" si="24"/>
        <v/>
      </c>
      <c r="P140">
        <f t="shared" si="32"/>
        <v>7.83</v>
      </c>
      <c r="Q140">
        <f t="shared" si="25"/>
        <v>11.38</v>
      </c>
    </row>
    <row r="141" spans="1:17" x14ac:dyDescent="0.25">
      <c r="A141" s="4">
        <v>41779</v>
      </c>
      <c r="B141" s="5">
        <v>41</v>
      </c>
      <c r="C141">
        <f t="shared" si="26"/>
        <v>37.979999999999997</v>
      </c>
      <c r="D141">
        <f t="shared" si="27"/>
        <v>30</v>
      </c>
      <c r="E141" t="str">
        <f t="shared" si="28"/>
        <v>TAK</v>
      </c>
      <c r="F141">
        <f>IF(E141 = "TAK",0,ROUND(($V$3*(B141/2)/100),2))</f>
        <v>0</v>
      </c>
      <c r="G141">
        <f>IF(E141 = "TAK",ROUND(($V$4*B141/100),2),ROUND(($V$4*(B141/2)/100),2))</f>
        <v>3.69</v>
      </c>
      <c r="H141">
        <f t="shared" si="29"/>
        <v>3</v>
      </c>
      <c r="I141">
        <f t="shared" si="30"/>
        <v>37.979999999999997</v>
      </c>
      <c r="J141">
        <f t="shared" si="31"/>
        <v>26.31</v>
      </c>
      <c r="K141">
        <f>IF(H141 = 5,IF(I141 &lt; 40,$U$3,I141),I141)</f>
        <v>37.979999999999997</v>
      </c>
      <c r="L141">
        <f>IF(J141 &lt; 5,$U$4,J141)</f>
        <v>26.31</v>
      </c>
      <c r="M141" t="str">
        <f t="shared" si="22"/>
        <v>NIE</v>
      </c>
      <c r="N141" t="str">
        <f t="shared" si="23"/>
        <v>NIE</v>
      </c>
      <c r="O141" t="str">
        <f t="shared" si="24"/>
        <v/>
      </c>
      <c r="P141">
        <f t="shared" si="32"/>
        <v>8.4499999999999993</v>
      </c>
      <c r="Q141">
        <f t="shared" si="25"/>
        <v>0</v>
      </c>
    </row>
    <row r="142" spans="1:17" x14ac:dyDescent="0.25">
      <c r="A142" s="2">
        <v>41780</v>
      </c>
      <c r="B142" s="3">
        <v>149</v>
      </c>
      <c r="C142">
        <f t="shared" si="26"/>
        <v>37.979999999999997</v>
      </c>
      <c r="D142">
        <f t="shared" si="27"/>
        <v>26.31</v>
      </c>
      <c r="E142" t="str">
        <f t="shared" si="28"/>
        <v>TAK</v>
      </c>
      <c r="F142">
        <f>IF(E142 = "TAK",0,ROUND(($V$3*(B142/2)/100),2))</f>
        <v>0</v>
      </c>
      <c r="G142">
        <f>IF(E142 = "TAK",ROUND(($V$4*B142/100),2),ROUND(($V$4*(B142/2)/100),2))</f>
        <v>13.41</v>
      </c>
      <c r="H142">
        <f t="shared" si="29"/>
        <v>4</v>
      </c>
      <c r="I142">
        <f t="shared" si="30"/>
        <v>37.979999999999997</v>
      </c>
      <c r="J142">
        <f t="shared" si="31"/>
        <v>12.899999999999999</v>
      </c>
      <c r="K142">
        <f>IF(H142 = 5,IF(I142 &lt; 40,$U$3,I142),I142)</f>
        <v>37.979999999999997</v>
      </c>
      <c r="L142">
        <f>IF(J142 &lt; 5,$U$4,J142)</f>
        <v>12.899999999999999</v>
      </c>
      <c r="M142" t="str">
        <f t="shared" si="22"/>
        <v>NIE</v>
      </c>
      <c r="N142" t="str">
        <f t="shared" si="23"/>
        <v>NIE</v>
      </c>
      <c r="O142" t="str">
        <f t="shared" si="24"/>
        <v/>
      </c>
      <c r="P142">
        <f t="shared" si="32"/>
        <v>30.71</v>
      </c>
      <c r="Q142">
        <f t="shared" si="25"/>
        <v>0</v>
      </c>
    </row>
    <row r="143" spans="1:17" x14ac:dyDescent="0.25">
      <c r="A143" s="4">
        <v>41781</v>
      </c>
      <c r="B143" s="5">
        <v>72</v>
      </c>
      <c r="C143">
        <f t="shared" si="26"/>
        <v>37.979999999999997</v>
      </c>
      <c r="D143">
        <f t="shared" si="27"/>
        <v>12.899999999999999</v>
      </c>
      <c r="E143" t="str">
        <f t="shared" si="28"/>
        <v>NIE</v>
      </c>
      <c r="F143">
        <f>IF(E143 = "TAK",0,ROUND(($V$3*(B143/2)/100),2))</f>
        <v>2.16</v>
      </c>
      <c r="G143">
        <f>IF(E143 = "TAK",ROUND(($V$4*B143/100),2),ROUND(($V$4*(B143/2)/100),2))</f>
        <v>3.24</v>
      </c>
      <c r="H143">
        <f t="shared" si="29"/>
        <v>5</v>
      </c>
      <c r="I143">
        <f t="shared" si="30"/>
        <v>35.819999999999993</v>
      </c>
      <c r="J143">
        <f t="shared" si="31"/>
        <v>9.6599999999999984</v>
      </c>
      <c r="K143">
        <f>IF(H143 = 5,IF(I143 &lt; 40,$U$3,I143),I143)</f>
        <v>45</v>
      </c>
      <c r="L143">
        <f>IF(J143 &lt; 5,$U$4,J143)</f>
        <v>9.6599999999999984</v>
      </c>
      <c r="M143" t="str">
        <f t="shared" si="22"/>
        <v>TAK</v>
      </c>
      <c r="N143" t="str">
        <f t="shared" si="23"/>
        <v>NIE</v>
      </c>
      <c r="O143" t="str">
        <f t="shared" si="24"/>
        <v/>
      </c>
      <c r="P143">
        <f t="shared" si="32"/>
        <v>7.42</v>
      </c>
      <c r="Q143">
        <f t="shared" si="25"/>
        <v>10.78</v>
      </c>
    </row>
    <row r="144" spans="1:17" x14ac:dyDescent="0.25">
      <c r="A144" s="2">
        <v>41782</v>
      </c>
      <c r="B144" s="3">
        <v>83</v>
      </c>
      <c r="C144">
        <f t="shared" si="26"/>
        <v>45</v>
      </c>
      <c r="D144">
        <f t="shared" si="27"/>
        <v>9.6599999999999984</v>
      </c>
      <c r="E144" t="str">
        <f t="shared" si="28"/>
        <v>NIE</v>
      </c>
      <c r="F144">
        <f>IF(E144 = "TAK",0,ROUND(($V$3*(B144/2)/100),2))</f>
        <v>2.4900000000000002</v>
      </c>
      <c r="G144">
        <f>IF(E144 = "TAK",ROUND(($V$4*B144/100),2),ROUND(($V$4*(B144/2)/100),2))</f>
        <v>3.74</v>
      </c>
      <c r="H144">
        <f t="shared" si="29"/>
        <v>6</v>
      </c>
      <c r="I144">
        <f t="shared" si="30"/>
        <v>42.51</v>
      </c>
      <c r="J144">
        <f t="shared" si="31"/>
        <v>5.9199999999999982</v>
      </c>
      <c r="K144">
        <f>IF(H144 = 5,IF(I144 &lt; 40,$U$3,I144),I144)</f>
        <v>42.51</v>
      </c>
      <c r="L144">
        <f>IF(J144 &lt; 5,$U$4,J144)</f>
        <v>5.9199999999999982</v>
      </c>
      <c r="M144" t="str">
        <f t="shared" si="22"/>
        <v>NIE</v>
      </c>
      <c r="N144" t="str">
        <f t="shared" si="23"/>
        <v>NIE</v>
      </c>
      <c r="O144" t="str">
        <f t="shared" si="24"/>
        <v/>
      </c>
      <c r="P144">
        <f t="shared" si="32"/>
        <v>8.56</v>
      </c>
      <c r="Q144">
        <f t="shared" si="25"/>
        <v>12.43</v>
      </c>
    </row>
    <row r="145" spans="1:17" x14ac:dyDescent="0.25">
      <c r="A145" s="4">
        <v>41783</v>
      </c>
      <c r="B145" s="5">
        <v>101</v>
      </c>
      <c r="C145">
        <f t="shared" si="26"/>
        <v>42.51</v>
      </c>
      <c r="D145">
        <f t="shared" si="27"/>
        <v>5.9199999999999982</v>
      </c>
      <c r="E145" t="str">
        <f t="shared" si="28"/>
        <v>NIE</v>
      </c>
      <c r="F145">
        <f>IF(E145 = "TAK",0,ROUND(($V$3*(B145/2)/100),2))</f>
        <v>3.03</v>
      </c>
      <c r="G145">
        <f>IF(E145 = "TAK",ROUND(($V$4*B145/100),2),ROUND(($V$4*(B145/2)/100),2))</f>
        <v>4.55</v>
      </c>
      <c r="H145">
        <f t="shared" si="29"/>
        <v>7</v>
      </c>
      <c r="I145">
        <f t="shared" si="30"/>
        <v>39.479999999999997</v>
      </c>
      <c r="J145">
        <f t="shared" si="31"/>
        <v>1.3699999999999983</v>
      </c>
      <c r="K145">
        <f>IF(H145 = 5,IF(I145 &lt; 40,$U$3,I145),I145)</f>
        <v>39.479999999999997</v>
      </c>
      <c r="L145">
        <f>IF(J145 &lt; 5,$U$4,J145)</f>
        <v>30</v>
      </c>
      <c r="M145" t="str">
        <f t="shared" si="22"/>
        <v>NIE</v>
      </c>
      <c r="N145" t="str">
        <f t="shared" si="23"/>
        <v>TAK</v>
      </c>
      <c r="O145" t="str">
        <f t="shared" si="24"/>
        <v/>
      </c>
      <c r="P145">
        <f t="shared" si="32"/>
        <v>10.42</v>
      </c>
      <c r="Q145">
        <f t="shared" si="25"/>
        <v>15.12</v>
      </c>
    </row>
    <row r="146" spans="1:17" x14ac:dyDescent="0.25">
      <c r="A146" s="2">
        <v>41784</v>
      </c>
      <c r="B146" s="3">
        <v>43</v>
      </c>
      <c r="C146">
        <f t="shared" si="26"/>
        <v>39.479999999999997</v>
      </c>
      <c r="D146">
        <f t="shared" si="27"/>
        <v>30</v>
      </c>
      <c r="E146" t="str">
        <f t="shared" si="28"/>
        <v>TAK</v>
      </c>
      <c r="F146">
        <f>IF(E146 = "TAK",0,ROUND(($V$3*(B146/2)/100),2))</f>
        <v>0</v>
      </c>
      <c r="G146">
        <f>IF(E146 = "TAK",ROUND(($V$4*B146/100),2),ROUND(($V$4*(B146/2)/100),2))</f>
        <v>3.87</v>
      </c>
      <c r="H146">
        <f t="shared" si="29"/>
        <v>1</v>
      </c>
      <c r="I146">
        <f t="shared" si="30"/>
        <v>39.479999999999997</v>
      </c>
      <c r="J146">
        <f t="shared" si="31"/>
        <v>26.13</v>
      </c>
      <c r="K146">
        <f>IF(H146 = 5,IF(I146 &lt; 40,$U$3,I146),I146)</f>
        <v>39.479999999999997</v>
      </c>
      <c r="L146">
        <f>IF(J146 &lt; 5,$U$4,J146)</f>
        <v>26.13</v>
      </c>
      <c r="M146" t="str">
        <f t="shared" si="22"/>
        <v>NIE</v>
      </c>
      <c r="N146" t="str">
        <f t="shared" si="23"/>
        <v>NIE</v>
      </c>
      <c r="O146" t="str">
        <f t="shared" si="24"/>
        <v/>
      </c>
      <c r="P146">
        <f t="shared" si="32"/>
        <v>8.86</v>
      </c>
      <c r="Q146">
        <f t="shared" si="25"/>
        <v>0</v>
      </c>
    </row>
    <row r="147" spans="1:17" x14ac:dyDescent="0.25">
      <c r="A147" s="4">
        <v>41785</v>
      </c>
      <c r="B147" s="5">
        <v>59</v>
      </c>
      <c r="C147">
        <f t="shared" si="26"/>
        <v>39.479999999999997</v>
      </c>
      <c r="D147">
        <f t="shared" si="27"/>
        <v>26.13</v>
      </c>
      <c r="E147" t="str">
        <f t="shared" si="28"/>
        <v>TAK</v>
      </c>
      <c r="F147">
        <f>IF(E147 = "TAK",0,ROUND(($V$3*(B147/2)/100),2))</f>
        <v>0</v>
      </c>
      <c r="G147">
        <f>IF(E147 = "TAK",ROUND(($V$4*B147/100),2),ROUND(($V$4*(B147/2)/100),2))</f>
        <v>5.31</v>
      </c>
      <c r="H147">
        <f t="shared" si="29"/>
        <v>2</v>
      </c>
      <c r="I147">
        <f t="shared" si="30"/>
        <v>39.479999999999997</v>
      </c>
      <c r="J147">
        <f t="shared" si="31"/>
        <v>20.82</v>
      </c>
      <c r="K147">
        <f>IF(H147 = 5,IF(I147 &lt; 40,$U$3,I147),I147)</f>
        <v>39.479999999999997</v>
      </c>
      <c r="L147">
        <f>IF(J147 &lt; 5,$U$4,J147)</f>
        <v>20.82</v>
      </c>
      <c r="M147" t="str">
        <f t="shared" si="22"/>
        <v>NIE</v>
      </c>
      <c r="N147" t="str">
        <f t="shared" si="23"/>
        <v>NIE</v>
      </c>
      <c r="O147" t="str">
        <f t="shared" si="24"/>
        <v/>
      </c>
      <c r="P147">
        <f t="shared" si="32"/>
        <v>12.16</v>
      </c>
      <c r="Q147">
        <f t="shared" si="25"/>
        <v>0</v>
      </c>
    </row>
    <row r="148" spans="1:17" x14ac:dyDescent="0.25">
      <c r="A148" s="2">
        <v>41786</v>
      </c>
      <c r="B148" s="3">
        <v>81</v>
      </c>
      <c r="C148">
        <f t="shared" si="26"/>
        <v>39.479999999999997</v>
      </c>
      <c r="D148">
        <f t="shared" si="27"/>
        <v>20.82</v>
      </c>
      <c r="E148" t="str">
        <f t="shared" si="28"/>
        <v>TAK</v>
      </c>
      <c r="F148">
        <f>IF(E148 = "TAK",0,ROUND(($V$3*(B148/2)/100),2))</f>
        <v>0</v>
      </c>
      <c r="G148">
        <f>IF(E148 = "TAK",ROUND(($V$4*B148/100),2),ROUND(($V$4*(B148/2)/100),2))</f>
        <v>7.29</v>
      </c>
      <c r="H148">
        <f t="shared" si="29"/>
        <v>3</v>
      </c>
      <c r="I148">
        <f t="shared" si="30"/>
        <v>39.479999999999997</v>
      </c>
      <c r="J148">
        <f t="shared" si="31"/>
        <v>13.530000000000001</v>
      </c>
      <c r="K148">
        <f>IF(H148 = 5,IF(I148 &lt; 40,$U$3,I148),I148)</f>
        <v>39.479999999999997</v>
      </c>
      <c r="L148">
        <f>IF(J148 &lt; 5,$U$4,J148)</f>
        <v>13.530000000000001</v>
      </c>
      <c r="M148" t="str">
        <f t="shared" si="22"/>
        <v>NIE</v>
      </c>
      <c r="N148" t="str">
        <f t="shared" si="23"/>
        <v>NIE</v>
      </c>
      <c r="O148" t="str">
        <f t="shared" si="24"/>
        <v/>
      </c>
      <c r="P148">
        <f t="shared" si="32"/>
        <v>16.690000000000001</v>
      </c>
      <c r="Q148">
        <f t="shared" si="25"/>
        <v>0</v>
      </c>
    </row>
    <row r="149" spans="1:17" x14ac:dyDescent="0.25">
      <c r="A149" s="4">
        <v>41787</v>
      </c>
      <c r="B149" s="5">
        <v>89</v>
      </c>
      <c r="C149">
        <f t="shared" si="26"/>
        <v>39.479999999999997</v>
      </c>
      <c r="D149">
        <f t="shared" si="27"/>
        <v>13.530000000000001</v>
      </c>
      <c r="E149" t="str">
        <f t="shared" si="28"/>
        <v>NIE</v>
      </c>
      <c r="F149">
        <f>IF(E149 = "TAK",0,ROUND(($V$3*(B149/2)/100),2))</f>
        <v>2.67</v>
      </c>
      <c r="G149">
        <f>IF(E149 = "TAK",ROUND(($V$4*B149/100),2),ROUND(($V$4*(B149/2)/100),2))</f>
        <v>4.01</v>
      </c>
      <c r="H149">
        <f t="shared" si="29"/>
        <v>4</v>
      </c>
      <c r="I149">
        <f t="shared" si="30"/>
        <v>36.809999999999995</v>
      </c>
      <c r="J149">
        <f t="shared" si="31"/>
        <v>9.5200000000000014</v>
      </c>
      <c r="K149">
        <f>IF(H149 = 5,IF(I149 &lt; 40,$U$3,I149),I149)</f>
        <v>36.809999999999995</v>
      </c>
      <c r="L149">
        <f>IF(J149 &lt; 5,$U$4,J149)</f>
        <v>9.5200000000000014</v>
      </c>
      <c r="M149" t="str">
        <f t="shared" si="22"/>
        <v>NIE</v>
      </c>
      <c r="N149" t="str">
        <f t="shared" si="23"/>
        <v>NIE</v>
      </c>
      <c r="O149" t="str">
        <f t="shared" si="24"/>
        <v/>
      </c>
      <c r="P149">
        <f t="shared" si="32"/>
        <v>9.18</v>
      </c>
      <c r="Q149">
        <f t="shared" si="25"/>
        <v>13.32</v>
      </c>
    </row>
    <row r="150" spans="1:17" x14ac:dyDescent="0.25">
      <c r="A150" s="2">
        <v>41788</v>
      </c>
      <c r="B150" s="3">
        <v>43</v>
      </c>
      <c r="C150">
        <f t="shared" si="26"/>
        <v>36.809999999999995</v>
      </c>
      <c r="D150">
        <f t="shared" si="27"/>
        <v>9.5200000000000014</v>
      </c>
      <c r="E150" t="str">
        <f t="shared" si="28"/>
        <v>NIE</v>
      </c>
      <c r="F150">
        <f>IF(E150 = "TAK",0,ROUND(($V$3*(B150/2)/100),2))</f>
        <v>1.29</v>
      </c>
      <c r="G150">
        <f>IF(E150 = "TAK",ROUND(($V$4*B150/100),2),ROUND(($V$4*(B150/2)/100),2))</f>
        <v>1.94</v>
      </c>
      <c r="H150">
        <f t="shared" si="29"/>
        <v>5</v>
      </c>
      <c r="I150">
        <f t="shared" si="30"/>
        <v>35.519999999999996</v>
      </c>
      <c r="J150">
        <f t="shared" si="31"/>
        <v>7.5800000000000018</v>
      </c>
      <c r="K150">
        <f>IF(H150 = 5,IF(I150 &lt; 40,$U$3,I150),I150)</f>
        <v>45</v>
      </c>
      <c r="L150">
        <f>IF(J150 &lt; 5,$U$4,J150)</f>
        <v>7.5800000000000018</v>
      </c>
      <c r="M150" t="str">
        <f t="shared" si="22"/>
        <v>TAK</v>
      </c>
      <c r="N150" t="str">
        <f t="shared" si="23"/>
        <v>NIE</v>
      </c>
      <c r="O150" t="str">
        <f t="shared" si="24"/>
        <v/>
      </c>
      <c r="P150">
        <f t="shared" si="32"/>
        <v>4.4400000000000004</v>
      </c>
      <c r="Q150">
        <f t="shared" si="25"/>
        <v>6.44</v>
      </c>
    </row>
    <row r="151" spans="1:17" x14ac:dyDescent="0.25">
      <c r="A151" s="4">
        <v>41789</v>
      </c>
      <c r="B151" s="5">
        <v>67</v>
      </c>
      <c r="C151">
        <f t="shared" si="26"/>
        <v>45</v>
      </c>
      <c r="D151">
        <f t="shared" si="27"/>
        <v>7.5800000000000018</v>
      </c>
      <c r="E151" t="str">
        <f t="shared" si="28"/>
        <v>NIE</v>
      </c>
      <c r="F151">
        <f>IF(E151 = "TAK",0,ROUND(($V$3*(B151/2)/100),2))</f>
        <v>2.0099999999999998</v>
      </c>
      <c r="G151">
        <f>IF(E151 = "TAK",ROUND(($V$4*B151/100),2),ROUND(($V$4*(B151/2)/100),2))</f>
        <v>3.02</v>
      </c>
      <c r="H151">
        <f t="shared" si="29"/>
        <v>6</v>
      </c>
      <c r="I151">
        <f t="shared" si="30"/>
        <v>42.99</v>
      </c>
      <c r="J151">
        <f t="shared" si="31"/>
        <v>4.5600000000000023</v>
      </c>
      <c r="K151">
        <f>IF(H151 = 5,IF(I151 &lt; 40,$U$3,I151),I151)</f>
        <v>42.99</v>
      </c>
      <c r="L151">
        <f>IF(J151 &lt; 5,$U$4,J151)</f>
        <v>30</v>
      </c>
      <c r="M151" t="str">
        <f t="shared" si="22"/>
        <v>NIE</v>
      </c>
      <c r="N151" t="str">
        <f t="shared" si="23"/>
        <v>TAK</v>
      </c>
      <c r="O151" t="str">
        <f t="shared" si="24"/>
        <v/>
      </c>
      <c r="P151">
        <f t="shared" si="32"/>
        <v>6.92</v>
      </c>
      <c r="Q151">
        <f t="shared" si="25"/>
        <v>10.029999999999999</v>
      </c>
    </row>
    <row r="152" spans="1:17" x14ac:dyDescent="0.25">
      <c r="A152" s="2">
        <v>41790</v>
      </c>
      <c r="B152" s="3">
        <v>122</v>
      </c>
      <c r="C152">
        <f t="shared" si="26"/>
        <v>42.99</v>
      </c>
      <c r="D152">
        <f t="shared" si="27"/>
        <v>30</v>
      </c>
      <c r="E152" t="str">
        <f t="shared" si="28"/>
        <v>TAK</v>
      </c>
      <c r="F152">
        <f>IF(E152 = "TAK",0,ROUND(($V$3*(B152/2)/100),2))</f>
        <v>0</v>
      </c>
      <c r="G152">
        <f>IF(E152 = "TAK",ROUND(($V$4*B152/100),2),ROUND(($V$4*(B152/2)/100),2))</f>
        <v>10.98</v>
      </c>
      <c r="H152">
        <f t="shared" si="29"/>
        <v>7</v>
      </c>
      <c r="I152">
        <f t="shared" si="30"/>
        <v>42.99</v>
      </c>
      <c r="J152">
        <f t="shared" si="31"/>
        <v>19.02</v>
      </c>
      <c r="K152">
        <f>IF(H152 = 5,IF(I152 &lt; 40,$U$3,I152),I152)</f>
        <v>42.99</v>
      </c>
      <c r="L152">
        <f>IF(J152 &lt; 5,$U$4,J152)</f>
        <v>19.02</v>
      </c>
      <c r="M152" t="str">
        <f t="shared" si="22"/>
        <v>NIE</v>
      </c>
      <c r="N152" t="str">
        <f t="shared" si="23"/>
        <v>NIE</v>
      </c>
      <c r="O152" t="str">
        <f t="shared" si="24"/>
        <v/>
      </c>
      <c r="P152">
        <f t="shared" si="32"/>
        <v>25.14</v>
      </c>
      <c r="Q152">
        <f t="shared" si="25"/>
        <v>0</v>
      </c>
    </row>
    <row r="153" spans="1:17" x14ac:dyDescent="0.25">
      <c r="A153" s="4">
        <v>41791</v>
      </c>
      <c r="B153" s="5">
        <v>100</v>
      </c>
      <c r="C153">
        <f t="shared" si="26"/>
        <v>42.99</v>
      </c>
      <c r="D153">
        <f t="shared" si="27"/>
        <v>19.02</v>
      </c>
      <c r="E153" t="str">
        <f t="shared" si="28"/>
        <v>TAK</v>
      </c>
      <c r="F153">
        <f>IF(E153 = "TAK",0,ROUND(($V$3*(B153/2)/100),2))</f>
        <v>0</v>
      </c>
      <c r="G153">
        <f>IF(E153 = "TAK",ROUND(($V$4*B153/100),2),ROUND(($V$4*(B153/2)/100),2))</f>
        <v>9</v>
      </c>
      <c r="H153">
        <f t="shared" si="29"/>
        <v>1</v>
      </c>
      <c r="I153">
        <f t="shared" si="30"/>
        <v>42.99</v>
      </c>
      <c r="J153">
        <f t="shared" si="31"/>
        <v>10.02</v>
      </c>
      <c r="K153">
        <f>IF(H153 = 5,IF(I153 &lt; 40,$U$3,I153),I153)</f>
        <v>42.99</v>
      </c>
      <c r="L153">
        <f>IF(J153 &lt; 5,$U$4,J153)</f>
        <v>10.02</v>
      </c>
      <c r="M153" t="str">
        <f t="shared" si="22"/>
        <v>NIE</v>
      </c>
      <c r="N153" t="str">
        <f t="shared" si="23"/>
        <v>NIE</v>
      </c>
      <c r="O153" t="str">
        <f t="shared" si="24"/>
        <v/>
      </c>
      <c r="P153">
        <f t="shared" si="32"/>
        <v>20.61</v>
      </c>
      <c r="Q153">
        <f t="shared" si="25"/>
        <v>0</v>
      </c>
    </row>
    <row r="154" spans="1:17" x14ac:dyDescent="0.25">
      <c r="A154" s="2">
        <v>41792</v>
      </c>
      <c r="B154" s="3">
        <v>145</v>
      </c>
      <c r="C154">
        <f t="shared" si="26"/>
        <v>42.99</v>
      </c>
      <c r="D154">
        <f t="shared" si="27"/>
        <v>10.02</v>
      </c>
      <c r="E154" t="str">
        <f t="shared" si="28"/>
        <v>NIE</v>
      </c>
      <c r="F154">
        <f>IF(E154 = "TAK",0,ROUND(($V$3*(B154/2)/100),2))</f>
        <v>4.3499999999999996</v>
      </c>
      <c r="G154">
        <f>IF(E154 = "TAK",ROUND(($V$4*B154/100),2),ROUND(($V$4*(B154/2)/100),2))</f>
        <v>6.53</v>
      </c>
      <c r="H154">
        <f t="shared" si="29"/>
        <v>2</v>
      </c>
      <c r="I154">
        <f t="shared" si="30"/>
        <v>38.64</v>
      </c>
      <c r="J154">
        <f t="shared" si="31"/>
        <v>3.4899999999999993</v>
      </c>
      <c r="K154">
        <f>IF(H154 = 5,IF(I154 &lt; 40,$U$3,I154),I154)</f>
        <v>38.64</v>
      </c>
      <c r="L154">
        <f>IF(J154 &lt; 5,$U$4,J154)</f>
        <v>30</v>
      </c>
      <c r="M154" t="str">
        <f t="shared" si="22"/>
        <v>NIE</v>
      </c>
      <c r="N154" t="str">
        <f t="shared" si="23"/>
        <v>TAK</v>
      </c>
      <c r="O154" t="str">
        <f t="shared" si="24"/>
        <v/>
      </c>
      <c r="P154">
        <f t="shared" si="32"/>
        <v>14.95</v>
      </c>
      <c r="Q154">
        <f t="shared" si="25"/>
        <v>21.71</v>
      </c>
    </row>
    <row r="155" spans="1:17" x14ac:dyDescent="0.25">
      <c r="A155" s="4">
        <v>41793</v>
      </c>
      <c r="B155" s="5">
        <v>36</v>
      </c>
      <c r="C155">
        <f t="shared" si="26"/>
        <v>38.64</v>
      </c>
      <c r="D155">
        <f t="shared" si="27"/>
        <v>30</v>
      </c>
      <c r="E155" t="str">
        <f t="shared" si="28"/>
        <v>TAK</v>
      </c>
      <c r="F155">
        <f>IF(E155 = "TAK",0,ROUND(($V$3*(B155/2)/100),2))</f>
        <v>0</v>
      </c>
      <c r="G155">
        <f>IF(E155 = "TAK",ROUND(($V$4*B155/100),2),ROUND(($V$4*(B155/2)/100),2))</f>
        <v>3.24</v>
      </c>
      <c r="H155">
        <f t="shared" si="29"/>
        <v>3</v>
      </c>
      <c r="I155">
        <f t="shared" si="30"/>
        <v>38.64</v>
      </c>
      <c r="J155">
        <f t="shared" si="31"/>
        <v>26.759999999999998</v>
      </c>
      <c r="K155">
        <f>IF(H155 = 5,IF(I155 &lt; 40,$U$3,I155),I155)</f>
        <v>38.64</v>
      </c>
      <c r="L155">
        <f>IF(J155 &lt; 5,$U$4,J155)</f>
        <v>26.759999999999998</v>
      </c>
      <c r="M155" t="str">
        <f t="shared" si="22"/>
        <v>NIE</v>
      </c>
      <c r="N155" t="str">
        <f t="shared" si="23"/>
        <v>NIE</v>
      </c>
      <c r="O155" t="str">
        <f t="shared" si="24"/>
        <v/>
      </c>
      <c r="P155">
        <f t="shared" si="32"/>
        <v>7.42</v>
      </c>
      <c r="Q155">
        <f t="shared" si="25"/>
        <v>0</v>
      </c>
    </row>
    <row r="156" spans="1:17" x14ac:dyDescent="0.25">
      <c r="A156" s="2">
        <v>41794</v>
      </c>
      <c r="B156" s="3">
        <v>75</v>
      </c>
      <c r="C156">
        <f t="shared" si="26"/>
        <v>38.64</v>
      </c>
      <c r="D156">
        <f t="shared" si="27"/>
        <v>26.759999999999998</v>
      </c>
      <c r="E156" t="str">
        <f t="shared" si="28"/>
        <v>TAK</v>
      </c>
      <c r="F156">
        <f>IF(E156 = "TAK",0,ROUND(($V$3*(B156/2)/100),2))</f>
        <v>0</v>
      </c>
      <c r="G156">
        <f>IF(E156 = "TAK",ROUND(($V$4*B156/100),2),ROUND(($V$4*(B156/2)/100),2))</f>
        <v>6.75</v>
      </c>
      <c r="H156">
        <f t="shared" si="29"/>
        <v>4</v>
      </c>
      <c r="I156">
        <f t="shared" si="30"/>
        <v>38.64</v>
      </c>
      <c r="J156">
        <f t="shared" si="31"/>
        <v>20.009999999999998</v>
      </c>
      <c r="K156">
        <f>IF(H156 = 5,IF(I156 &lt; 40,$U$3,I156),I156)</f>
        <v>38.64</v>
      </c>
      <c r="L156">
        <f>IF(J156 &lt; 5,$U$4,J156)</f>
        <v>20.009999999999998</v>
      </c>
      <c r="M156" t="str">
        <f t="shared" si="22"/>
        <v>NIE</v>
      </c>
      <c r="N156" t="str">
        <f t="shared" si="23"/>
        <v>NIE</v>
      </c>
      <c r="O156" t="str">
        <f t="shared" si="24"/>
        <v/>
      </c>
      <c r="P156">
        <f t="shared" si="32"/>
        <v>15.46</v>
      </c>
      <c r="Q156">
        <f t="shared" si="25"/>
        <v>0</v>
      </c>
    </row>
    <row r="157" spans="1:17" x14ac:dyDescent="0.25">
      <c r="A157" s="4">
        <v>41795</v>
      </c>
      <c r="B157" s="5">
        <v>132</v>
      </c>
      <c r="C157">
        <f t="shared" si="26"/>
        <v>38.64</v>
      </c>
      <c r="D157">
        <f t="shared" si="27"/>
        <v>20.009999999999998</v>
      </c>
      <c r="E157" t="str">
        <f t="shared" si="28"/>
        <v>TAK</v>
      </c>
      <c r="F157">
        <f>IF(E157 = "TAK",0,ROUND(($V$3*(B157/2)/100),2))</f>
        <v>0</v>
      </c>
      <c r="G157">
        <f>IF(E157 = "TAK",ROUND(($V$4*B157/100),2),ROUND(($V$4*(B157/2)/100),2))</f>
        <v>11.88</v>
      </c>
      <c r="H157">
        <f t="shared" si="29"/>
        <v>5</v>
      </c>
      <c r="I157">
        <f t="shared" si="30"/>
        <v>38.64</v>
      </c>
      <c r="J157">
        <f t="shared" si="31"/>
        <v>8.1299999999999972</v>
      </c>
      <c r="K157">
        <f>IF(H157 = 5,IF(I157 &lt; 40,$U$3,I157),I157)</f>
        <v>45</v>
      </c>
      <c r="L157">
        <f>IF(J157 &lt; 5,$U$4,J157)</f>
        <v>8.1299999999999972</v>
      </c>
      <c r="M157" t="str">
        <f t="shared" si="22"/>
        <v>TAK</v>
      </c>
      <c r="N157" t="str">
        <f t="shared" si="23"/>
        <v>NIE</v>
      </c>
      <c r="O157" t="str">
        <f t="shared" si="24"/>
        <v/>
      </c>
      <c r="P157">
        <f t="shared" si="32"/>
        <v>27.21</v>
      </c>
      <c r="Q157">
        <f t="shared" si="25"/>
        <v>0</v>
      </c>
    </row>
    <row r="158" spans="1:17" x14ac:dyDescent="0.25">
      <c r="A158" s="2">
        <v>41796</v>
      </c>
      <c r="B158" s="3">
        <v>51</v>
      </c>
      <c r="C158">
        <f t="shared" si="26"/>
        <v>45</v>
      </c>
      <c r="D158">
        <f t="shared" si="27"/>
        <v>8.1299999999999972</v>
      </c>
      <c r="E158" t="str">
        <f t="shared" si="28"/>
        <v>NIE</v>
      </c>
      <c r="F158">
        <f>IF(E158 = "TAK",0,ROUND(($V$3*(B158/2)/100),2))</f>
        <v>1.53</v>
      </c>
      <c r="G158">
        <f>IF(E158 = "TAK",ROUND(($V$4*B158/100),2),ROUND(($V$4*(B158/2)/100),2))</f>
        <v>2.2999999999999998</v>
      </c>
      <c r="H158">
        <f t="shared" si="29"/>
        <v>6</v>
      </c>
      <c r="I158">
        <f t="shared" si="30"/>
        <v>43.47</v>
      </c>
      <c r="J158">
        <f t="shared" si="31"/>
        <v>5.8299999999999974</v>
      </c>
      <c r="K158">
        <f>IF(H158 = 5,IF(I158 &lt; 40,$U$3,I158),I158)</f>
        <v>43.47</v>
      </c>
      <c r="L158">
        <f>IF(J158 &lt; 5,$U$4,J158)</f>
        <v>5.8299999999999974</v>
      </c>
      <c r="M158" t="str">
        <f t="shared" si="22"/>
        <v>NIE</v>
      </c>
      <c r="N158" t="str">
        <f t="shared" si="23"/>
        <v>NIE</v>
      </c>
      <c r="O158" t="str">
        <f t="shared" si="24"/>
        <v/>
      </c>
      <c r="P158">
        <f t="shared" si="32"/>
        <v>5.27</v>
      </c>
      <c r="Q158">
        <f t="shared" si="25"/>
        <v>7.63</v>
      </c>
    </row>
    <row r="159" spans="1:17" x14ac:dyDescent="0.25">
      <c r="A159" s="4">
        <v>41797</v>
      </c>
      <c r="B159" s="5">
        <v>32</v>
      </c>
      <c r="C159">
        <f t="shared" si="26"/>
        <v>43.47</v>
      </c>
      <c r="D159">
        <f t="shared" si="27"/>
        <v>5.8299999999999974</v>
      </c>
      <c r="E159" t="str">
        <f t="shared" si="28"/>
        <v>NIE</v>
      </c>
      <c r="F159">
        <f>IF(E159 = "TAK",0,ROUND(($V$3*(B159/2)/100),2))</f>
        <v>0.96</v>
      </c>
      <c r="G159">
        <f>IF(E159 = "TAK",ROUND(($V$4*B159/100),2),ROUND(($V$4*(B159/2)/100),2))</f>
        <v>1.44</v>
      </c>
      <c r="H159">
        <f t="shared" si="29"/>
        <v>7</v>
      </c>
      <c r="I159">
        <f t="shared" si="30"/>
        <v>42.51</v>
      </c>
      <c r="J159">
        <f t="shared" si="31"/>
        <v>4.389999999999997</v>
      </c>
      <c r="K159">
        <f>IF(H159 = 5,IF(I159 &lt; 40,$U$3,I159),I159)</f>
        <v>42.51</v>
      </c>
      <c r="L159">
        <f>IF(J159 &lt; 5,$U$4,J159)</f>
        <v>30</v>
      </c>
      <c r="M159" t="str">
        <f t="shared" si="22"/>
        <v>NIE</v>
      </c>
      <c r="N159" t="str">
        <f t="shared" si="23"/>
        <v>TAK</v>
      </c>
      <c r="O159" t="str">
        <f t="shared" si="24"/>
        <v/>
      </c>
      <c r="P159">
        <f t="shared" si="32"/>
        <v>3.3</v>
      </c>
      <c r="Q159">
        <f t="shared" si="25"/>
        <v>4.79</v>
      </c>
    </row>
    <row r="160" spans="1:17" x14ac:dyDescent="0.25">
      <c r="A160" s="2">
        <v>41798</v>
      </c>
      <c r="B160" s="3">
        <v>130</v>
      </c>
      <c r="C160">
        <f t="shared" si="26"/>
        <v>42.51</v>
      </c>
      <c r="D160">
        <f t="shared" si="27"/>
        <v>30</v>
      </c>
      <c r="E160" t="str">
        <f t="shared" si="28"/>
        <v>TAK</v>
      </c>
      <c r="F160">
        <f>IF(E160 = "TAK",0,ROUND(($V$3*(B160/2)/100),2))</f>
        <v>0</v>
      </c>
      <c r="G160">
        <f>IF(E160 = "TAK",ROUND(($V$4*B160/100),2),ROUND(($V$4*(B160/2)/100),2))</f>
        <v>11.7</v>
      </c>
      <c r="H160">
        <f t="shared" si="29"/>
        <v>1</v>
      </c>
      <c r="I160">
        <f t="shared" si="30"/>
        <v>42.51</v>
      </c>
      <c r="J160">
        <f t="shared" si="31"/>
        <v>18.3</v>
      </c>
      <c r="K160">
        <f>IF(H160 = 5,IF(I160 &lt; 40,$U$3,I160),I160)</f>
        <v>42.51</v>
      </c>
      <c r="L160">
        <f>IF(J160 &lt; 5,$U$4,J160)</f>
        <v>18.3</v>
      </c>
      <c r="M160" t="str">
        <f t="shared" si="22"/>
        <v>NIE</v>
      </c>
      <c r="N160" t="str">
        <f t="shared" si="23"/>
        <v>NIE</v>
      </c>
      <c r="O160" t="str">
        <f t="shared" si="24"/>
        <v/>
      </c>
      <c r="P160">
        <f t="shared" si="32"/>
        <v>26.79</v>
      </c>
      <c r="Q160">
        <f t="shared" si="25"/>
        <v>0</v>
      </c>
    </row>
    <row r="161" spans="1:17" x14ac:dyDescent="0.25">
      <c r="A161" s="4">
        <v>41799</v>
      </c>
      <c r="B161" s="5">
        <v>25</v>
      </c>
      <c r="C161">
        <f t="shared" si="26"/>
        <v>42.51</v>
      </c>
      <c r="D161">
        <f t="shared" si="27"/>
        <v>18.3</v>
      </c>
      <c r="E161" t="str">
        <f t="shared" si="28"/>
        <v>TAK</v>
      </c>
      <c r="F161">
        <f>IF(E161 = "TAK",0,ROUND(($V$3*(B161/2)/100),2))</f>
        <v>0</v>
      </c>
      <c r="G161">
        <f>IF(E161 = "TAK",ROUND(($V$4*B161/100),2),ROUND(($V$4*(B161/2)/100),2))</f>
        <v>2.25</v>
      </c>
      <c r="H161">
        <f t="shared" si="29"/>
        <v>2</v>
      </c>
      <c r="I161">
        <f t="shared" si="30"/>
        <v>42.51</v>
      </c>
      <c r="J161">
        <f t="shared" si="31"/>
        <v>16.05</v>
      </c>
      <c r="K161">
        <f>IF(H161 = 5,IF(I161 &lt; 40,$U$3,I161),I161)</f>
        <v>42.51</v>
      </c>
      <c r="L161">
        <f>IF(J161 &lt; 5,$U$4,J161)</f>
        <v>16.05</v>
      </c>
      <c r="M161" t="str">
        <f t="shared" si="22"/>
        <v>NIE</v>
      </c>
      <c r="N161" t="str">
        <f t="shared" si="23"/>
        <v>NIE</v>
      </c>
      <c r="O161" t="str">
        <f t="shared" si="24"/>
        <v/>
      </c>
      <c r="P161">
        <f t="shared" si="32"/>
        <v>5.15</v>
      </c>
      <c r="Q161">
        <f t="shared" si="25"/>
        <v>0</v>
      </c>
    </row>
    <row r="162" spans="1:17" x14ac:dyDescent="0.25">
      <c r="A162" s="2">
        <v>41800</v>
      </c>
      <c r="B162" s="3">
        <v>60</v>
      </c>
      <c r="C162">
        <f t="shared" si="26"/>
        <v>42.51</v>
      </c>
      <c r="D162">
        <f t="shared" si="27"/>
        <v>16.05</v>
      </c>
      <c r="E162" t="str">
        <f t="shared" si="28"/>
        <v>TAK</v>
      </c>
      <c r="F162">
        <f>IF(E162 = "TAK",0,ROUND(($V$3*(B162/2)/100),2))</f>
        <v>0</v>
      </c>
      <c r="G162">
        <f>IF(E162 = "TAK",ROUND(($V$4*B162/100),2),ROUND(($V$4*(B162/2)/100),2))</f>
        <v>5.4</v>
      </c>
      <c r="H162">
        <f t="shared" si="29"/>
        <v>3</v>
      </c>
      <c r="I162">
        <f t="shared" si="30"/>
        <v>42.51</v>
      </c>
      <c r="J162">
        <f t="shared" si="31"/>
        <v>10.65</v>
      </c>
      <c r="K162">
        <f>IF(H162 = 5,IF(I162 &lt; 40,$U$3,I162),I162)</f>
        <v>42.51</v>
      </c>
      <c r="L162">
        <f>IF(J162 &lt; 5,$U$4,J162)</f>
        <v>10.65</v>
      </c>
      <c r="M162" t="str">
        <f t="shared" si="22"/>
        <v>NIE</v>
      </c>
      <c r="N162" t="str">
        <f t="shared" si="23"/>
        <v>NIE</v>
      </c>
      <c r="O162" t="str">
        <f t="shared" si="24"/>
        <v/>
      </c>
      <c r="P162">
        <f t="shared" si="32"/>
        <v>12.37</v>
      </c>
      <c r="Q162">
        <f t="shared" si="25"/>
        <v>0</v>
      </c>
    </row>
    <row r="163" spans="1:17" x14ac:dyDescent="0.25">
      <c r="A163" s="4">
        <v>41801</v>
      </c>
      <c r="B163" s="5">
        <v>104</v>
      </c>
      <c r="C163">
        <f t="shared" si="26"/>
        <v>42.51</v>
      </c>
      <c r="D163">
        <f t="shared" si="27"/>
        <v>10.65</v>
      </c>
      <c r="E163" t="str">
        <f t="shared" si="28"/>
        <v>NIE</v>
      </c>
      <c r="F163">
        <f>IF(E163 = "TAK",0,ROUND(($V$3*(B163/2)/100),2))</f>
        <v>3.12</v>
      </c>
      <c r="G163">
        <f>IF(E163 = "TAK",ROUND(($V$4*B163/100),2),ROUND(($V$4*(B163/2)/100),2))</f>
        <v>4.68</v>
      </c>
      <c r="H163">
        <f t="shared" si="29"/>
        <v>4</v>
      </c>
      <c r="I163">
        <f t="shared" si="30"/>
        <v>39.39</v>
      </c>
      <c r="J163">
        <f t="shared" si="31"/>
        <v>5.9700000000000006</v>
      </c>
      <c r="K163">
        <f>IF(H163 = 5,IF(I163 &lt; 40,$U$3,I163),I163)</f>
        <v>39.39</v>
      </c>
      <c r="L163">
        <f>IF(J163 &lt; 5,$U$4,J163)</f>
        <v>5.9700000000000006</v>
      </c>
      <c r="M163" t="str">
        <f t="shared" si="22"/>
        <v>NIE</v>
      </c>
      <c r="N163" t="str">
        <f t="shared" si="23"/>
        <v>NIE</v>
      </c>
      <c r="O163" t="str">
        <f t="shared" si="24"/>
        <v/>
      </c>
      <c r="P163">
        <f t="shared" si="32"/>
        <v>10.72</v>
      </c>
      <c r="Q163">
        <f t="shared" si="25"/>
        <v>15.57</v>
      </c>
    </row>
    <row r="164" spans="1:17" x14ac:dyDescent="0.25">
      <c r="A164" s="2">
        <v>41802</v>
      </c>
      <c r="B164" s="3">
        <v>118</v>
      </c>
      <c r="C164">
        <f t="shared" si="26"/>
        <v>39.39</v>
      </c>
      <c r="D164">
        <f t="shared" si="27"/>
        <v>5.9700000000000006</v>
      </c>
      <c r="E164" t="str">
        <f t="shared" si="28"/>
        <v>NIE</v>
      </c>
      <c r="F164">
        <f>IF(E164 = "TAK",0,ROUND(($V$3*(B164/2)/100),2))</f>
        <v>3.54</v>
      </c>
      <c r="G164">
        <f>IF(E164 = "TAK",ROUND(($V$4*B164/100),2),ROUND(($V$4*(B164/2)/100),2))</f>
        <v>5.31</v>
      </c>
      <c r="H164">
        <f t="shared" si="29"/>
        <v>5</v>
      </c>
      <c r="I164">
        <f t="shared" si="30"/>
        <v>35.85</v>
      </c>
      <c r="J164">
        <f t="shared" si="31"/>
        <v>0.66000000000000103</v>
      </c>
      <c r="K164">
        <f>IF(H164 = 5,IF(I164 &lt; 40,$U$3,I164),I164)</f>
        <v>45</v>
      </c>
      <c r="L164">
        <f>IF(J164 &lt; 5,$U$4,J164)</f>
        <v>30</v>
      </c>
      <c r="M164" t="str">
        <f t="shared" si="22"/>
        <v>TAK</v>
      </c>
      <c r="N164" t="str">
        <f t="shared" si="23"/>
        <v>TAK</v>
      </c>
      <c r="O164" t="str">
        <f t="shared" si="24"/>
        <v/>
      </c>
      <c r="P164">
        <f t="shared" si="32"/>
        <v>12.16</v>
      </c>
      <c r="Q164">
        <f t="shared" si="25"/>
        <v>17.66</v>
      </c>
    </row>
    <row r="165" spans="1:17" x14ac:dyDescent="0.25">
      <c r="A165" s="4">
        <v>41803</v>
      </c>
      <c r="B165" s="5">
        <v>35</v>
      </c>
      <c r="C165">
        <f t="shared" si="26"/>
        <v>45</v>
      </c>
      <c r="D165">
        <f t="shared" si="27"/>
        <v>30</v>
      </c>
      <c r="E165" t="str">
        <f t="shared" si="28"/>
        <v>TAK</v>
      </c>
      <c r="F165">
        <f>IF(E165 = "TAK",0,ROUND(($V$3*(B165/2)/100),2))</f>
        <v>0</v>
      </c>
      <c r="G165">
        <f>IF(E165 = "TAK",ROUND(($V$4*B165/100),2),ROUND(($V$4*(B165/2)/100),2))</f>
        <v>3.15</v>
      </c>
      <c r="H165">
        <f t="shared" si="29"/>
        <v>6</v>
      </c>
      <c r="I165">
        <f t="shared" si="30"/>
        <v>45</v>
      </c>
      <c r="J165">
        <f t="shared" si="31"/>
        <v>26.85</v>
      </c>
      <c r="K165">
        <f>IF(H165 = 5,IF(I165 &lt; 40,$U$3,I165),I165)</f>
        <v>45</v>
      </c>
      <c r="L165">
        <f>IF(J165 &lt; 5,$U$4,J165)</f>
        <v>26.85</v>
      </c>
      <c r="M165" t="str">
        <f t="shared" si="22"/>
        <v>NIE</v>
      </c>
      <c r="N165" t="str">
        <f t="shared" si="23"/>
        <v>NIE</v>
      </c>
      <c r="O165" t="str">
        <f t="shared" si="24"/>
        <v/>
      </c>
      <c r="P165">
        <f t="shared" si="32"/>
        <v>7.21</v>
      </c>
      <c r="Q165">
        <f t="shared" si="25"/>
        <v>0</v>
      </c>
    </row>
    <row r="166" spans="1:17" x14ac:dyDescent="0.25">
      <c r="A166" s="2">
        <v>41804</v>
      </c>
      <c r="B166" s="3">
        <v>96</v>
      </c>
      <c r="C166">
        <f t="shared" si="26"/>
        <v>45</v>
      </c>
      <c r="D166">
        <f t="shared" si="27"/>
        <v>26.85</v>
      </c>
      <c r="E166" t="str">
        <f t="shared" si="28"/>
        <v>TAK</v>
      </c>
      <c r="F166">
        <f>IF(E166 = "TAK",0,ROUND(($V$3*(B166/2)/100),2))</f>
        <v>0</v>
      </c>
      <c r="G166">
        <f>IF(E166 = "TAK",ROUND(($V$4*B166/100),2),ROUND(($V$4*(B166/2)/100),2))</f>
        <v>8.64</v>
      </c>
      <c r="H166">
        <f t="shared" si="29"/>
        <v>7</v>
      </c>
      <c r="I166">
        <f t="shared" si="30"/>
        <v>45</v>
      </c>
      <c r="J166">
        <f t="shared" si="31"/>
        <v>18.21</v>
      </c>
      <c r="K166">
        <f>IF(H166 = 5,IF(I166 &lt; 40,$U$3,I166),I166)</f>
        <v>45</v>
      </c>
      <c r="L166">
        <f>IF(J166 &lt; 5,$U$4,J166)</f>
        <v>18.21</v>
      </c>
      <c r="M166" t="str">
        <f t="shared" si="22"/>
        <v>NIE</v>
      </c>
      <c r="N166" t="str">
        <f t="shared" si="23"/>
        <v>NIE</v>
      </c>
      <c r="O166" t="str">
        <f t="shared" si="24"/>
        <v/>
      </c>
      <c r="P166">
        <f t="shared" si="32"/>
        <v>19.79</v>
      </c>
      <c r="Q166">
        <f t="shared" si="25"/>
        <v>0</v>
      </c>
    </row>
    <row r="167" spans="1:17" x14ac:dyDescent="0.25">
      <c r="A167" s="4">
        <v>41805</v>
      </c>
      <c r="B167" s="5">
        <v>23</v>
      </c>
      <c r="C167">
        <f t="shared" si="26"/>
        <v>45</v>
      </c>
      <c r="D167">
        <f t="shared" si="27"/>
        <v>18.21</v>
      </c>
      <c r="E167" t="str">
        <f t="shared" si="28"/>
        <v>TAK</v>
      </c>
      <c r="F167">
        <f>IF(E167 = "TAK",0,ROUND(($V$3*(B167/2)/100),2))</f>
        <v>0</v>
      </c>
      <c r="G167">
        <f>IF(E167 = "TAK",ROUND(($V$4*B167/100),2),ROUND(($V$4*(B167/2)/100),2))</f>
        <v>2.0699999999999998</v>
      </c>
      <c r="H167">
        <f t="shared" si="29"/>
        <v>1</v>
      </c>
      <c r="I167">
        <f t="shared" si="30"/>
        <v>45</v>
      </c>
      <c r="J167">
        <f t="shared" si="31"/>
        <v>16.14</v>
      </c>
      <c r="K167">
        <f>IF(H167 = 5,IF(I167 &lt; 40,$U$3,I167),I167)</f>
        <v>45</v>
      </c>
      <c r="L167">
        <f>IF(J167 &lt; 5,$U$4,J167)</f>
        <v>16.14</v>
      </c>
      <c r="M167" t="str">
        <f t="shared" si="22"/>
        <v>NIE</v>
      </c>
      <c r="N167" t="str">
        <f t="shared" si="23"/>
        <v>NIE</v>
      </c>
      <c r="O167" t="str">
        <f t="shared" si="24"/>
        <v/>
      </c>
      <c r="P167">
        <f t="shared" si="32"/>
        <v>4.74</v>
      </c>
      <c r="Q167">
        <f t="shared" si="25"/>
        <v>0</v>
      </c>
    </row>
    <row r="168" spans="1:17" x14ac:dyDescent="0.25">
      <c r="A168" s="2">
        <v>41806</v>
      </c>
      <c r="B168" s="3">
        <v>109</v>
      </c>
      <c r="C168">
        <f t="shared" si="26"/>
        <v>45</v>
      </c>
      <c r="D168">
        <f t="shared" si="27"/>
        <v>16.14</v>
      </c>
      <c r="E168" t="str">
        <f t="shared" si="28"/>
        <v>TAK</v>
      </c>
      <c r="F168">
        <f>IF(E168 = "TAK",0,ROUND(($V$3*(B168/2)/100),2))</f>
        <v>0</v>
      </c>
      <c r="G168">
        <f>IF(E168 = "TAK",ROUND(($V$4*B168/100),2),ROUND(($V$4*(B168/2)/100),2))</f>
        <v>9.81</v>
      </c>
      <c r="H168">
        <f t="shared" si="29"/>
        <v>2</v>
      </c>
      <c r="I168">
        <f t="shared" si="30"/>
        <v>45</v>
      </c>
      <c r="J168">
        <f t="shared" si="31"/>
        <v>6.33</v>
      </c>
      <c r="K168">
        <f>IF(H168 = 5,IF(I168 &lt; 40,$U$3,I168),I168)</f>
        <v>45</v>
      </c>
      <c r="L168">
        <f>IF(J168 &lt; 5,$U$4,J168)</f>
        <v>6.33</v>
      </c>
      <c r="M168" t="str">
        <f t="shared" si="22"/>
        <v>NIE</v>
      </c>
      <c r="N168" t="str">
        <f t="shared" si="23"/>
        <v>NIE</v>
      </c>
      <c r="O168" t="str">
        <f t="shared" si="24"/>
        <v/>
      </c>
      <c r="P168">
        <f t="shared" si="32"/>
        <v>22.46</v>
      </c>
      <c r="Q168">
        <f t="shared" si="25"/>
        <v>0</v>
      </c>
    </row>
    <row r="169" spans="1:17" x14ac:dyDescent="0.25">
      <c r="A169" s="4">
        <v>41807</v>
      </c>
      <c r="B169" s="5">
        <v>39</v>
      </c>
      <c r="C169">
        <f t="shared" si="26"/>
        <v>45</v>
      </c>
      <c r="D169">
        <f t="shared" si="27"/>
        <v>6.33</v>
      </c>
      <c r="E169" t="str">
        <f t="shared" si="28"/>
        <v>NIE</v>
      </c>
      <c r="F169">
        <f>IF(E169 = "TAK",0,ROUND(($V$3*(B169/2)/100),2))</f>
        <v>1.17</v>
      </c>
      <c r="G169">
        <f>IF(E169 = "TAK",ROUND(($V$4*B169/100),2),ROUND(($V$4*(B169/2)/100),2))</f>
        <v>1.76</v>
      </c>
      <c r="H169">
        <f t="shared" si="29"/>
        <v>3</v>
      </c>
      <c r="I169">
        <f t="shared" si="30"/>
        <v>43.83</v>
      </c>
      <c r="J169">
        <f t="shared" si="31"/>
        <v>4.57</v>
      </c>
      <c r="K169">
        <f>IF(H169 = 5,IF(I169 &lt; 40,$U$3,I169),I169)</f>
        <v>43.83</v>
      </c>
      <c r="L169">
        <f>IF(J169 &lt; 5,$U$4,J169)</f>
        <v>30</v>
      </c>
      <c r="M169" t="str">
        <f t="shared" si="22"/>
        <v>NIE</v>
      </c>
      <c r="N169" t="str">
        <f t="shared" si="23"/>
        <v>TAK</v>
      </c>
      <c r="O169" t="str">
        <f t="shared" si="24"/>
        <v/>
      </c>
      <c r="P169">
        <f t="shared" si="32"/>
        <v>4.03</v>
      </c>
      <c r="Q169">
        <f t="shared" si="25"/>
        <v>5.84</v>
      </c>
    </row>
    <row r="170" spans="1:17" x14ac:dyDescent="0.25">
      <c r="A170" s="2">
        <v>41808</v>
      </c>
      <c r="B170" s="3">
        <v>136</v>
      </c>
      <c r="C170">
        <f t="shared" si="26"/>
        <v>43.83</v>
      </c>
      <c r="D170">
        <f t="shared" si="27"/>
        <v>30</v>
      </c>
      <c r="E170" t="str">
        <f t="shared" si="28"/>
        <v>TAK</v>
      </c>
      <c r="F170">
        <f>IF(E170 = "TAK",0,ROUND(($V$3*(B170/2)/100),2))</f>
        <v>0</v>
      </c>
      <c r="G170">
        <f>IF(E170 = "TAK",ROUND(($V$4*B170/100),2),ROUND(($V$4*(B170/2)/100),2))</f>
        <v>12.24</v>
      </c>
      <c r="H170">
        <f t="shared" si="29"/>
        <v>4</v>
      </c>
      <c r="I170">
        <f t="shared" si="30"/>
        <v>43.83</v>
      </c>
      <c r="J170">
        <f t="shared" si="31"/>
        <v>17.759999999999998</v>
      </c>
      <c r="K170">
        <f>IF(H170 = 5,IF(I170 &lt; 40,$U$3,I170),I170)</f>
        <v>43.83</v>
      </c>
      <c r="L170">
        <f>IF(J170 &lt; 5,$U$4,J170)</f>
        <v>17.759999999999998</v>
      </c>
      <c r="M170" t="str">
        <f t="shared" si="22"/>
        <v>NIE</v>
      </c>
      <c r="N170" t="str">
        <f t="shared" si="23"/>
        <v>NIE</v>
      </c>
      <c r="O170" t="str">
        <f t="shared" si="24"/>
        <v/>
      </c>
      <c r="P170">
        <f t="shared" si="32"/>
        <v>28.03</v>
      </c>
      <c r="Q170">
        <f t="shared" si="25"/>
        <v>0</v>
      </c>
    </row>
    <row r="171" spans="1:17" x14ac:dyDescent="0.25">
      <c r="A171" s="4">
        <v>41809</v>
      </c>
      <c r="B171" s="5">
        <v>132</v>
      </c>
      <c r="C171">
        <f t="shared" si="26"/>
        <v>43.83</v>
      </c>
      <c r="D171">
        <f t="shared" si="27"/>
        <v>17.759999999999998</v>
      </c>
      <c r="E171" t="str">
        <f t="shared" si="28"/>
        <v>TAK</v>
      </c>
      <c r="F171">
        <f>IF(E171 = "TAK",0,ROUND(($V$3*(B171/2)/100),2))</f>
        <v>0</v>
      </c>
      <c r="G171">
        <f>IF(E171 = "TAK",ROUND(($V$4*B171/100),2),ROUND(($V$4*(B171/2)/100),2))</f>
        <v>11.88</v>
      </c>
      <c r="H171">
        <f t="shared" si="29"/>
        <v>5</v>
      </c>
      <c r="I171">
        <f t="shared" si="30"/>
        <v>43.83</v>
      </c>
      <c r="J171">
        <f t="shared" si="31"/>
        <v>5.8799999999999972</v>
      </c>
      <c r="K171">
        <f>IF(H171 = 5,IF(I171 &lt; 40,$U$3,I171),I171)</f>
        <v>43.83</v>
      </c>
      <c r="L171">
        <f>IF(J171 &lt; 5,$U$4,J171)</f>
        <v>5.8799999999999972</v>
      </c>
      <c r="M171" t="str">
        <f t="shared" si="22"/>
        <v>NIE</v>
      </c>
      <c r="N171" t="str">
        <f t="shared" si="23"/>
        <v>NIE</v>
      </c>
      <c r="O171" t="str">
        <f t="shared" si="24"/>
        <v/>
      </c>
      <c r="P171">
        <f t="shared" si="32"/>
        <v>27.21</v>
      </c>
      <c r="Q171">
        <f t="shared" si="25"/>
        <v>0</v>
      </c>
    </row>
    <row r="172" spans="1:17" x14ac:dyDescent="0.25">
      <c r="A172" s="2">
        <v>41810</v>
      </c>
      <c r="B172" s="3">
        <v>92</v>
      </c>
      <c r="C172">
        <f t="shared" si="26"/>
        <v>43.83</v>
      </c>
      <c r="D172">
        <f t="shared" si="27"/>
        <v>5.8799999999999972</v>
      </c>
      <c r="E172" t="str">
        <f t="shared" si="28"/>
        <v>NIE</v>
      </c>
      <c r="F172">
        <f>IF(E172 = "TAK",0,ROUND(($V$3*(B172/2)/100),2))</f>
        <v>2.76</v>
      </c>
      <c r="G172">
        <f>IF(E172 = "TAK",ROUND(($V$4*B172/100),2),ROUND(($V$4*(B172/2)/100),2))</f>
        <v>4.1399999999999997</v>
      </c>
      <c r="H172">
        <f t="shared" si="29"/>
        <v>6</v>
      </c>
      <c r="I172">
        <f t="shared" si="30"/>
        <v>41.07</v>
      </c>
      <c r="J172">
        <f t="shared" si="31"/>
        <v>1.7399999999999975</v>
      </c>
      <c r="K172">
        <f>IF(H172 = 5,IF(I172 &lt; 40,$U$3,I172),I172)</f>
        <v>41.07</v>
      </c>
      <c r="L172">
        <f>IF(J172 &lt; 5,$U$4,J172)</f>
        <v>30</v>
      </c>
      <c r="M172" t="str">
        <f t="shared" si="22"/>
        <v>NIE</v>
      </c>
      <c r="N172" t="str">
        <f t="shared" si="23"/>
        <v>TAK</v>
      </c>
      <c r="O172" t="str">
        <f t="shared" si="24"/>
        <v/>
      </c>
      <c r="P172">
        <f t="shared" si="32"/>
        <v>9.48</v>
      </c>
      <c r="Q172">
        <f t="shared" si="25"/>
        <v>13.77</v>
      </c>
    </row>
    <row r="173" spans="1:17" x14ac:dyDescent="0.25">
      <c r="A173" s="4">
        <v>41811</v>
      </c>
      <c r="B173" s="5">
        <v>49</v>
      </c>
      <c r="C173">
        <f t="shared" si="26"/>
        <v>41.07</v>
      </c>
      <c r="D173">
        <f t="shared" si="27"/>
        <v>30</v>
      </c>
      <c r="E173" t="str">
        <f t="shared" si="28"/>
        <v>TAK</v>
      </c>
      <c r="F173">
        <f>IF(E173 = "TAK",0,ROUND(($V$3*(B173/2)/100),2))</f>
        <v>0</v>
      </c>
      <c r="G173">
        <f>IF(E173 = "TAK",ROUND(($V$4*B173/100),2),ROUND(($V$4*(B173/2)/100),2))</f>
        <v>4.41</v>
      </c>
      <c r="H173">
        <f t="shared" si="29"/>
        <v>7</v>
      </c>
      <c r="I173">
        <f t="shared" si="30"/>
        <v>41.07</v>
      </c>
      <c r="J173">
        <f t="shared" si="31"/>
        <v>25.59</v>
      </c>
      <c r="K173">
        <f>IF(H173 = 5,IF(I173 &lt; 40,$U$3,I173),I173)</f>
        <v>41.07</v>
      </c>
      <c r="L173">
        <f>IF(J173 &lt; 5,$U$4,J173)</f>
        <v>25.59</v>
      </c>
      <c r="M173" t="str">
        <f t="shared" si="22"/>
        <v>NIE</v>
      </c>
      <c r="N173" t="str">
        <f t="shared" si="23"/>
        <v>NIE</v>
      </c>
      <c r="O173" t="str">
        <f t="shared" si="24"/>
        <v/>
      </c>
      <c r="P173">
        <f t="shared" si="32"/>
        <v>10.1</v>
      </c>
      <c r="Q173">
        <f t="shared" si="25"/>
        <v>0</v>
      </c>
    </row>
    <row r="174" spans="1:17" x14ac:dyDescent="0.25">
      <c r="A174" s="2">
        <v>41812</v>
      </c>
      <c r="B174" s="3">
        <v>146</v>
      </c>
      <c r="C174">
        <f t="shared" si="26"/>
        <v>41.07</v>
      </c>
      <c r="D174">
        <f t="shared" si="27"/>
        <v>25.59</v>
      </c>
      <c r="E174" t="str">
        <f t="shared" si="28"/>
        <v>TAK</v>
      </c>
      <c r="F174">
        <f>IF(E174 = "TAK",0,ROUND(($V$3*(B174/2)/100),2))</f>
        <v>0</v>
      </c>
      <c r="G174">
        <f>IF(E174 = "TAK",ROUND(($V$4*B174/100),2),ROUND(($V$4*(B174/2)/100),2))</f>
        <v>13.14</v>
      </c>
      <c r="H174">
        <f t="shared" si="29"/>
        <v>1</v>
      </c>
      <c r="I174">
        <f t="shared" si="30"/>
        <v>41.07</v>
      </c>
      <c r="J174">
        <f t="shared" si="31"/>
        <v>12.45</v>
      </c>
      <c r="K174">
        <f>IF(H174 = 5,IF(I174 &lt; 40,$U$3,I174),I174)</f>
        <v>41.07</v>
      </c>
      <c r="L174">
        <f>IF(J174 &lt; 5,$U$4,J174)</f>
        <v>12.45</v>
      </c>
      <c r="M174" t="str">
        <f t="shared" si="22"/>
        <v>NIE</v>
      </c>
      <c r="N174" t="str">
        <f t="shared" si="23"/>
        <v>NIE</v>
      </c>
      <c r="O174" t="str">
        <f t="shared" si="24"/>
        <v/>
      </c>
      <c r="P174">
        <f t="shared" si="32"/>
        <v>30.09</v>
      </c>
      <c r="Q174">
        <f t="shared" si="25"/>
        <v>0</v>
      </c>
    </row>
    <row r="175" spans="1:17" x14ac:dyDescent="0.25">
      <c r="A175" s="4">
        <v>41813</v>
      </c>
      <c r="B175" s="5">
        <v>90</v>
      </c>
      <c r="C175">
        <f t="shared" si="26"/>
        <v>41.07</v>
      </c>
      <c r="D175">
        <f t="shared" si="27"/>
        <v>12.45</v>
      </c>
      <c r="E175" t="str">
        <f t="shared" si="28"/>
        <v>NIE</v>
      </c>
      <c r="F175">
        <f>IF(E175 = "TAK",0,ROUND(($V$3*(B175/2)/100),2))</f>
        <v>2.7</v>
      </c>
      <c r="G175">
        <f>IF(E175 = "TAK",ROUND(($V$4*B175/100),2),ROUND(($V$4*(B175/2)/100),2))</f>
        <v>4.05</v>
      </c>
      <c r="H175">
        <f t="shared" si="29"/>
        <v>2</v>
      </c>
      <c r="I175">
        <f t="shared" si="30"/>
        <v>38.369999999999997</v>
      </c>
      <c r="J175">
        <f t="shared" si="31"/>
        <v>8.3999999999999986</v>
      </c>
      <c r="K175">
        <f>IF(H175 = 5,IF(I175 &lt; 40,$U$3,I175),I175)</f>
        <v>38.369999999999997</v>
      </c>
      <c r="L175">
        <f>IF(J175 &lt; 5,$U$4,J175)</f>
        <v>8.3999999999999986</v>
      </c>
      <c r="M175" t="str">
        <f t="shared" si="22"/>
        <v>NIE</v>
      </c>
      <c r="N175" t="str">
        <f t="shared" si="23"/>
        <v>NIE</v>
      </c>
      <c r="O175" t="str">
        <f t="shared" si="24"/>
        <v/>
      </c>
      <c r="P175">
        <f t="shared" si="32"/>
        <v>9.27</v>
      </c>
      <c r="Q175">
        <f t="shared" si="25"/>
        <v>13.47</v>
      </c>
    </row>
    <row r="176" spans="1:17" x14ac:dyDescent="0.25">
      <c r="A176" s="2">
        <v>41814</v>
      </c>
      <c r="B176" s="3">
        <v>74</v>
      </c>
      <c r="C176">
        <f t="shared" si="26"/>
        <v>38.369999999999997</v>
      </c>
      <c r="D176">
        <f t="shared" si="27"/>
        <v>8.3999999999999986</v>
      </c>
      <c r="E176" t="str">
        <f t="shared" si="28"/>
        <v>NIE</v>
      </c>
      <c r="F176">
        <f>IF(E176 = "TAK",0,ROUND(($V$3*(B176/2)/100),2))</f>
        <v>2.2200000000000002</v>
      </c>
      <c r="G176">
        <f>IF(E176 = "TAK",ROUND(($V$4*B176/100),2),ROUND(($V$4*(B176/2)/100),2))</f>
        <v>3.33</v>
      </c>
      <c r="H176">
        <f t="shared" si="29"/>
        <v>3</v>
      </c>
      <c r="I176">
        <f t="shared" si="30"/>
        <v>36.15</v>
      </c>
      <c r="J176">
        <f t="shared" si="31"/>
        <v>5.0699999999999985</v>
      </c>
      <c r="K176">
        <f>IF(H176 = 5,IF(I176 &lt; 40,$U$3,I176),I176)</f>
        <v>36.15</v>
      </c>
      <c r="L176">
        <f>IF(J176 &lt; 5,$U$4,J176)</f>
        <v>5.0699999999999985</v>
      </c>
      <c r="M176" t="str">
        <f t="shared" si="22"/>
        <v>NIE</v>
      </c>
      <c r="N176" t="str">
        <f t="shared" si="23"/>
        <v>NIE</v>
      </c>
      <c r="O176" t="str">
        <f t="shared" si="24"/>
        <v/>
      </c>
      <c r="P176">
        <f t="shared" si="32"/>
        <v>7.63</v>
      </c>
      <c r="Q176">
        <f t="shared" si="25"/>
        <v>11.08</v>
      </c>
    </row>
    <row r="177" spans="1:17" x14ac:dyDescent="0.25">
      <c r="A177" s="4">
        <v>41815</v>
      </c>
      <c r="B177" s="5">
        <v>97</v>
      </c>
      <c r="C177">
        <f t="shared" si="26"/>
        <v>36.15</v>
      </c>
      <c r="D177">
        <f t="shared" si="27"/>
        <v>5.0699999999999985</v>
      </c>
      <c r="E177" t="str">
        <f t="shared" si="28"/>
        <v>NIE</v>
      </c>
      <c r="F177">
        <f>IF(E177 = "TAK",0,ROUND(($V$3*(B177/2)/100),2))</f>
        <v>2.91</v>
      </c>
      <c r="G177">
        <f>IF(E177 = "TAK",ROUND(($V$4*B177/100),2),ROUND(($V$4*(B177/2)/100),2))</f>
        <v>4.37</v>
      </c>
      <c r="H177">
        <f t="shared" si="29"/>
        <v>4</v>
      </c>
      <c r="I177">
        <f t="shared" si="30"/>
        <v>33.239999999999995</v>
      </c>
      <c r="J177">
        <f t="shared" si="31"/>
        <v>0.6999999999999984</v>
      </c>
      <c r="K177">
        <f>IF(H177 = 5,IF(I177 &lt; 40,$U$3,I177),I177)</f>
        <v>33.239999999999995</v>
      </c>
      <c r="L177">
        <f>IF(J177 &lt; 5,$U$4,J177)</f>
        <v>30</v>
      </c>
      <c r="M177" t="str">
        <f t="shared" si="22"/>
        <v>NIE</v>
      </c>
      <c r="N177" t="str">
        <f t="shared" si="23"/>
        <v>TAK</v>
      </c>
      <c r="O177" t="str">
        <f t="shared" si="24"/>
        <v>TAK</v>
      </c>
      <c r="P177">
        <f t="shared" si="32"/>
        <v>10.01</v>
      </c>
      <c r="Q177">
        <f t="shared" si="25"/>
        <v>14.52</v>
      </c>
    </row>
    <row r="178" spans="1:17" x14ac:dyDescent="0.25">
      <c r="A178" s="2">
        <v>41816</v>
      </c>
      <c r="B178" s="3">
        <v>148</v>
      </c>
      <c r="C178">
        <f t="shared" si="26"/>
        <v>33.239999999999995</v>
      </c>
      <c r="D178">
        <f t="shared" si="27"/>
        <v>30</v>
      </c>
      <c r="E178" t="str">
        <f t="shared" si="28"/>
        <v>TAK</v>
      </c>
      <c r="F178">
        <f>IF(E178 = "TAK",0,ROUND(($V$3*(B178/2)/100),2))</f>
        <v>0</v>
      </c>
      <c r="G178">
        <f>IF(E178 = "TAK",ROUND(($V$4*B178/100),2),ROUND(($V$4*(B178/2)/100),2))</f>
        <v>13.32</v>
      </c>
      <c r="H178">
        <f t="shared" si="29"/>
        <v>5</v>
      </c>
      <c r="I178">
        <f t="shared" si="30"/>
        <v>33.239999999999995</v>
      </c>
      <c r="J178">
        <f t="shared" si="31"/>
        <v>16.68</v>
      </c>
      <c r="K178">
        <f>IF(H178 = 5,IF(I178 &lt; 40,$U$3,I178),I178)</f>
        <v>45</v>
      </c>
      <c r="L178">
        <f>IF(J178 &lt; 5,$U$4,J178)</f>
        <v>16.68</v>
      </c>
      <c r="M178" t="str">
        <f t="shared" si="22"/>
        <v>TAK</v>
      </c>
      <c r="N178" t="str">
        <f t="shared" si="23"/>
        <v>NIE</v>
      </c>
      <c r="O178" t="str">
        <f t="shared" si="24"/>
        <v/>
      </c>
      <c r="P178">
        <f t="shared" si="32"/>
        <v>30.5</v>
      </c>
      <c r="Q178">
        <f t="shared" si="25"/>
        <v>0</v>
      </c>
    </row>
    <row r="179" spans="1:17" x14ac:dyDescent="0.25">
      <c r="A179" s="4">
        <v>41817</v>
      </c>
      <c r="B179" s="5">
        <v>65</v>
      </c>
      <c r="C179">
        <f t="shared" si="26"/>
        <v>45</v>
      </c>
      <c r="D179">
        <f t="shared" si="27"/>
        <v>16.68</v>
      </c>
      <c r="E179" t="str">
        <f t="shared" si="28"/>
        <v>TAK</v>
      </c>
      <c r="F179">
        <f>IF(E179 = "TAK",0,ROUND(($V$3*(B179/2)/100),2))</f>
        <v>0</v>
      </c>
      <c r="G179">
        <f>IF(E179 = "TAK",ROUND(($V$4*B179/100),2),ROUND(($V$4*(B179/2)/100),2))</f>
        <v>5.85</v>
      </c>
      <c r="H179">
        <f t="shared" si="29"/>
        <v>6</v>
      </c>
      <c r="I179">
        <f t="shared" si="30"/>
        <v>45</v>
      </c>
      <c r="J179">
        <f t="shared" si="31"/>
        <v>10.83</v>
      </c>
      <c r="K179">
        <f>IF(H179 = 5,IF(I179 &lt; 40,$U$3,I179),I179)</f>
        <v>45</v>
      </c>
      <c r="L179">
        <f>IF(J179 &lt; 5,$U$4,J179)</f>
        <v>10.83</v>
      </c>
      <c r="M179" t="str">
        <f t="shared" si="22"/>
        <v>NIE</v>
      </c>
      <c r="N179" t="str">
        <f t="shared" si="23"/>
        <v>NIE</v>
      </c>
      <c r="O179" t="str">
        <f t="shared" si="24"/>
        <v/>
      </c>
      <c r="P179">
        <f t="shared" si="32"/>
        <v>13.4</v>
      </c>
      <c r="Q179">
        <f t="shared" si="25"/>
        <v>0</v>
      </c>
    </row>
    <row r="180" spans="1:17" x14ac:dyDescent="0.25">
      <c r="A180" s="2">
        <v>41818</v>
      </c>
      <c r="B180" s="3">
        <v>62</v>
      </c>
      <c r="C180">
        <f t="shared" si="26"/>
        <v>45</v>
      </c>
      <c r="D180">
        <f t="shared" si="27"/>
        <v>10.83</v>
      </c>
      <c r="E180" t="str">
        <f t="shared" si="28"/>
        <v>NIE</v>
      </c>
      <c r="F180">
        <f>IF(E180 = "TAK",0,ROUND(($V$3*(B180/2)/100),2))</f>
        <v>1.86</v>
      </c>
      <c r="G180">
        <f>IF(E180 = "TAK",ROUND(($V$4*B180/100),2),ROUND(($V$4*(B180/2)/100),2))</f>
        <v>2.79</v>
      </c>
      <c r="H180">
        <f t="shared" si="29"/>
        <v>7</v>
      </c>
      <c r="I180">
        <f t="shared" si="30"/>
        <v>43.14</v>
      </c>
      <c r="J180">
        <f t="shared" si="31"/>
        <v>8.0399999999999991</v>
      </c>
      <c r="K180">
        <f>IF(H180 = 5,IF(I180 &lt; 40,$U$3,I180),I180)</f>
        <v>43.14</v>
      </c>
      <c r="L180">
        <f>IF(J180 &lt; 5,$U$4,J180)</f>
        <v>8.0399999999999991</v>
      </c>
      <c r="M180" t="str">
        <f t="shared" si="22"/>
        <v>NIE</v>
      </c>
      <c r="N180" t="str">
        <f t="shared" si="23"/>
        <v>NIE</v>
      </c>
      <c r="O180" t="str">
        <f t="shared" si="24"/>
        <v/>
      </c>
      <c r="P180">
        <f t="shared" si="32"/>
        <v>6.39</v>
      </c>
      <c r="Q180">
        <f t="shared" si="25"/>
        <v>9.2799999999999994</v>
      </c>
    </row>
    <row r="181" spans="1:17" x14ac:dyDescent="0.25">
      <c r="A181" s="4">
        <v>41819</v>
      </c>
      <c r="B181" s="5">
        <v>130</v>
      </c>
      <c r="C181">
        <f t="shared" si="26"/>
        <v>43.14</v>
      </c>
      <c r="D181">
        <f t="shared" si="27"/>
        <v>8.0399999999999991</v>
      </c>
      <c r="E181" t="str">
        <f t="shared" si="28"/>
        <v>NIE</v>
      </c>
      <c r="F181">
        <f>IF(E181 = "TAK",0,ROUND(($V$3*(B181/2)/100),2))</f>
        <v>3.9</v>
      </c>
      <c r="G181">
        <f>IF(E181 = "TAK",ROUND(($V$4*B181/100),2),ROUND(($V$4*(B181/2)/100),2))</f>
        <v>5.85</v>
      </c>
      <c r="H181">
        <f t="shared" si="29"/>
        <v>1</v>
      </c>
      <c r="I181">
        <f t="shared" si="30"/>
        <v>39.24</v>
      </c>
      <c r="J181">
        <f t="shared" si="31"/>
        <v>2.1899999999999995</v>
      </c>
      <c r="K181">
        <f>IF(H181 = 5,IF(I181 &lt; 40,$U$3,I181),I181)</f>
        <v>39.24</v>
      </c>
      <c r="L181">
        <f>IF(J181 &lt; 5,$U$4,J181)</f>
        <v>30</v>
      </c>
      <c r="M181" t="str">
        <f t="shared" si="22"/>
        <v>NIE</v>
      </c>
      <c r="N181" t="str">
        <f t="shared" si="23"/>
        <v>TAK</v>
      </c>
      <c r="O181" t="str">
        <f t="shared" si="24"/>
        <v/>
      </c>
      <c r="P181">
        <f t="shared" si="32"/>
        <v>13.4</v>
      </c>
      <c r="Q181">
        <f t="shared" si="25"/>
        <v>19.46</v>
      </c>
    </row>
    <row r="182" spans="1:17" x14ac:dyDescent="0.25">
      <c r="A182" s="2">
        <v>41820</v>
      </c>
      <c r="B182" s="3">
        <v>39</v>
      </c>
      <c r="C182">
        <f t="shared" si="26"/>
        <v>39.24</v>
      </c>
      <c r="D182">
        <f t="shared" si="27"/>
        <v>30</v>
      </c>
      <c r="E182" t="str">
        <f t="shared" si="28"/>
        <v>TAK</v>
      </c>
      <c r="F182">
        <f>IF(E182 = "TAK",0,ROUND(($V$3*(B182/2)/100),2))</f>
        <v>0</v>
      </c>
      <c r="G182">
        <f>IF(E182 = "TAK",ROUND(($V$4*B182/100),2),ROUND(($V$4*(B182/2)/100),2))</f>
        <v>3.51</v>
      </c>
      <c r="H182">
        <f t="shared" si="29"/>
        <v>2</v>
      </c>
      <c r="I182">
        <f t="shared" si="30"/>
        <v>39.24</v>
      </c>
      <c r="J182">
        <f t="shared" si="31"/>
        <v>26.490000000000002</v>
      </c>
      <c r="K182">
        <f>IF(H182 = 5,IF(I182 &lt; 40,$U$3,I182),I182)</f>
        <v>39.24</v>
      </c>
      <c r="L182">
        <f>IF(J182 &lt; 5,$U$4,J182)</f>
        <v>26.490000000000002</v>
      </c>
      <c r="M182" t="str">
        <f t="shared" si="22"/>
        <v>NIE</v>
      </c>
      <c r="N182" t="str">
        <f t="shared" si="23"/>
        <v>NIE</v>
      </c>
      <c r="O182" t="str">
        <f t="shared" si="24"/>
        <v/>
      </c>
      <c r="P182">
        <f t="shared" si="32"/>
        <v>8.0399999999999991</v>
      </c>
      <c r="Q182">
        <f t="shared" si="25"/>
        <v>0</v>
      </c>
    </row>
    <row r="183" spans="1:17" x14ac:dyDescent="0.25">
      <c r="A183" s="4">
        <v>41821</v>
      </c>
      <c r="B183" s="5">
        <v>95</v>
      </c>
      <c r="C183">
        <f t="shared" si="26"/>
        <v>39.24</v>
      </c>
      <c r="D183">
        <f t="shared" si="27"/>
        <v>26.490000000000002</v>
      </c>
      <c r="E183" t="str">
        <f t="shared" si="28"/>
        <v>TAK</v>
      </c>
      <c r="F183">
        <f>IF(E183 = "TAK",0,ROUND(($V$3*(B183/2)/100),2))</f>
        <v>0</v>
      </c>
      <c r="G183">
        <f>IF(E183 = "TAK",ROUND(($V$4*B183/100),2),ROUND(($V$4*(B183/2)/100),2))</f>
        <v>8.5500000000000007</v>
      </c>
      <c r="H183">
        <f t="shared" si="29"/>
        <v>3</v>
      </c>
      <c r="I183">
        <f t="shared" si="30"/>
        <v>39.24</v>
      </c>
      <c r="J183">
        <f t="shared" si="31"/>
        <v>17.940000000000001</v>
      </c>
      <c r="K183">
        <f>IF(H183 = 5,IF(I183 &lt; 40,$U$3,I183),I183)</f>
        <v>39.24</v>
      </c>
      <c r="L183">
        <f>IF(J183 &lt; 5,$U$4,J183)</f>
        <v>17.940000000000001</v>
      </c>
      <c r="M183" t="str">
        <f t="shared" si="22"/>
        <v>NIE</v>
      </c>
      <c r="N183" t="str">
        <f t="shared" si="23"/>
        <v>NIE</v>
      </c>
      <c r="O183" t="str">
        <f t="shared" si="24"/>
        <v/>
      </c>
      <c r="P183">
        <f t="shared" si="32"/>
        <v>19.579999999999998</v>
      </c>
      <c r="Q183">
        <f t="shared" si="25"/>
        <v>0</v>
      </c>
    </row>
    <row r="184" spans="1:17" x14ac:dyDescent="0.25">
      <c r="A184" s="2">
        <v>41822</v>
      </c>
      <c r="B184" s="3">
        <v>100</v>
      </c>
      <c r="C184">
        <f t="shared" si="26"/>
        <v>39.24</v>
      </c>
      <c r="D184">
        <f t="shared" si="27"/>
        <v>17.940000000000001</v>
      </c>
      <c r="E184" t="str">
        <f t="shared" si="28"/>
        <v>TAK</v>
      </c>
      <c r="F184">
        <f>IF(E184 = "TAK",0,ROUND(($V$3*(B184/2)/100),2))</f>
        <v>0</v>
      </c>
      <c r="G184">
        <f>IF(E184 = "TAK",ROUND(($V$4*B184/100),2),ROUND(($V$4*(B184/2)/100),2))</f>
        <v>9</v>
      </c>
      <c r="H184">
        <f t="shared" si="29"/>
        <v>4</v>
      </c>
      <c r="I184">
        <f t="shared" si="30"/>
        <v>39.24</v>
      </c>
      <c r="J184">
        <f t="shared" si="31"/>
        <v>8.9400000000000013</v>
      </c>
      <c r="K184">
        <f>IF(H184 = 5,IF(I184 &lt; 40,$U$3,I184),I184)</f>
        <v>39.24</v>
      </c>
      <c r="L184">
        <f>IF(J184 &lt; 5,$U$4,J184)</f>
        <v>8.9400000000000013</v>
      </c>
      <c r="M184" t="str">
        <f t="shared" si="22"/>
        <v>NIE</v>
      </c>
      <c r="N184" t="str">
        <f t="shared" si="23"/>
        <v>NIE</v>
      </c>
      <c r="O184" t="str">
        <f t="shared" si="24"/>
        <v/>
      </c>
      <c r="P184">
        <f t="shared" si="32"/>
        <v>20.61</v>
      </c>
      <c r="Q184">
        <f t="shared" si="25"/>
        <v>0</v>
      </c>
    </row>
    <row r="185" spans="1:17" x14ac:dyDescent="0.25">
      <c r="A185" s="4">
        <v>41823</v>
      </c>
      <c r="B185" s="5">
        <v>75</v>
      </c>
      <c r="C185">
        <f t="shared" si="26"/>
        <v>39.24</v>
      </c>
      <c r="D185">
        <f t="shared" si="27"/>
        <v>8.9400000000000013</v>
      </c>
      <c r="E185" t="str">
        <f t="shared" si="28"/>
        <v>NIE</v>
      </c>
      <c r="F185">
        <f>IF(E185 = "TAK",0,ROUND(($V$3*(B185/2)/100),2))</f>
        <v>2.25</v>
      </c>
      <c r="G185">
        <f>IF(E185 = "TAK",ROUND(($V$4*B185/100),2),ROUND(($V$4*(B185/2)/100),2))</f>
        <v>3.38</v>
      </c>
      <c r="H185">
        <f t="shared" si="29"/>
        <v>5</v>
      </c>
      <c r="I185">
        <f t="shared" si="30"/>
        <v>36.99</v>
      </c>
      <c r="J185">
        <f t="shared" si="31"/>
        <v>5.5600000000000014</v>
      </c>
      <c r="K185">
        <f>IF(H185 = 5,IF(I185 &lt; 40,$U$3,I185),I185)</f>
        <v>45</v>
      </c>
      <c r="L185">
        <f>IF(J185 &lt; 5,$U$4,J185)</f>
        <v>5.5600000000000014</v>
      </c>
      <c r="M185" t="str">
        <f t="shared" si="22"/>
        <v>TAK</v>
      </c>
      <c r="N185" t="str">
        <f t="shared" si="23"/>
        <v>NIE</v>
      </c>
      <c r="O185" t="str">
        <f t="shared" si="24"/>
        <v/>
      </c>
      <c r="P185">
        <f t="shared" si="32"/>
        <v>7.74</v>
      </c>
      <c r="Q185">
        <f t="shared" si="25"/>
        <v>11.23</v>
      </c>
    </row>
    <row r="186" spans="1:17" x14ac:dyDescent="0.25">
      <c r="A186" s="2">
        <v>41824</v>
      </c>
      <c r="B186" s="3">
        <v>27</v>
      </c>
      <c r="C186">
        <f t="shared" si="26"/>
        <v>45</v>
      </c>
      <c r="D186">
        <f t="shared" si="27"/>
        <v>5.5600000000000014</v>
      </c>
      <c r="E186" t="str">
        <f t="shared" si="28"/>
        <v>NIE</v>
      </c>
      <c r="F186">
        <f>IF(E186 = "TAK",0,ROUND(($V$3*(B186/2)/100),2))</f>
        <v>0.81</v>
      </c>
      <c r="G186">
        <f>IF(E186 = "TAK",ROUND(($V$4*B186/100),2),ROUND(($V$4*(B186/2)/100),2))</f>
        <v>1.22</v>
      </c>
      <c r="H186">
        <f t="shared" si="29"/>
        <v>6</v>
      </c>
      <c r="I186">
        <f t="shared" si="30"/>
        <v>44.19</v>
      </c>
      <c r="J186">
        <f t="shared" si="31"/>
        <v>4.3400000000000016</v>
      </c>
      <c r="K186">
        <f>IF(H186 = 5,IF(I186 &lt; 40,$U$3,I186),I186)</f>
        <v>44.19</v>
      </c>
      <c r="L186">
        <f>IF(J186 &lt; 5,$U$4,J186)</f>
        <v>30</v>
      </c>
      <c r="M186" t="str">
        <f t="shared" si="22"/>
        <v>NIE</v>
      </c>
      <c r="N186" t="str">
        <f t="shared" si="23"/>
        <v>TAK</v>
      </c>
      <c r="O186" t="str">
        <f t="shared" si="24"/>
        <v/>
      </c>
      <c r="P186">
        <f t="shared" si="32"/>
        <v>2.79</v>
      </c>
      <c r="Q186">
        <f t="shared" si="25"/>
        <v>4.04</v>
      </c>
    </row>
    <row r="187" spans="1:17" x14ac:dyDescent="0.25">
      <c r="A187" s="4">
        <v>41825</v>
      </c>
      <c r="B187" s="5">
        <v>56</v>
      </c>
      <c r="C187">
        <f t="shared" si="26"/>
        <v>44.19</v>
      </c>
      <c r="D187">
        <f t="shared" si="27"/>
        <v>30</v>
      </c>
      <c r="E187" t="str">
        <f t="shared" si="28"/>
        <v>TAK</v>
      </c>
      <c r="F187">
        <f>IF(E187 = "TAK",0,ROUND(($V$3*(B187/2)/100),2))</f>
        <v>0</v>
      </c>
      <c r="G187">
        <f>IF(E187 = "TAK",ROUND(($V$4*B187/100),2),ROUND(($V$4*(B187/2)/100),2))</f>
        <v>5.04</v>
      </c>
      <c r="H187">
        <f t="shared" si="29"/>
        <v>7</v>
      </c>
      <c r="I187">
        <f t="shared" si="30"/>
        <v>44.19</v>
      </c>
      <c r="J187">
        <f t="shared" si="31"/>
        <v>24.96</v>
      </c>
      <c r="K187">
        <f>IF(H187 = 5,IF(I187 &lt; 40,$U$3,I187),I187)</f>
        <v>44.19</v>
      </c>
      <c r="L187">
        <f>IF(J187 &lt; 5,$U$4,J187)</f>
        <v>24.96</v>
      </c>
      <c r="M187" t="str">
        <f t="shared" si="22"/>
        <v>NIE</v>
      </c>
      <c r="N187" t="str">
        <f t="shared" si="23"/>
        <v>NIE</v>
      </c>
      <c r="O187" t="str">
        <f t="shared" si="24"/>
        <v/>
      </c>
      <c r="P187">
        <f t="shared" si="32"/>
        <v>11.54</v>
      </c>
      <c r="Q187">
        <f t="shared" si="25"/>
        <v>0</v>
      </c>
    </row>
    <row r="188" spans="1:17" x14ac:dyDescent="0.25">
      <c r="A188" s="2">
        <v>41826</v>
      </c>
      <c r="B188" s="3">
        <v>141</v>
      </c>
      <c r="C188">
        <f t="shared" si="26"/>
        <v>44.19</v>
      </c>
      <c r="D188">
        <f t="shared" si="27"/>
        <v>24.96</v>
      </c>
      <c r="E188" t="str">
        <f t="shared" si="28"/>
        <v>TAK</v>
      </c>
      <c r="F188">
        <f>IF(E188 = "TAK",0,ROUND(($V$3*(B188/2)/100),2))</f>
        <v>0</v>
      </c>
      <c r="G188">
        <f>IF(E188 = "TAK",ROUND(($V$4*B188/100),2),ROUND(($V$4*(B188/2)/100),2))</f>
        <v>12.69</v>
      </c>
      <c r="H188">
        <f t="shared" si="29"/>
        <v>1</v>
      </c>
      <c r="I188">
        <f t="shared" si="30"/>
        <v>44.19</v>
      </c>
      <c r="J188">
        <f t="shared" si="31"/>
        <v>12.270000000000001</v>
      </c>
      <c r="K188">
        <f>IF(H188 = 5,IF(I188 &lt; 40,$U$3,I188),I188)</f>
        <v>44.19</v>
      </c>
      <c r="L188">
        <f>IF(J188 &lt; 5,$U$4,J188)</f>
        <v>12.270000000000001</v>
      </c>
      <c r="M188" t="str">
        <f t="shared" si="22"/>
        <v>NIE</v>
      </c>
      <c r="N188" t="str">
        <f t="shared" si="23"/>
        <v>NIE</v>
      </c>
      <c r="O188" t="str">
        <f t="shared" si="24"/>
        <v/>
      </c>
      <c r="P188">
        <f t="shared" si="32"/>
        <v>29.06</v>
      </c>
      <c r="Q188">
        <f t="shared" si="25"/>
        <v>0</v>
      </c>
    </row>
    <row r="189" spans="1:17" x14ac:dyDescent="0.25">
      <c r="A189" s="4">
        <v>41827</v>
      </c>
      <c r="B189" s="5">
        <v>120</v>
      </c>
      <c r="C189">
        <f t="shared" si="26"/>
        <v>44.19</v>
      </c>
      <c r="D189">
        <f t="shared" si="27"/>
        <v>12.270000000000001</v>
      </c>
      <c r="E189" t="str">
        <f t="shared" si="28"/>
        <v>NIE</v>
      </c>
      <c r="F189">
        <f>IF(E189 = "TAK",0,ROUND(($V$3*(B189/2)/100),2))</f>
        <v>3.6</v>
      </c>
      <c r="G189">
        <f>IF(E189 = "TAK",ROUND(($V$4*B189/100),2),ROUND(($V$4*(B189/2)/100),2))</f>
        <v>5.4</v>
      </c>
      <c r="H189">
        <f t="shared" si="29"/>
        <v>2</v>
      </c>
      <c r="I189">
        <f t="shared" si="30"/>
        <v>40.589999999999996</v>
      </c>
      <c r="J189">
        <f t="shared" si="31"/>
        <v>6.870000000000001</v>
      </c>
      <c r="K189">
        <f>IF(H189 = 5,IF(I189 &lt; 40,$U$3,I189),I189)</f>
        <v>40.589999999999996</v>
      </c>
      <c r="L189">
        <f>IF(J189 &lt; 5,$U$4,J189)</f>
        <v>6.870000000000001</v>
      </c>
      <c r="M189" t="str">
        <f t="shared" si="22"/>
        <v>NIE</v>
      </c>
      <c r="N189" t="str">
        <f t="shared" si="23"/>
        <v>NIE</v>
      </c>
      <c r="O189" t="str">
        <f t="shared" si="24"/>
        <v/>
      </c>
      <c r="P189">
        <f t="shared" si="32"/>
        <v>12.37</v>
      </c>
      <c r="Q189">
        <f t="shared" si="25"/>
        <v>17.96</v>
      </c>
    </row>
    <row r="190" spans="1:17" x14ac:dyDescent="0.25">
      <c r="A190" s="2">
        <v>41828</v>
      </c>
      <c r="B190" s="3">
        <v>95</v>
      </c>
      <c r="C190">
        <f t="shared" si="26"/>
        <v>40.589999999999996</v>
      </c>
      <c r="D190">
        <f t="shared" si="27"/>
        <v>6.870000000000001</v>
      </c>
      <c r="E190" t="str">
        <f t="shared" si="28"/>
        <v>NIE</v>
      </c>
      <c r="F190">
        <f>IF(E190 = "TAK",0,ROUND(($V$3*(B190/2)/100),2))</f>
        <v>2.85</v>
      </c>
      <c r="G190">
        <f>IF(E190 = "TAK",ROUND(($V$4*B190/100),2),ROUND(($V$4*(B190/2)/100),2))</f>
        <v>4.28</v>
      </c>
      <c r="H190">
        <f t="shared" si="29"/>
        <v>3</v>
      </c>
      <c r="I190">
        <f t="shared" si="30"/>
        <v>37.739999999999995</v>
      </c>
      <c r="J190">
        <f t="shared" si="31"/>
        <v>2.5900000000000007</v>
      </c>
      <c r="K190">
        <f>IF(H190 = 5,IF(I190 &lt; 40,$U$3,I190),I190)</f>
        <v>37.739999999999995</v>
      </c>
      <c r="L190">
        <f>IF(J190 &lt; 5,$U$4,J190)</f>
        <v>30</v>
      </c>
      <c r="M190" t="str">
        <f t="shared" si="22"/>
        <v>NIE</v>
      </c>
      <c r="N190" t="str">
        <f t="shared" si="23"/>
        <v>TAK</v>
      </c>
      <c r="O190" t="str">
        <f t="shared" si="24"/>
        <v/>
      </c>
      <c r="P190">
        <f t="shared" si="32"/>
        <v>9.8000000000000007</v>
      </c>
      <c r="Q190">
        <f t="shared" si="25"/>
        <v>14.22</v>
      </c>
    </row>
    <row r="191" spans="1:17" x14ac:dyDescent="0.25">
      <c r="A191" s="4">
        <v>41829</v>
      </c>
      <c r="B191" s="5">
        <v>81</v>
      </c>
      <c r="C191">
        <f t="shared" si="26"/>
        <v>37.739999999999995</v>
      </c>
      <c r="D191">
        <f t="shared" si="27"/>
        <v>30</v>
      </c>
      <c r="E191" t="str">
        <f t="shared" si="28"/>
        <v>TAK</v>
      </c>
      <c r="F191">
        <f>IF(E191 = "TAK",0,ROUND(($V$3*(B191/2)/100),2))</f>
        <v>0</v>
      </c>
      <c r="G191">
        <f>IF(E191 = "TAK",ROUND(($V$4*B191/100),2),ROUND(($V$4*(B191/2)/100),2))</f>
        <v>7.29</v>
      </c>
      <c r="H191">
        <f t="shared" si="29"/>
        <v>4</v>
      </c>
      <c r="I191">
        <f t="shared" si="30"/>
        <v>37.739999999999995</v>
      </c>
      <c r="J191">
        <f t="shared" si="31"/>
        <v>22.71</v>
      </c>
      <c r="K191">
        <f>IF(H191 = 5,IF(I191 &lt; 40,$U$3,I191),I191)</f>
        <v>37.739999999999995</v>
      </c>
      <c r="L191">
        <f>IF(J191 &lt; 5,$U$4,J191)</f>
        <v>22.71</v>
      </c>
      <c r="M191" t="str">
        <f t="shared" si="22"/>
        <v>NIE</v>
      </c>
      <c r="N191" t="str">
        <f t="shared" si="23"/>
        <v>NIE</v>
      </c>
      <c r="O191" t="str">
        <f t="shared" si="24"/>
        <v/>
      </c>
      <c r="P191">
        <f t="shared" si="32"/>
        <v>16.690000000000001</v>
      </c>
      <c r="Q191">
        <f t="shared" si="25"/>
        <v>0</v>
      </c>
    </row>
    <row r="192" spans="1:17" x14ac:dyDescent="0.25">
      <c r="A192" s="2">
        <v>41830</v>
      </c>
      <c r="B192" s="3">
        <v>30</v>
      </c>
      <c r="C192">
        <f t="shared" si="26"/>
        <v>37.739999999999995</v>
      </c>
      <c r="D192">
        <f t="shared" si="27"/>
        <v>22.71</v>
      </c>
      <c r="E192" t="str">
        <f t="shared" si="28"/>
        <v>TAK</v>
      </c>
      <c r="F192">
        <f>IF(E192 = "TAK",0,ROUND(($V$3*(B192/2)/100),2))</f>
        <v>0</v>
      </c>
      <c r="G192">
        <f>IF(E192 = "TAK",ROUND(($V$4*B192/100),2),ROUND(($V$4*(B192/2)/100),2))</f>
        <v>2.7</v>
      </c>
      <c r="H192">
        <f t="shared" si="29"/>
        <v>5</v>
      </c>
      <c r="I192">
        <f t="shared" si="30"/>
        <v>37.739999999999995</v>
      </c>
      <c r="J192">
        <f t="shared" si="31"/>
        <v>20.010000000000002</v>
      </c>
      <c r="K192">
        <f>IF(H192 = 5,IF(I192 &lt; 40,$U$3,I192),I192)</f>
        <v>45</v>
      </c>
      <c r="L192">
        <f>IF(J192 &lt; 5,$U$4,J192)</f>
        <v>20.010000000000002</v>
      </c>
      <c r="M192" t="str">
        <f t="shared" si="22"/>
        <v>TAK</v>
      </c>
      <c r="N192" t="str">
        <f t="shared" si="23"/>
        <v>NIE</v>
      </c>
      <c r="O192" t="str">
        <f t="shared" si="24"/>
        <v/>
      </c>
      <c r="P192">
        <f t="shared" si="32"/>
        <v>6.18</v>
      </c>
      <c r="Q192">
        <f t="shared" si="25"/>
        <v>0</v>
      </c>
    </row>
    <row r="193" spans="1:17" x14ac:dyDescent="0.25">
      <c r="A193" s="4">
        <v>41831</v>
      </c>
      <c r="B193" s="5">
        <v>76</v>
      </c>
      <c r="C193">
        <f t="shared" si="26"/>
        <v>45</v>
      </c>
      <c r="D193">
        <f t="shared" si="27"/>
        <v>20.010000000000002</v>
      </c>
      <c r="E193" t="str">
        <f t="shared" si="28"/>
        <v>TAK</v>
      </c>
      <c r="F193">
        <f>IF(E193 = "TAK",0,ROUND(($V$3*(B193/2)/100),2))</f>
        <v>0</v>
      </c>
      <c r="G193">
        <f>IF(E193 = "TAK",ROUND(($V$4*B193/100),2),ROUND(($V$4*(B193/2)/100),2))</f>
        <v>6.84</v>
      </c>
      <c r="H193">
        <f t="shared" si="29"/>
        <v>6</v>
      </c>
      <c r="I193">
        <f t="shared" si="30"/>
        <v>45</v>
      </c>
      <c r="J193">
        <f t="shared" si="31"/>
        <v>13.170000000000002</v>
      </c>
      <c r="K193">
        <f>IF(H193 = 5,IF(I193 &lt; 40,$U$3,I193),I193)</f>
        <v>45</v>
      </c>
      <c r="L193">
        <f>IF(J193 &lt; 5,$U$4,J193)</f>
        <v>13.170000000000002</v>
      </c>
      <c r="M193" t="str">
        <f t="shared" si="22"/>
        <v>NIE</v>
      </c>
      <c r="N193" t="str">
        <f t="shared" si="23"/>
        <v>NIE</v>
      </c>
      <c r="O193" t="str">
        <f t="shared" si="24"/>
        <v/>
      </c>
      <c r="P193">
        <f t="shared" si="32"/>
        <v>15.66</v>
      </c>
      <c r="Q193">
        <f t="shared" si="25"/>
        <v>0</v>
      </c>
    </row>
    <row r="194" spans="1:17" x14ac:dyDescent="0.25">
      <c r="A194" s="2">
        <v>41832</v>
      </c>
      <c r="B194" s="3">
        <v>67</v>
      </c>
      <c r="C194">
        <f t="shared" si="26"/>
        <v>45</v>
      </c>
      <c r="D194">
        <f t="shared" si="27"/>
        <v>13.170000000000002</v>
      </c>
      <c r="E194" t="str">
        <f t="shared" si="28"/>
        <v>NIE</v>
      </c>
      <c r="F194">
        <f>IF(E194 = "TAK",0,ROUND(($V$3*(B194/2)/100),2))</f>
        <v>2.0099999999999998</v>
      </c>
      <c r="G194">
        <f>IF(E194 = "TAK",ROUND(($V$4*B194/100),2),ROUND(($V$4*(B194/2)/100),2))</f>
        <v>3.02</v>
      </c>
      <c r="H194">
        <f t="shared" si="29"/>
        <v>7</v>
      </c>
      <c r="I194">
        <f t="shared" si="30"/>
        <v>42.99</v>
      </c>
      <c r="J194">
        <f t="shared" si="31"/>
        <v>10.150000000000002</v>
      </c>
      <c r="K194">
        <f>IF(H194 = 5,IF(I194 &lt; 40,$U$3,I194),I194)</f>
        <v>42.99</v>
      </c>
      <c r="L194">
        <f>IF(J194 &lt; 5,$U$4,J194)</f>
        <v>10.150000000000002</v>
      </c>
      <c r="M194" t="str">
        <f t="shared" si="22"/>
        <v>NIE</v>
      </c>
      <c r="N194" t="str">
        <f t="shared" si="23"/>
        <v>NIE</v>
      </c>
      <c r="O194" t="str">
        <f t="shared" si="24"/>
        <v/>
      </c>
      <c r="P194">
        <f t="shared" si="32"/>
        <v>6.92</v>
      </c>
      <c r="Q194">
        <f t="shared" si="25"/>
        <v>10.029999999999999</v>
      </c>
    </row>
    <row r="195" spans="1:17" x14ac:dyDescent="0.25">
      <c r="A195" s="4">
        <v>41833</v>
      </c>
      <c r="B195" s="5">
        <v>102</v>
      </c>
      <c r="C195">
        <f t="shared" si="26"/>
        <v>42.99</v>
      </c>
      <c r="D195">
        <f t="shared" si="27"/>
        <v>10.150000000000002</v>
      </c>
      <c r="E195" t="str">
        <f t="shared" si="28"/>
        <v>NIE</v>
      </c>
      <c r="F195">
        <f>IF(E195 = "TAK",0,ROUND(($V$3*(B195/2)/100),2))</f>
        <v>3.06</v>
      </c>
      <c r="G195">
        <f>IF(E195 = "TAK",ROUND(($V$4*B195/100),2),ROUND(($V$4*(B195/2)/100),2))</f>
        <v>4.59</v>
      </c>
      <c r="H195">
        <f t="shared" si="29"/>
        <v>1</v>
      </c>
      <c r="I195">
        <f t="shared" si="30"/>
        <v>39.93</v>
      </c>
      <c r="J195">
        <f t="shared" si="31"/>
        <v>5.5600000000000023</v>
      </c>
      <c r="K195">
        <f>IF(H195 = 5,IF(I195 &lt; 40,$U$3,I195),I195)</f>
        <v>39.93</v>
      </c>
      <c r="L195">
        <f>IF(J195 &lt; 5,$U$4,J195)</f>
        <v>5.5600000000000023</v>
      </c>
      <c r="M195" t="str">
        <f t="shared" ref="M195:M258" si="33">IF(I195 &lt;&gt; K195,"TAK","NIE")</f>
        <v>NIE</v>
      </c>
      <c r="N195" t="str">
        <f t="shared" ref="N195:N258" si="34">IF(J195 &lt;&gt; L195,"TAK","NIE")</f>
        <v>NIE</v>
      </c>
      <c r="O195" t="str">
        <f t="shared" ref="O195:O258" si="35">IF(D195 &lt; 5.25,"TAK","")</f>
        <v/>
      </c>
      <c r="P195">
        <f t="shared" si="32"/>
        <v>10.51</v>
      </c>
      <c r="Q195">
        <f t="shared" ref="Q195:Q258" si="36">ROUND(F195*$W$3,2)</f>
        <v>15.27</v>
      </c>
    </row>
    <row r="196" spans="1:17" x14ac:dyDescent="0.25">
      <c r="A196" s="2">
        <v>41834</v>
      </c>
      <c r="B196" s="3">
        <v>67</v>
      </c>
      <c r="C196">
        <f t="shared" ref="C196:C259" si="37">K195</f>
        <v>39.93</v>
      </c>
      <c r="D196">
        <f t="shared" ref="D196:D259" si="38">L195</f>
        <v>5.5600000000000023</v>
      </c>
      <c r="E196" t="str">
        <f t="shared" ref="E196:E259" si="39">IF(D196 &gt;15,"TAK","NIE")</f>
        <v>NIE</v>
      </c>
      <c r="F196">
        <f>IF(E196 = "TAK",0,ROUND(($V$3*(B196/2)/100),2))</f>
        <v>2.0099999999999998</v>
      </c>
      <c r="G196">
        <f>IF(E196 = "TAK",ROUND(($V$4*B196/100),2),ROUND(($V$4*(B196/2)/100),2))</f>
        <v>3.02</v>
      </c>
      <c r="H196">
        <f t="shared" ref="H196:H259" si="40">WEEKDAY(A196)</f>
        <v>2</v>
      </c>
      <c r="I196">
        <f t="shared" ref="I196:I259" si="41">C196-F196</f>
        <v>37.92</v>
      </c>
      <c r="J196">
        <f t="shared" ref="J196:J259" si="42">D196-G196</f>
        <v>2.5400000000000023</v>
      </c>
      <c r="K196">
        <f>IF(H196 = 5,IF(I196 &lt; 40,$U$3,I196),I196)</f>
        <v>37.92</v>
      </c>
      <c r="L196">
        <f>IF(J196 &lt; 5,$U$4,J196)</f>
        <v>30</v>
      </c>
      <c r="M196" t="str">
        <f t="shared" si="33"/>
        <v>NIE</v>
      </c>
      <c r="N196" t="str">
        <f t="shared" si="34"/>
        <v>TAK</v>
      </c>
      <c r="O196" t="str">
        <f t="shared" si="35"/>
        <v/>
      </c>
      <c r="P196">
        <f t="shared" ref="P196:P259" si="43">ROUND((G196*$W$4),2)</f>
        <v>6.92</v>
      </c>
      <c r="Q196">
        <f t="shared" si="36"/>
        <v>10.029999999999999</v>
      </c>
    </row>
    <row r="197" spans="1:17" x14ac:dyDescent="0.25">
      <c r="A197" s="4">
        <v>41835</v>
      </c>
      <c r="B197" s="5">
        <v>25</v>
      </c>
      <c r="C197">
        <f t="shared" si="37"/>
        <v>37.92</v>
      </c>
      <c r="D197">
        <f t="shared" si="38"/>
        <v>30</v>
      </c>
      <c r="E197" t="str">
        <f t="shared" si="39"/>
        <v>TAK</v>
      </c>
      <c r="F197">
        <f>IF(E197 = "TAK",0,ROUND(($V$3*(B197/2)/100),2))</f>
        <v>0</v>
      </c>
      <c r="G197">
        <f>IF(E197 = "TAK",ROUND(($V$4*B197/100),2),ROUND(($V$4*(B197/2)/100),2))</f>
        <v>2.25</v>
      </c>
      <c r="H197">
        <f t="shared" si="40"/>
        <v>3</v>
      </c>
      <c r="I197">
        <f t="shared" si="41"/>
        <v>37.92</v>
      </c>
      <c r="J197">
        <f t="shared" si="42"/>
        <v>27.75</v>
      </c>
      <c r="K197">
        <f>IF(H197 = 5,IF(I197 &lt; 40,$U$3,I197),I197)</f>
        <v>37.92</v>
      </c>
      <c r="L197">
        <f>IF(J197 &lt; 5,$U$4,J197)</f>
        <v>27.75</v>
      </c>
      <c r="M197" t="str">
        <f t="shared" si="33"/>
        <v>NIE</v>
      </c>
      <c r="N197" t="str">
        <f t="shared" si="34"/>
        <v>NIE</v>
      </c>
      <c r="O197" t="str">
        <f t="shared" si="35"/>
        <v/>
      </c>
      <c r="P197">
        <f t="shared" si="43"/>
        <v>5.15</v>
      </c>
      <c r="Q197">
        <f t="shared" si="36"/>
        <v>0</v>
      </c>
    </row>
    <row r="198" spans="1:17" x14ac:dyDescent="0.25">
      <c r="A198" s="2">
        <v>41836</v>
      </c>
      <c r="B198" s="3">
        <v>69</v>
      </c>
      <c r="C198">
        <f t="shared" si="37"/>
        <v>37.92</v>
      </c>
      <c r="D198">
        <f t="shared" si="38"/>
        <v>27.75</v>
      </c>
      <c r="E198" t="str">
        <f t="shared" si="39"/>
        <v>TAK</v>
      </c>
      <c r="F198">
        <f>IF(E198 = "TAK",0,ROUND(($V$3*(B198/2)/100),2))</f>
        <v>0</v>
      </c>
      <c r="G198">
        <f>IF(E198 = "TAK",ROUND(($V$4*B198/100),2),ROUND(($V$4*(B198/2)/100),2))</f>
        <v>6.21</v>
      </c>
      <c r="H198">
        <f t="shared" si="40"/>
        <v>4</v>
      </c>
      <c r="I198">
        <f t="shared" si="41"/>
        <v>37.92</v>
      </c>
      <c r="J198">
        <f t="shared" si="42"/>
        <v>21.54</v>
      </c>
      <c r="K198">
        <f>IF(H198 = 5,IF(I198 &lt; 40,$U$3,I198),I198)</f>
        <v>37.92</v>
      </c>
      <c r="L198">
        <f>IF(J198 &lt; 5,$U$4,J198)</f>
        <v>21.54</v>
      </c>
      <c r="M198" t="str">
        <f t="shared" si="33"/>
        <v>NIE</v>
      </c>
      <c r="N198" t="str">
        <f t="shared" si="34"/>
        <v>NIE</v>
      </c>
      <c r="O198" t="str">
        <f t="shared" si="35"/>
        <v/>
      </c>
      <c r="P198">
        <f t="shared" si="43"/>
        <v>14.22</v>
      </c>
      <c r="Q198">
        <f t="shared" si="36"/>
        <v>0</v>
      </c>
    </row>
    <row r="199" spans="1:17" x14ac:dyDescent="0.25">
      <c r="A199" s="4">
        <v>41837</v>
      </c>
      <c r="B199" s="5">
        <v>61</v>
      </c>
      <c r="C199">
        <f t="shared" si="37"/>
        <v>37.92</v>
      </c>
      <c r="D199">
        <f t="shared" si="38"/>
        <v>21.54</v>
      </c>
      <c r="E199" t="str">
        <f t="shared" si="39"/>
        <v>TAK</v>
      </c>
      <c r="F199">
        <f>IF(E199 = "TAK",0,ROUND(($V$3*(B199/2)/100),2))</f>
        <v>0</v>
      </c>
      <c r="G199">
        <f>IF(E199 = "TAK",ROUND(($V$4*B199/100),2),ROUND(($V$4*(B199/2)/100),2))</f>
        <v>5.49</v>
      </c>
      <c r="H199">
        <f t="shared" si="40"/>
        <v>5</v>
      </c>
      <c r="I199">
        <f t="shared" si="41"/>
        <v>37.92</v>
      </c>
      <c r="J199">
        <f t="shared" si="42"/>
        <v>16.049999999999997</v>
      </c>
      <c r="K199">
        <f>IF(H199 = 5,IF(I199 &lt; 40,$U$3,I199),I199)</f>
        <v>45</v>
      </c>
      <c r="L199">
        <f>IF(J199 &lt; 5,$U$4,J199)</f>
        <v>16.049999999999997</v>
      </c>
      <c r="M199" t="str">
        <f t="shared" si="33"/>
        <v>TAK</v>
      </c>
      <c r="N199" t="str">
        <f t="shared" si="34"/>
        <v>NIE</v>
      </c>
      <c r="O199" t="str">
        <f t="shared" si="35"/>
        <v/>
      </c>
      <c r="P199">
        <f t="shared" si="43"/>
        <v>12.57</v>
      </c>
      <c r="Q199">
        <f t="shared" si="36"/>
        <v>0</v>
      </c>
    </row>
    <row r="200" spans="1:17" x14ac:dyDescent="0.25">
      <c r="A200" s="2">
        <v>41838</v>
      </c>
      <c r="B200" s="3">
        <v>99</v>
      </c>
      <c r="C200">
        <f t="shared" si="37"/>
        <v>45</v>
      </c>
      <c r="D200">
        <f t="shared" si="38"/>
        <v>16.049999999999997</v>
      </c>
      <c r="E200" t="str">
        <f t="shared" si="39"/>
        <v>TAK</v>
      </c>
      <c r="F200">
        <f>IF(E200 = "TAK",0,ROUND(($V$3*(B200/2)/100),2))</f>
        <v>0</v>
      </c>
      <c r="G200">
        <f>IF(E200 = "TAK",ROUND(($V$4*B200/100),2),ROUND(($V$4*(B200/2)/100),2))</f>
        <v>8.91</v>
      </c>
      <c r="H200">
        <f t="shared" si="40"/>
        <v>6</v>
      </c>
      <c r="I200">
        <f t="shared" si="41"/>
        <v>45</v>
      </c>
      <c r="J200">
        <f t="shared" si="42"/>
        <v>7.139999999999997</v>
      </c>
      <c r="K200">
        <f>IF(H200 = 5,IF(I200 &lt; 40,$U$3,I200),I200)</f>
        <v>45</v>
      </c>
      <c r="L200">
        <f>IF(J200 &lt; 5,$U$4,J200)</f>
        <v>7.139999999999997</v>
      </c>
      <c r="M200" t="str">
        <f t="shared" si="33"/>
        <v>NIE</v>
      </c>
      <c r="N200" t="str">
        <f t="shared" si="34"/>
        <v>NIE</v>
      </c>
      <c r="O200" t="str">
        <f t="shared" si="35"/>
        <v/>
      </c>
      <c r="P200">
        <f t="shared" si="43"/>
        <v>20.399999999999999</v>
      </c>
      <c r="Q200">
        <f t="shared" si="36"/>
        <v>0</v>
      </c>
    </row>
    <row r="201" spans="1:17" x14ac:dyDescent="0.25">
      <c r="A201" s="4">
        <v>41839</v>
      </c>
      <c r="B201" s="5">
        <v>16</v>
      </c>
      <c r="C201">
        <f t="shared" si="37"/>
        <v>45</v>
      </c>
      <c r="D201">
        <f t="shared" si="38"/>
        <v>7.139999999999997</v>
      </c>
      <c r="E201" t="str">
        <f t="shared" si="39"/>
        <v>NIE</v>
      </c>
      <c r="F201">
        <f>IF(E201 = "TAK",0,ROUND(($V$3*(B201/2)/100),2))</f>
        <v>0.48</v>
      </c>
      <c r="G201">
        <f>IF(E201 = "TAK",ROUND(($V$4*B201/100),2),ROUND(($V$4*(B201/2)/100),2))</f>
        <v>0.72</v>
      </c>
      <c r="H201">
        <f t="shared" si="40"/>
        <v>7</v>
      </c>
      <c r="I201">
        <f t="shared" si="41"/>
        <v>44.52</v>
      </c>
      <c r="J201">
        <f t="shared" si="42"/>
        <v>6.4199999999999973</v>
      </c>
      <c r="K201">
        <f>IF(H201 = 5,IF(I201 &lt; 40,$U$3,I201),I201)</f>
        <v>44.52</v>
      </c>
      <c r="L201">
        <f>IF(J201 &lt; 5,$U$4,J201)</f>
        <v>6.4199999999999973</v>
      </c>
      <c r="M201" t="str">
        <f t="shared" si="33"/>
        <v>NIE</v>
      </c>
      <c r="N201" t="str">
        <f t="shared" si="34"/>
        <v>NIE</v>
      </c>
      <c r="O201" t="str">
        <f t="shared" si="35"/>
        <v/>
      </c>
      <c r="P201">
        <f t="shared" si="43"/>
        <v>1.65</v>
      </c>
      <c r="Q201">
        <f t="shared" si="36"/>
        <v>2.4</v>
      </c>
    </row>
    <row r="202" spans="1:17" x14ac:dyDescent="0.25">
      <c r="A202" s="2">
        <v>41840</v>
      </c>
      <c r="B202" s="3">
        <v>102</v>
      </c>
      <c r="C202">
        <f t="shared" si="37"/>
        <v>44.52</v>
      </c>
      <c r="D202">
        <f t="shared" si="38"/>
        <v>6.4199999999999973</v>
      </c>
      <c r="E202" t="str">
        <f t="shared" si="39"/>
        <v>NIE</v>
      </c>
      <c r="F202">
        <f>IF(E202 = "TAK",0,ROUND(($V$3*(B202/2)/100),2))</f>
        <v>3.06</v>
      </c>
      <c r="G202">
        <f>IF(E202 = "TAK",ROUND(($V$4*B202/100),2),ROUND(($V$4*(B202/2)/100),2))</f>
        <v>4.59</v>
      </c>
      <c r="H202">
        <f t="shared" si="40"/>
        <v>1</v>
      </c>
      <c r="I202">
        <f t="shared" si="41"/>
        <v>41.46</v>
      </c>
      <c r="J202">
        <f t="shared" si="42"/>
        <v>1.8299999999999974</v>
      </c>
      <c r="K202">
        <f>IF(H202 = 5,IF(I202 &lt; 40,$U$3,I202),I202)</f>
        <v>41.46</v>
      </c>
      <c r="L202">
        <f>IF(J202 &lt; 5,$U$4,J202)</f>
        <v>30</v>
      </c>
      <c r="M202" t="str">
        <f t="shared" si="33"/>
        <v>NIE</v>
      </c>
      <c r="N202" t="str">
        <f t="shared" si="34"/>
        <v>TAK</v>
      </c>
      <c r="O202" t="str">
        <f t="shared" si="35"/>
        <v/>
      </c>
      <c r="P202">
        <f t="shared" si="43"/>
        <v>10.51</v>
      </c>
      <c r="Q202">
        <f t="shared" si="36"/>
        <v>15.27</v>
      </c>
    </row>
    <row r="203" spans="1:17" x14ac:dyDescent="0.25">
      <c r="A203" s="4">
        <v>41841</v>
      </c>
      <c r="B203" s="5">
        <v>67</v>
      </c>
      <c r="C203">
        <f t="shared" si="37"/>
        <v>41.46</v>
      </c>
      <c r="D203">
        <f t="shared" si="38"/>
        <v>30</v>
      </c>
      <c r="E203" t="str">
        <f t="shared" si="39"/>
        <v>TAK</v>
      </c>
      <c r="F203">
        <f>IF(E203 = "TAK",0,ROUND(($V$3*(B203/2)/100),2))</f>
        <v>0</v>
      </c>
      <c r="G203">
        <f>IF(E203 = "TAK",ROUND(($V$4*B203/100),2),ROUND(($V$4*(B203/2)/100),2))</f>
        <v>6.03</v>
      </c>
      <c r="H203">
        <f t="shared" si="40"/>
        <v>2</v>
      </c>
      <c r="I203">
        <f t="shared" si="41"/>
        <v>41.46</v>
      </c>
      <c r="J203">
        <f t="shared" si="42"/>
        <v>23.97</v>
      </c>
      <c r="K203">
        <f>IF(H203 = 5,IF(I203 &lt; 40,$U$3,I203),I203)</f>
        <v>41.46</v>
      </c>
      <c r="L203">
        <f>IF(J203 &lt; 5,$U$4,J203)</f>
        <v>23.97</v>
      </c>
      <c r="M203" t="str">
        <f t="shared" si="33"/>
        <v>NIE</v>
      </c>
      <c r="N203" t="str">
        <f t="shared" si="34"/>
        <v>NIE</v>
      </c>
      <c r="O203" t="str">
        <f t="shared" si="35"/>
        <v/>
      </c>
      <c r="P203">
        <f t="shared" si="43"/>
        <v>13.81</v>
      </c>
      <c r="Q203">
        <f t="shared" si="36"/>
        <v>0</v>
      </c>
    </row>
    <row r="204" spans="1:17" x14ac:dyDescent="0.25">
      <c r="A204" s="2">
        <v>41842</v>
      </c>
      <c r="B204" s="3">
        <v>51</v>
      </c>
      <c r="C204">
        <f t="shared" si="37"/>
        <v>41.46</v>
      </c>
      <c r="D204">
        <f t="shared" si="38"/>
        <v>23.97</v>
      </c>
      <c r="E204" t="str">
        <f t="shared" si="39"/>
        <v>TAK</v>
      </c>
      <c r="F204">
        <f>IF(E204 = "TAK",0,ROUND(($V$3*(B204/2)/100),2))</f>
        <v>0</v>
      </c>
      <c r="G204">
        <f>IF(E204 = "TAK",ROUND(($V$4*B204/100),2),ROUND(($V$4*(B204/2)/100),2))</f>
        <v>4.59</v>
      </c>
      <c r="H204">
        <f t="shared" si="40"/>
        <v>3</v>
      </c>
      <c r="I204">
        <f t="shared" si="41"/>
        <v>41.46</v>
      </c>
      <c r="J204">
        <f t="shared" si="42"/>
        <v>19.38</v>
      </c>
      <c r="K204">
        <f>IF(H204 = 5,IF(I204 &lt; 40,$U$3,I204),I204)</f>
        <v>41.46</v>
      </c>
      <c r="L204">
        <f>IF(J204 &lt; 5,$U$4,J204)</f>
        <v>19.38</v>
      </c>
      <c r="M204" t="str">
        <f t="shared" si="33"/>
        <v>NIE</v>
      </c>
      <c r="N204" t="str">
        <f t="shared" si="34"/>
        <v>NIE</v>
      </c>
      <c r="O204" t="str">
        <f t="shared" si="35"/>
        <v/>
      </c>
      <c r="P204">
        <f t="shared" si="43"/>
        <v>10.51</v>
      </c>
      <c r="Q204">
        <f t="shared" si="36"/>
        <v>0</v>
      </c>
    </row>
    <row r="205" spans="1:17" x14ac:dyDescent="0.25">
      <c r="A205" s="4">
        <v>41843</v>
      </c>
      <c r="B205" s="5">
        <v>34</v>
      </c>
      <c r="C205">
        <f t="shared" si="37"/>
        <v>41.46</v>
      </c>
      <c r="D205">
        <f t="shared" si="38"/>
        <v>19.38</v>
      </c>
      <c r="E205" t="str">
        <f t="shared" si="39"/>
        <v>TAK</v>
      </c>
      <c r="F205">
        <f>IF(E205 = "TAK",0,ROUND(($V$3*(B205/2)/100),2))</f>
        <v>0</v>
      </c>
      <c r="G205">
        <f>IF(E205 = "TAK",ROUND(($V$4*B205/100),2),ROUND(($V$4*(B205/2)/100),2))</f>
        <v>3.06</v>
      </c>
      <c r="H205">
        <f t="shared" si="40"/>
        <v>4</v>
      </c>
      <c r="I205">
        <f t="shared" si="41"/>
        <v>41.46</v>
      </c>
      <c r="J205">
        <f t="shared" si="42"/>
        <v>16.32</v>
      </c>
      <c r="K205">
        <f>IF(H205 = 5,IF(I205 &lt; 40,$U$3,I205),I205)</f>
        <v>41.46</v>
      </c>
      <c r="L205">
        <f>IF(J205 &lt; 5,$U$4,J205)</f>
        <v>16.32</v>
      </c>
      <c r="M205" t="str">
        <f t="shared" si="33"/>
        <v>NIE</v>
      </c>
      <c r="N205" t="str">
        <f t="shared" si="34"/>
        <v>NIE</v>
      </c>
      <c r="O205" t="str">
        <f t="shared" si="35"/>
        <v/>
      </c>
      <c r="P205">
        <f t="shared" si="43"/>
        <v>7.01</v>
      </c>
      <c r="Q205">
        <f t="shared" si="36"/>
        <v>0</v>
      </c>
    </row>
    <row r="206" spans="1:17" x14ac:dyDescent="0.25">
      <c r="A206" s="2">
        <v>41844</v>
      </c>
      <c r="B206" s="3">
        <v>108</v>
      </c>
      <c r="C206">
        <f t="shared" si="37"/>
        <v>41.46</v>
      </c>
      <c r="D206">
        <f t="shared" si="38"/>
        <v>16.32</v>
      </c>
      <c r="E206" t="str">
        <f t="shared" si="39"/>
        <v>TAK</v>
      </c>
      <c r="F206">
        <f>IF(E206 = "TAK",0,ROUND(($V$3*(B206/2)/100),2))</f>
        <v>0</v>
      </c>
      <c r="G206">
        <f>IF(E206 = "TAK",ROUND(($V$4*B206/100),2),ROUND(($V$4*(B206/2)/100),2))</f>
        <v>9.7200000000000006</v>
      </c>
      <c r="H206">
        <f t="shared" si="40"/>
        <v>5</v>
      </c>
      <c r="I206">
        <f t="shared" si="41"/>
        <v>41.46</v>
      </c>
      <c r="J206">
        <f t="shared" si="42"/>
        <v>6.6</v>
      </c>
      <c r="K206">
        <f>IF(H206 = 5,IF(I206 &lt; 40,$U$3,I206),I206)</f>
        <v>41.46</v>
      </c>
      <c r="L206">
        <f>IF(J206 &lt; 5,$U$4,J206)</f>
        <v>6.6</v>
      </c>
      <c r="M206" t="str">
        <f t="shared" si="33"/>
        <v>NIE</v>
      </c>
      <c r="N206" t="str">
        <f t="shared" si="34"/>
        <v>NIE</v>
      </c>
      <c r="O206" t="str">
        <f t="shared" si="35"/>
        <v/>
      </c>
      <c r="P206">
        <f t="shared" si="43"/>
        <v>22.26</v>
      </c>
      <c r="Q206">
        <f t="shared" si="36"/>
        <v>0</v>
      </c>
    </row>
    <row r="207" spans="1:17" x14ac:dyDescent="0.25">
      <c r="A207" s="4">
        <v>41845</v>
      </c>
      <c r="B207" s="5">
        <v>64</v>
      </c>
      <c r="C207">
        <f t="shared" si="37"/>
        <v>41.46</v>
      </c>
      <c r="D207">
        <f t="shared" si="38"/>
        <v>6.6</v>
      </c>
      <c r="E207" t="str">
        <f t="shared" si="39"/>
        <v>NIE</v>
      </c>
      <c r="F207">
        <f>IF(E207 = "TAK",0,ROUND(($V$3*(B207/2)/100),2))</f>
        <v>1.92</v>
      </c>
      <c r="G207">
        <f>IF(E207 = "TAK",ROUND(($V$4*B207/100),2),ROUND(($V$4*(B207/2)/100),2))</f>
        <v>2.88</v>
      </c>
      <c r="H207">
        <f t="shared" si="40"/>
        <v>6</v>
      </c>
      <c r="I207">
        <f t="shared" si="41"/>
        <v>39.54</v>
      </c>
      <c r="J207">
        <f t="shared" si="42"/>
        <v>3.7199999999999998</v>
      </c>
      <c r="K207">
        <f>IF(H207 = 5,IF(I207 &lt; 40,$U$3,I207),I207)</f>
        <v>39.54</v>
      </c>
      <c r="L207">
        <f>IF(J207 &lt; 5,$U$4,J207)</f>
        <v>30</v>
      </c>
      <c r="M207" t="str">
        <f t="shared" si="33"/>
        <v>NIE</v>
      </c>
      <c r="N207" t="str">
        <f t="shared" si="34"/>
        <v>TAK</v>
      </c>
      <c r="O207" t="str">
        <f t="shared" si="35"/>
        <v/>
      </c>
      <c r="P207">
        <f t="shared" si="43"/>
        <v>6.6</v>
      </c>
      <c r="Q207">
        <f t="shared" si="36"/>
        <v>9.58</v>
      </c>
    </row>
    <row r="208" spans="1:17" x14ac:dyDescent="0.25">
      <c r="A208" s="2">
        <v>41846</v>
      </c>
      <c r="B208" s="3">
        <v>53</v>
      </c>
      <c r="C208">
        <f t="shared" si="37"/>
        <v>39.54</v>
      </c>
      <c r="D208">
        <f t="shared" si="38"/>
        <v>30</v>
      </c>
      <c r="E208" t="str">
        <f t="shared" si="39"/>
        <v>TAK</v>
      </c>
      <c r="F208">
        <f>IF(E208 = "TAK",0,ROUND(($V$3*(B208/2)/100),2))</f>
        <v>0</v>
      </c>
      <c r="G208">
        <f>IF(E208 = "TAK",ROUND(($V$4*B208/100),2),ROUND(($V$4*(B208/2)/100),2))</f>
        <v>4.7699999999999996</v>
      </c>
      <c r="H208">
        <f t="shared" si="40"/>
        <v>7</v>
      </c>
      <c r="I208">
        <f t="shared" si="41"/>
        <v>39.54</v>
      </c>
      <c r="J208">
        <f t="shared" si="42"/>
        <v>25.23</v>
      </c>
      <c r="K208">
        <f>IF(H208 = 5,IF(I208 &lt; 40,$U$3,I208),I208)</f>
        <v>39.54</v>
      </c>
      <c r="L208">
        <f>IF(J208 &lt; 5,$U$4,J208)</f>
        <v>25.23</v>
      </c>
      <c r="M208" t="str">
        <f t="shared" si="33"/>
        <v>NIE</v>
      </c>
      <c r="N208" t="str">
        <f t="shared" si="34"/>
        <v>NIE</v>
      </c>
      <c r="O208" t="str">
        <f t="shared" si="35"/>
        <v/>
      </c>
      <c r="P208">
        <f t="shared" si="43"/>
        <v>10.92</v>
      </c>
      <c r="Q208">
        <f t="shared" si="36"/>
        <v>0</v>
      </c>
    </row>
    <row r="209" spans="1:17" x14ac:dyDescent="0.25">
      <c r="A209" s="4">
        <v>41847</v>
      </c>
      <c r="B209" s="5">
        <v>66</v>
      </c>
      <c r="C209">
        <f t="shared" si="37"/>
        <v>39.54</v>
      </c>
      <c r="D209">
        <f t="shared" si="38"/>
        <v>25.23</v>
      </c>
      <c r="E209" t="str">
        <f t="shared" si="39"/>
        <v>TAK</v>
      </c>
      <c r="F209">
        <f>IF(E209 = "TAK",0,ROUND(($V$3*(B209/2)/100),2))</f>
        <v>0</v>
      </c>
      <c r="G209">
        <f>IF(E209 = "TAK",ROUND(($V$4*B209/100),2),ROUND(($V$4*(B209/2)/100),2))</f>
        <v>5.94</v>
      </c>
      <c r="H209">
        <f t="shared" si="40"/>
        <v>1</v>
      </c>
      <c r="I209">
        <f t="shared" si="41"/>
        <v>39.54</v>
      </c>
      <c r="J209">
        <f t="shared" si="42"/>
        <v>19.29</v>
      </c>
      <c r="K209">
        <f>IF(H209 = 5,IF(I209 &lt; 40,$U$3,I209),I209)</f>
        <v>39.54</v>
      </c>
      <c r="L209">
        <f>IF(J209 &lt; 5,$U$4,J209)</f>
        <v>19.29</v>
      </c>
      <c r="M209" t="str">
        <f t="shared" si="33"/>
        <v>NIE</v>
      </c>
      <c r="N209" t="str">
        <f t="shared" si="34"/>
        <v>NIE</v>
      </c>
      <c r="O209" t="str">
        <f t="shared" si="35"/>
        <v/>
      </c>
      <c r="P209">
        <f t="shared" si="43"/>
        <v>13.6</v>
      </c>
      <c r="Q209">
        <f t="shared" si="36"/>
        <v>0</v>
      </c>
    </row>
    <row r="210" spans="1:17" x14ac:dyDescent="0.25">
      <c r="A210" s="2">
        <v>41848</v>
      </c>
      <c r="B210" s="3">
        <v>109</v>
      </c>
      <c r="C210">
        <f t="shared" si="37"/>
        <v>39.54</v>
      </c>
      <c r="D210">
        <f t="shared" si="38"/>
        <v>19.29</v>
      </c>
      <c r="E210" t="str">
        <f t="shared" si="39"/>
        <v>TAK</v>
      </c>
      <c r="F210">
        <f>IF(E210 = "TAK",0,ROUND(($V$3*(B210/2)/100),2))</f>
        <v>0</v>
      </c>
      <c r="G210">
        <f>IF(E210 = "TAK",ROUND(($V$4*B210/100),2),ROUND(($V$4*(B210/2)/100),2))</f>
        <v>9.81</v>
      </c>
      <c r="H210">
        <f t="shared" si="40"/>
        <v>2</v>
      </c>
      <c r="I210">
        <f t="shared" si="41"/>
        <v>39.54</v>
      </c>
      <c r="J210">
        <f t="shared" si="42"/>
        <v>9.4799999999999986</v>
      </c>
      <c r="K210">
        <f>IF(H210 = 5,IF(I210 &lt; 40,$U$3,I210),I210)</f>
        <v>39.54</v>
      </c>
      <c r="L210">
        <f>IF(J210 &lt; 5,$U$4,J210)</f>
        <v>9.4799999999999986</v>
      </c>
      <c r="M210" t="str">
        <f t="shared" si="33"/>
        <v>NIE</v>
      </c>
      <c r="N210" t="str">
        <f t="shared" si="34"/>
        <v>NIE</v>
      </c>
      <c r="O210" t="str">
        <f t="shared" si="35"/>
        <v/>
      </c>
      <c r="P210">
        <f t="shared" si="43"/>
        <v>22.46</v>
      </c>
      <c r="Q210">
        <f t="shared" si="36"/>
        <v>0</v>
      </c>
    </row>
    <row r="211" spans="1:17" x14ac:dyDescent="0.25">
      <c r="A211" s="4">
        <v>41849</v>
      </c>
      <c r="B211" s="5">
        <v>70</v>
      </c>
      <c r="C211">
        <f t="shared" si="37"/>
        <v>39.54</v>
      </c>
      <c r="D211">
        <f t="shared" si="38"/>
        <v>9.4799999999999986</v>
      </c>
      <c r="E211" t="str">
        <f t="shared" si="39"/>
        <v>NIE</v>
      </c>
      <c r="F211">
        <f>IF(E211 = "TAK",0,ROUND(($V$3*(B211/2)/100),2))</f>
        <v>2.1</v>
      </c>
      <c r="G211">
        <f>IF(E211 = "TAK",ROUND(($V$4*B211/100),2),ROUND(($V$4*(B211/2)/100),2))</f>
        <v>3.15</v>
      </c>
      <c r="H211">
        <f t="shared" si="40"/>
        <v>3</v>
      </c>
      <c r="I211">
        <f t="shared" si="41"/>
        <v>37.44</v>
      </c>
      <c r="J211">
        <f t="shared" si="42"/>
        <v>6.3299999999999983</v>
      </c>
      <c r="K211">
        <f>IF(H211 = 5,IF(I211 &lt; 40,$U$3,I211),I211)</f>
        <v>37.44</v>
      </c>
      <c r="L211">
        <f>IF(J211 &lt; 5,$U$4,J211)</f>
        <v>6.3299999999999983</v>
      </c>
      <c r="M211" t="str">
        <f t="shared" si="33"/>
        <v>NIE</v>
      </c>
      <c r="N211" t="str">
        <f t="shared" si="34"/>
        <v>NIE</v>
      </c>
      <c r="O211" t="str">
        <f t="shared" si="35"/>
        <v/>
      </c>
      <c r="P211">
        <f t="shared" si="43"/>
        <v>7.21</v>
      </c>
      <c r="Q211">
        <f t="shared" si="36"/>
        <v>10.48</v>
      </c>
    </row>
    <row r="212" spans="1:17" x14ac:dyDescent="0.25">
      <c r="A212" s="2">
        <v>41850</v>
      </c>
      <c r="B212" s="3">
        <v>29</v>
      </c>
      <c r="C212">
        <f t="shared" si="37"/>
        <v>37.44</v>
      </c>
      <c r="D212">
        <f t="shared" si="38"/>
        <v>6.3299999999999983</v>
      </c>
      <c r="E212" t="str">
        <f t="shared" si="39"/>
        <v>NIE</v>
      </c>
      <c r="F212">
        <f>IF(E212 = "TAK",0,ROUND(($V$3*(B212/2)/100),2))</f>
        <v>0.87</v>
      </c>
      <c r="G212">
        <f>IF(E212 = "TAK",ROUND(($V$4*B212/100),2),ROUND(($V$4*(B212/2)/100),2))</f>
        <v>1.31</v>
      </c>
      <c r="H212">
        <f t="shared" si="40"/>
        <v>4</v>
      </c>
      <c r="I212">
        <f t="shared" si="41"/>
        <v>36.57</v>
      </c>
      <c r="J212">
        <f t="shared" si="42"/>
        <v>5.0199999999999978</v>
      </c>
      <c r="K212">
        <f>IF(H212 = 5,IF(I212 &lt; 40,$U$3,I212),I212)</f>
        <v>36.57</v>
      </c>
      <c r="L212">
        <f>IF(J212 &lt; 5,$U$4,J212)</f>
        <v>5.0199999999999978</v>
      </c>
      <c r="M212" t="str">
        <f t="shared" si="33"/>
        <v>NIE</v>
      </c>
      <c r="N212" t="str">
        <f t="shared" si="34"/>
        <v>NIE</v>
      </c>
      <c r="O212" t="str">
        <f t="shared" si="35"/>
        <v/>
      </c>
      <c r="P212">
        <f t="shared" si="43"/>
        <v>3</v>
      </c>
      <c r="Q212">
        <f t="shared" si="36"/>
        <v>4.34</v>
      </c>
    </row>
    <row r="213" spans="1:17" x14ac:dyDescent="0.25">
      <c r="A213" s="4">
        <v>41851</v>
      </c>
      <c r="B213" s="5">
        <v>41</v>
      </c>
      <c r="C213">
        <f t="shared" si="37"/>
        <v>36.57</v>
      </c>
      <c r="D213">
        <f t="shared" si="38"/>
        <v>5.0199999999999978</v>
      </c>
      <c r="E213" t="str">
        <f t="shared" si="39"/>
        <v>NIE</v>
      </c>
      <c r="F213">
        <f>IF(E213 = "TAK",0,ROUND(($V$3*(B213/2)/100),2))</f>
        <v>1.23</v>
      </c>
      <c r="G213">
        <f>IF(E213 = "TAK",ROUND(($V$4*B213/100),2),ROUND(($V$4*(B213/2)/100),2))</f>
        <v>1.85</v>
      </c>
      <c r="H213">
        <f t="shared" si="40"/>
        <v>5</v>
      </c>
      <c r="I213">
        <f t="shared" si="41"/>
        <v>35.340000000000003</v>
      </c>
      <c r="J213">
        <f t="shared" si="42"/>
        <v>3.1699999999999977</v>
      </c>
      <c r="K213">
        <f>IF(H213 = 5,IF(I213 &lt; 40,$U$3,I213),I213)</f>
        <v>45</v>
      </c>
      <c r="L213">
        <f>IF(J213 &lt; 5,$U$4,J213)</f>
        <v>30</v>
      </c>
      <c r="M213" t="str">
        <f t="shared" si="33"/>
        <v>TAK</v>
      </c>
      <c r="N213" t="str">
        <f t="shared" si="34"/>
        <v>TAK</v>
      </c>
      <c r="O213" t="str">
        <f t="shared" si="35"/>
        <v>TAK</v>
      </c>
      <c r="P213">
        <f t="shared" si="43"/>
        <v>4.24</v>
      </c>
      <c r="Q213">
        <f t="shared" si="36"/>
        <v>6.14</v>
      </c>
    </row>
    <row r="214" spans="1:17" x14ac:dyDescent="0.25">
      <c r="A214" s="2">
        <v>41852</v>
      </c>
      <c r="B214" s="3">
        <v>41</v>
      </c>
      <c r="C214">
        <f t="shared" si="37"/>
        <v>45</v>
      </c>
      <c r="D214">
        <f t="shared" si="38"/>
        <v>30</v>
      </c>
      <c r="E214" t="str">
        <f t="shared" si="39"/>
        <v>TAK</v>
      </c>
      <c r="F214">
        <f>IF(E214 = "TAK",0,ROUND(($V$3*(B214/2)/100),2))</f>
        <v>0</v>
      </c>
      <c r="G214">
        <f>IF(E214 = "TAK",ROUND(($V$4*B214/100),2),ROUND(($V$4*(B214/2)/100),2))</f>
        <v>3.69</v>
      </c>
      <c r="H214">
        <f t="shared" si="40"/>
        <v>6</v>
      </c>
      <c r="I214">
        <f t="shared" si="41"/>
        <v>45</v>
      </c>
      <c r="J214">
        <f t="shared" si="42"/>
        <v>26.31</v>
      </c>
      <c r="K214">
        <f>IF(H214 = 5,IF(I214 &lt; 40,$U$3,I214),I214)</f>
        <v>45</v>
      </c>
      <c r="L214">
        <f>IF(J214 &lt; 5,$U$4,J214)</f>
        <v>26.31</v>
      </c>
      <c r="M214" t="str">
        <f t="shared" si="33"/>
        <v>NIE</v>
      </c>
      <c r="N214" t="str">
        <f t="shared" si="34"/>
        <v>NIE</v>
      </c>
      <c r="O214" t="str">
        <f t="shared" si="35"/>
        <v/>
      </c>
      <c r="P214">
        <f t="shared" si="43"/>
        <v>8.4499999999999993</v>
      </c>
      <c r="Q214">
        <f t="shared" si="36"/>
        <v>0</v>
      </c>
    </row>
    <row r="215" spans="1:17" x14ac:dyDescent="0.25">
      <c r="A215" s="4">
        <v>41853</v>
      </c>
      <c r="B215" s="5">
        <v>116</v>
      </c>
      <c r="C215">
        <f t="shared" si="37"/>
        <v>45</v>
      </c>
      <c r="D215">
        <f t="shared" si="38"/>
        <v>26.31</v>
      </c>
      <c r="E215" t="str">
        <f t="shared" si="39"/>
        <v>TAK</v>
      </c>
      <c r="F215">
        <f>IF(E215 = "TAK",0,ROUND(($V$3*(B215/2)/100),2))</f>
        <v>0</v>
      </c>
      <c r="G215">
        <f>IF(E215 = "TAK",ROUND(($V$4*B215/100),2),ROUND(($V$4*(B215/2)/100),2))</f>
        <v>10.44</v>
      </c>
      <c r="H215">
        <f t="shared" si="40"/>
        <v>7</v>
      </c>
      <c r="I215">
        <f t="shared" si="41"/>
        <v>45</v>
      </c>
      <c r="J215">
        <f t="shared" si="42"/>
        <v>15.87</v>
      </c>
      <c r="K215">
        <f>IF(H215 = 5,IF(I215 &lt; 40,$U$3,I215),I215)</f>
        <v>45</v>
      </c>
      <c r="L215">
        <f>IF(J215 &lt; 5,$U$4,J215)</f>
        <v>15.87</v>
      </c>
      <c r="M215" t="str">
        <f t="shared" si="33"/>
        <v>NIE</v>
      </c>
      <c r="N215" t="str">
        <f t="shared" si="34"/>
        <v>NIE</v>
      </c>
      <c r="O215" t="str">
        <f t="shared" si="35"/>
        <v/>
      </c>
      <c r="P215">
        <f t="shared" si="43"/>
        <v>23.91</v>
      </c>
      <c r="Q215">
        <f t="shared" si="36"/>
        <v>0</v>
      </c>
    </row>
    <row r="216" spans="1:17" x14ac:dyDescent="0.25">
      <c r="A216" s="2">
        <v>41854</v>
      </c>
      <c r="B216" s="3">
        <v>128</v>
      </c>
      <c r="C216">
        <f t="shared" si="37"/>
        <v>45</v>
      </c>
      <c r="D216">
        <f t="shared" si="38"/>
        <v>15.87</v>
      </c>
      <c r="E216" t="str">
        <f t="shared" si="39"/>
        <v>TAK</v>
      </c>
      <c r="F216">
        <f>IF(E216 = "TAK",0,ROUND(($V$3*(B216/2)/100),2))</f>
        <v>0</v>
      </c>
      <c r="G216">
        <f>IF(E216 = "TAK",ROUND(($V$4*B216/100),2),ROUND(($V$4*(B216/2)/100),2))</f>
        <v>11.52</v>
      </c>
      <c r="H216">
        <f t="shared" si="40"/>
        <v>1</v>
      </c>
      <c r="I216">
        <f t="shared" si="41"/>
        <v>45</v>
      </c>
      <c r="J216">
        <f t="shared" si="42"/>
        <v>4.3499999999999996</v>
      </c>
      <c r="K216">
        <f>IF(H216 = 5,IF(I216 &lt; 40,$U$3,I216),I216)</f>
        <v>45</v>
      </c>
      <c r="L216">
        <f>IF(J216 &lt; 5,$U$4,J216)</f>
        <v>30</v>
      </c>
      <c r="M216" t="str">
        <f t="shared" si="33"/>
        <v>NIE</v>
      </c>
      <c r="N216" t="str">
        <f t="shared" si="34"/>
        <v>TAK</v>
      </c>
      <c r="O216" t="str">
        <f t="shared" si="35"/>
        <v/>
      </c>
      <c r="P216">
        <f t="shared" si="43"/>
        <v>26.38</v>
      </c>
      <c r="Q216">
        <f t="shared" si="36"/>
        <v>0</v>
      </c>
    </row>
    <row r="217" spans="1:17" x14ac:dyDescent="0.25">
      <c r="A217" s="4">
        <v>41855</v>
      </c>
      <c r="B217" s="5">
        <v>66</v>
      </c>
      <c r="C217">
        <f t="shared" si="37"/>
        <v>45</v>
      </c>
      <c r="D217">
        <f t="shared" si="38"/>
        <v>30</v>
      </c>
      <c r="E217" t="str">
        <f t="shared" si="39"/>
        <v>TAK</v>
      </c>
      <c r="F217">
        <f>IF(E217 = "TAK",0,ROUND(($V$3*(B217/2)/100),2))</f>
        <v>0</v>
      </c>
      <c r="G217">
        <f>IF(E217 = "TAK",ROUND(($V$4*B217/100),2),ROUND(($V$4*(B217/2)/100),2))</f>
        <v>5.94</v>
      </c>
      <c r="H217">
        <f t="shared" si="40"/>
        <v>2</v>
      </c>
      <c r="I217">
        <f t="shared" si="41"/>
        <v>45</v>
      </c>
      <c r="J217">
        <f t="shared" si="42"/>
        <v>24.06</v>
      </c>
      <c r="K217">
        <f>IF(H217 = 5,IF(I217 &lt; 40,$U$3,I217),I217)</f>
        <v>45</v>
      </c>
      <c r="L217">
        <f>IF(J217 &lt; 5,$U$4,J217)</f>
        <v>24.06</v>
      </c>
      <c r="M217" t="str">
        <f t="shared" si="33"/>
        <v>NIE</v>
      </c>
      <c r="N217" t="str">
        <f t="shared" si="34"/>
        <v>NIE</v>
      </c>
      <c r="O217" t="str">
        <f t="shared" si="35"/>
        <v/>
      </c>
      <c r="P217">
        <f t="shared" si="43"/>
        <v>13.6</v>
      </c>
      <c r="Q217">
        <f t="shared" si="36"/>
        <v>0</v>
      </c>
    </row>
    <row r="218" spans="1:17" x14ac:dyDescent="0.25">
      <c r="A218" s="2">
        <v>41856</v>
      </c>
      <c r="B218" s="3">
        <v>129</v>
      </c>
      <c r="C218">
        <f t="shared" si="37"/>
        <v>45</v>
      </c>
      <c r="D218">
        <f t="shared" si="38"/>
        <v>24.06</v>
      </c>
      <c r="E218" t="str">
        <f t="shared" si="39"/>
        <v>TAK</v>
      </c>
      <c r="F218">
        <f>IF(E218 = "TAK",0,ROUND(($V$3*(B218/2)/100),2))</f>
        <v>0</v>
      </c>
      <c r="G218">
        <f>IF(E218 = "TAK",ROUND(($V$4*B218/100),2),ROUND(($V$4*(B218/2)/100),2))</f>
        <v>11.61</v>
      </c>
      <c r="H218">
        <f t="shared" si="40"/>
        <v>3</v>
      </c>
      <c r="I218">
        <f t="shared" si="41"/>
        <v>45</v>
      </c>
      <c r="J218">
        <f t="shared" si="42"/>
        <v>12.45</v>
      </c>
      <c r="K218">
        <f>IF(H218 = 5,IF(I218 &lt; 40,$U$3,I218),I218)</f>
        <v>45</v>
      </c>
      <c r="L218">
        <f>IF(J218 &lt; 5,$U$4,J218)</f>
        <v>12.45</v>
      </c>
      <c r="M218" t="str">
        <f t="shared" si="33"/>
        <v>NIE</v>
      </c>
      <c r="N218" t="str">
        <f t="shared" si="34"/>
        <v>NIE</v>
      </c>
      <c r="O218" t="str">
        <f t="shared" si="35"/>
        <v/>
      </c>
      <c r="P218">
        <f t="shared" si="43"/>
        <v>26.59</v>
      </c>
      <c r="Q218">
        <f t="shared" si="36"/>
        <v>0</v>
      </c>
    </row>
    <row r="219" spans="1:17" x14ac:dyDescent="0.25">
      <c r="A219" s="4">
        <v>41857</v>
      </c>
      <c r="B219" s="5">
        <v>41</v>
      </c>
      <c r="C219">
        <f t="shared" si="37"/>
        <v>45</v>
      </c>
      <c r="D219">
        <f t="shared" si="38"/>
        <v>12.45</v>
      </c>
      <c r="E219" t="str">
        <f t="shared" si="39"/>
        <v>NIE</v>
      </c>
      <c r="F219">
        <f>IF(E219 = "TAK",0,ROUND(($V$3*(B219/2)/100),2))</f>
        <v>1.23</v>
      </c>
      <c r="G219">
        <f>IF(E219 = "TAK",ROUND(($V$4*B219/100),2),ROUND(($V$4*(B219/2)/100),2))</f>
        <v>1.85</v>
      </c>
      <c r="H219">
        <f t="shared" si="40"/>
        <v>4</v>
      </c>
      <c r="I219">
        <f t="shared" si="41"/>
        <v>43.77</v>
      </c>
      <c r="J219">
        <f t="shared" si="42"/>
        <v>10.6</v>
      </c>
      <c r="K219">
        <f>IF(H219 = 5,IF(I219 &lt; 40,$U$3,I219),I219)</f>
        <v>43.77</v>
      </c>
      <c r="L219">
        <f>IF(J219 &lt; 5,$U$4,J219)</f>
        <v>10.6</v>
      </c>
      <c r="M219" t="str">
        <f t="shared" si="33"/>
        <v>NIE</v>
      </c>
      <c r="N219" t="str">
        <f t="shared" si="34"/>
        <v>NIE</v>
      </c>
      <c r="O219" t="str">
        <f t="shared" si="35"/>
        <v/>
      </c>
      <c r="P219">
        <f t="shared" si="43"/>
        <v>4.24</v>
      </c>
      <c r="Q219">
        <f t="shared" si="36"/>
        <v>6.14</v>
      </c>
    </row>
    <row r="220" spans="1:17" x14ac:dyDescent="0.25">
      <c r="A220" s="2">
        <v>41858</v>
      </c>
      <c r="B220" s="3">
        <v>51</v>
      </c>
      <c r="C220">
        <f t="shared" si="37"/>
        <v>43.77</v>
      </c>
      <c r="D220">
        <f t="shared" si="38"/>
        <v>10.6</v>
      </c>
      <c r="E220" t="str">
        <f t="shared" si="39"/>
        <v>NIE</v>
      </c>
      <c r="F220">
        <f>IF(E220 = "TAK",0,ROUND(($V$3*(B220/2)/100),2))</f>
        <v>1.53</v>
      </c>
      <c r="G220">
        <f>IF(E220 = "TAK",ROUND(($V$4*B220/100),2),ROUND(($V$4*(B220/2)/100),2))</f>
        <v>2.2999999999999998</v>
      </c>
      <c r="H220">
        <f t="shared" si="40"/>
        <v>5</v>
      </c>
      <c r="I220">
        <f t="shared" si="41"/>
        <v>42.24</v>
      </c>
      <c r="J220">
        <f t="shared" si="42"/>
        <v>8.3000000000000007</v>
      </c>
      <c r="K220">
        <f>IF(H220 = 5,IF(I220 &lt; 40,$U$3,I220),I220)</f>
        <v>42.24</v>
      </c>
      <c r="L220">
        <f>IF(J220 &lt; 5,$U$4,J220)</f>
        <v>8.3000000000000007</v>
      </c>
      <c r="M220" t="str">
        <f t="shared" si="33"/>
        <v>NIE</v>
      </c>
      <c r="N220" t="str">
        <f t="shared" si="34"/>
        <v>NIE</v>
      </c>
      <c r="O220" t="str">
        <f t="shared" si="35"/>
        <v/>
      </c>
      <c r="P220">
        <f t="shared" si="43"/>
        <v>5.27</v>
      </c>
      <c r="Q220">
        <f t="shared" si="36"/>
        <v>7.63</v>
      </c>
    </row>
    <row r="221" spans="1:17" x14ac:dyDescent="0.25">
      <c r="A221" s="4">
        <v>41859</v>
      </c>
      <c r="B221" s="5">
        <v>72</v>
      </c>
      <c r="C221">
        <f t="shared" si="37"/>
        <v>42.24</v>
      </c>
      <c r="D221">
        <f t="shared" si="38"/>
        <v>8.3000000000000007</v>
      </c>
      <c r="E221" t="str">
        <f t="shared" si="39"/>
        <v>NIE</v>
      </c>
      <c r="F221">
        <f>IF(E221 = "TAK",0,ROUND(($V$3*(B221/2)/100),2))</f>
        <v>2.16</v>
      </c>
      <c r="G221">
        <f>IF(E221 = "TAK",ROUND(($V$4*B221/100),2),ROUND(($V$4*(B221/2)/100),2))</f>
        <v>3.24</v>
      </c>
      <c r="H221">
        <f t="shared" si="40"/>
        <v>6</v>
      </c>
      <c r="I221">
        <f t="shared" si="41"/>
        <v>40.08</v>
      </c>
      <c r="J221">
        <f t="shared" si="42"/>
        <v>5.0600000000000005</v>
      </c>
      <c r="K221">
        <f>IF(H221 = 5,IF(I221 &lt; 40,$U$3,I221),I221)</f>
        <v>40.08</v>
      </c>
      <c r="L221">
        <f>IF(J221 &lt; 5,$U$4,J221)</f>
        <v>5.0600000000000005</v>
      </c>
      <c r="M221" t="str">
        <f t="shared" si="33"/>
        <v>NIE</v>
      </c>
      <c r="N221" t="str">
        <f t="shared" si="34"/>
        <v>NIE</v>
      </c>
      <c r="O221" t="str">
        <f t="shared" si="35"/>
        <v/>
      </c>
      <c r="P221">
        <f t="shared" si="43"/>
        <v>7.42</v>
      </c>
      <c r="Q221">
        <f t="shared" si="36"/>
        <v>10.78</v>
      </c>
    </row>
    <row r="222" spans="1:17" x14ac:dyDescent="0.25">
      <c r="A222" s="2">
        <v>41860</v>
      </c>
      <c r="B222" s="3">
        <v>30</v>
      </c>
      <c r="C222">
        <f t="shared" si="37"/>
        <v>40.08</v>
      </c>
      <c r="D222">
        <f t="shared" si="38"/>
        <v>5.0600000000000005</v>
      </c>
      <c r="E222" t="str">
        <f t="shared" si="39"/>
        <v>NIE</v>
      </c>
      <c r="F222">
        <f>IF(E222 = "TAK",0,ROUND(($V$3*(B222/2)/100),2))</f>
        <v>0.9</v>
      </c>
      <c r="G222">
        <f>IF(E222 = "TAK",ROUND(($V$4*B222/100),2),ROUND(($V$4*(B222/2)/100),2))</f>
        <v>1.35</v>
      </c>
      <c r="H222">
        <f t="shared" si="40"/>
        <v>7</v>
      </c>
      <c r="I222">
        <f t="shared" si="41"/>
        <v>39.18</v>
      </c>
      <c r="J222">
        <f t="shared" si="42"/>
        <v>3.7100000000000004</v>
      </c>
      <c r="K222">
        <f>IF(H222 = 5,IF(I222 &lt; 40,$U$3,I222),I222)</f>
        <v>39.18</v>
      </c>
      <c r="L222">
        <f>IF(J222 &lt; 5,$U$4,J222)</f>
        <v>30</v>
      </c>
      <c r="M222" t="str">
        <f t="shared" si="33"/>
        <v>NIE</v>
      </c>
      <c r="N222" t="str">
        <f t="shared" si="34"/>
        <v>TAK</v>
      </c>
      <c r="O222" t="str">
        <f t="shared" si="35"/>
        <v>TAK</v>
      </c>
      <c r="P222">
        <f t="shared" si="43"/>
        <v>3.09</v>
      </c>
      <c r="Q222">
        <f t="shared" si="36"/>
        <v>4.49</v>
      </c>
    </row>
    <row r="223" spans="1:17" x14ac:dyDescent="0.25">
      <c r="A223" s="4">
        <v>41861</v>
      </c>
      <c r="B223" s="5">
        <v>95</v>
      </c>
      <c r="C223">
        <f t="shared" si="37"/>
        <v>39.18</v>
      </c>
      <c r="D223">
        <f t="shared" si="38"/>
        <v>30</v>
      </c>
      <c r="E223" t="str">
        <f t="shared" si="39"/>
        <v>TAK</v>
      </c>
      <c r="F223">
        <f>IF(E223 = "TAK",0,ROUND(($V$3*(B223/2)/100),2))</f>
        <v>0</v>
      </c>
      <c r="G223">
        <f>IF(E223 = "TAK",ROUND(($V$4*B223/100),2),ROUND(($V$4*(B223/2)/100),2))</f>
        <v>8.5500000000000007</v>
      </c>
      <c r="H223">
        <f t="shared" si="40"/>
        <v>1</v>
      </c>
      <c r="I223">
        <f t="shared" si="41"/>
        <v>39.18</v>
      </c>
      <c r="J223">
        <f t="shared" si="42"/>
        <v>21.45</v>
      </c>
      <c r="K223">
        <f>IF(H223 = 5,IF(I223 &lt; 40,$U$3,I223),I223)</f>
        <v>39.18</v>
      </c>
      <c r="L223">
        <f>IF(J223 &lt; 5,$U$4,J223)</f>
        <v>21.45</v>
      </c>
      <c r="M223" t="str">
        <f t="shared" si="33"/>
        <v>NIE</v>
      </c>
      <c r="N223" t="str">
        <f t="shared" si="34"/>
        <v>NIE</v>
      </c>
      <c r="O223" t="str">
        <f t="shared" si="35"/>
        <v/>
      </c>
      <c r="P223">
        <f t="shared" si="43"/>
        <v>19.579999999999998</v>
      </c>
      <c r="Q223">
        <f t="shared" si="36"/>
        <v>0</v>
      </c>
    </row>
    <row r="224" spans="1:17" x14ac:dyDescent="0.25">
      <c r="A224" s="2">
        <v>41862</v>
      </c>
      <c r="B224" s="3">
        <v>104</v>
      </c>
      <c r="C224">
        <f t="shared" si="37"/>
        <v>39.18</v>
      </c>
      <c r="D224">
        <f t="shared" si="38"/>
        <v>21.45</v>
      </c>
      <c r="E224" t="str">
        <f t="shared" si="39"/>
        <v>TAK</v>
      </c>
      <c r="F224">
        <f>IF(E224 = "TAK",0,ROUND(($V$3*(B224/2)/100),2))</f>
        <v>0</v>
      </c>
      <c r="G224">
        <f>IF(E224 = "TAK",ROUND(($V$4*B224/100),2),ROUND(($V$4*(B224/2)/100),2))</f>
        <v>9.36</v>
      </c>
      <c r="H224">
        <f t="shared" si="40"/>
        <v>2</v>
      </c>
      <c r="I224">
        <f t="shared" si="41"/>
        <v>39.18</v>
      </c>
      <c r="J224">
        <f t="shared" si="42"/>
        <v>12.09</v>
      </c>
      <c r="K224">
        <f>IF(H224 = 5,IF(I224 &lt; 40,$U$3,I224),I224)</f>
        <v>39.18</v>
      </c>
      <c r="L224">
        <f>IF(J224 &lt; 5,$U$4,J224)</f>
        <v>12.09</v>
      </c>
      <c r="M224" t="str">
        <f t="shared" si="33"/>
        <v>NIE</v>
      </c>
      <c r="N224" t="str">
        <f t="shared" si="34"/>
        <v>NIE</v>
      </c>
      <c r="O224" t="str">
        <f t="shared" si="35"/>
        <v/>
      </c>
      <c r="P224">
        <f t="shared" si="43"/>
        <v>21.43</v>
      </c>
      <c r="Q224">
        <f t="shared" si="36"/>
        <v>0</v>
      </c>
    </row>
    <row r="225" spans="1:17" x14ac:dyDescent="0.25">
      <c r="A225" s="4">
        <v>41863</v>
      </c>
      <c r="B225" s="5">
        <v>16</v>
      </c>
      <c r="C225">
        <f t="shared" si="37"/>
        <v>39.18</v>
      </c>
      <c r="D225">
        <f t="shared" si="38"/>
        <v>12.09</v>
      </c>
      <c r="E225" t="str">
        <f t="shared" si="39"/>
        <v>NIE</v>
      </c>
      <c r="F225">
        <f>IF(E225 = "TAK",0,ROUND(($V$3*(B225/2)/100),2))</f>
        <v>0.48</v>
      </c>
      <c r="G225">
        <f>IF(E225 = "TAK",ROUND(($V$4*B225/100),2),ROUND(($V$4*(B225/2)/100),2))</f>
        <v>0.72</v>
      </c>
      <c r="H225">
        <f t="shared" si="40"/>
        <v>3</v>
      </c>
      <c r="I225">
        <f t="shared" si="41"/>
        <v>38.700000000000003</v>
      </c>
      <c r="J225">
        <f t="shared" si="42"/>
        <v>11.37</v>
      </c>
      <c r="K225">
        <f>IF(H225 = 5,IF(I225 &lt; 40,$U$3,I225),I225)</f>
        <v>38.700000000000003</v>
      </c>
      <c r="L225">
        <f>IF(J225 &lt; 5,$U$4,J225)</f>
        <v>11.37</v>
      </c>
      <c r="M225" t="str">
        <f t="shared" si="33"/>
        <v>NIE</v>
      </c>
      <c r="N225" t="str">
        <f t="shared" si="34"/>
        <v>NIE</v>
      </c>
      <c r="O225" t="str">
        <f t="shared" si="35"/>
        <v/>
      </c>
      <c r="P225">
        <f t="shared" si="43"/>
        <v>1.65</v>
      </c>
      <c r="Q225">
        <f t="shared" si="36"/>
        <v>2.4</v>
      </c>
    </row>
    <row r="226" spans="1:17" x14ac:dyDescent="0.25">
      <c r="A226" s="2">
        <v>41864</v>
      </c>
      <c r="B226" s="3">
        <v>34</v>
      </c>
      <c r="C226">
        <f t="shared" si="37"/>
        <v>38.700000000000003</v>
      </c>
      <c r="D226">
        <f t="shared" si="38"/>
        <v>11.37</v>
      </c>
      <c r="E226" t="str">
        <f t="shared" si="39"/>
        <v>NIE</v>
      </c>
      <c r="F226">
        <f>IF(E226 = "TAK",0,ROUND(($V$3*(B226/2)/100),2))</f>
        <v>1.02</v>
      </c>
      <c r="G226">
        <f>IF(E226 = "TAK",ROUND(($V$4*B226/100),2),ROUND(($V$4*(B226/2)/100),2))</f>
        <v>1.53</v>
      </c>
      <c r="H226">
        <f t="shared" si="40"/>
        <v>4</v>
      </c>
      <c r="I226">
        <f t="shared" si="41"/>
        <v>37.68</v>
      </c>
      <c r="J226">
        <f t="shared" si="42"/>
        <v>9.84</v>
      </c>
      <c r="K226">
        <f>IF(H226 = 5,IF(I226 &lt; 40,$U$3,I226),I226)</f>
        <v>37.68</v>
      </c>
      <c r="L226">
        <f>IF(J226 &lt; 5,$U$4,J226)</f>
        <v>9.84</v>
      </c>
      <c r="M226" t="str">
        <f t="shared" si="33"/>
        <v>NIE</v>
      </c>
      <c r="N226" t="str">
        <f t="shared" si="34"/>
        <v>NIE</v>
      </c>
      <c r="O226" t="str">
        <f t="shared" si="35"/>
        <v/>
      </c>
      <c r="P226">
        <f t="shared" si="43"/>
        <v>3.5</v>
      </c>
      <c r="Q226">
        <f t="shared" si="36"/>
        <v>5.09</v>
      </c>
    </row>
    <row r="227" spans="1:17" x14ac:dyDescent="0.25">
      <c r="A227" s="4">
        <v>41865</v>
      </c>
      <c r="B227" s="5">
        <v>39</v>
      </c>
      <c r="C227">
        <f t="shared" si="37"/>
        <v>37.68</v>
      </c>
      <c r="D227">
        <f t="shared" si="38"/>
        <v>9.84</v>
      </c>
      <c r="E227" t="str">
        <f t="shared" si="39"/>
        <v>NIE</v>
      </c>
      <c r="F227">
        <f>IF(E227 = "TAK",0,ROUND(($V$3*(B227/2)/100),2))</f>
        <v>1.17</v>
      </c>
      <c r="G227">
        <f>IF(E227 = "TAK",ROUND(($V$4*B227/100),2),ROUND(($V$4*(B227/2)/100),2))</f>
        <v>1.76</v>
      </c>
      <c r="H227">
        <f t="shared" si="40"/>
        <v>5</v>
      </c>
      <c r="I227">
        <f t="shared" si="41"/>
        <v>36.51</v>
      </c>
      <c r="J227">
        <f t="shared" si="42"/>
        <v>8.08</v>
      </c>
      <c r="K227">
        <f>IF(H227 = 5,IF(I227 &lt; 40,$U$3,I227),I227)</f>
        <v>45</v>
      </c>
      <c r="L227">
        <f>IF(J227 &lt; 5,$U$4,J227)</f>
        <v>8.08</v>
      </c>
      <c r="M227" t="str">
        <f t="shared" si="33"/>
        <v>TAK</v>
      </c>
      <c r="N227" t="str">
        <f t="shared" si="34"/>
        <v>NIE</v>
      </c>
      <c r="O227" t="str">
        <f t="shared" si="35"/>
        <v/>
      </c>
      <c r="P227">
        <f t="shared" si="43"/>
        <v>4.03</v>
      </c>
      <c r="Q227">
        <f t="shared" si="36"/>
        <v>5.84</v>
      </c>
    </row>
    <row r="228" spans="1:17" x14ac:dyDescent="0.25">
      <c r="A228" s="2">
        <v>41866</v>
      </c>
      <c r="B228" s="3">
        <v>133</v>
      </c>
      <c r="C228">
        <f t="shared" si="37"/>
        <v>45</v>
      </c>
      <c r="D228">
        <f t="shared" si="38"/>
        <v>8.08</v>
      </c>
      <c r="E228" t="str">
        <f t="shared" si="39"/>
        <v>NIE</v>
      </c>
      <c r="F228">
        <f>IF(E228 = "TAK",0,ROUND(($V$3*(B228/2)/100),2))</f>
        <v>3.99</v>
      </c>
      <c r="G228">
        <f>IF(E228 = "TAK",ROUND(($V$4*B228/100),2),ROUND(($V$4*(B228/2)/100),2))</f>
        <v>5.99</v>
      </c>
      <c r="H228">
        <f t="shared" si="40"/>
        <v>6</v>
      </c>
      <c r="I228">
        <f t="shared" si="41"/>
        <v>41.01</v>
      </c>
      <c r="J228">
        <f t="shared" si="42"/>
        <v>2.09</v>
      </c>
      <c r="K228">
        <f>IF(H228 = 5,IF(I228 &lt; 40,$U$3,I228),I228)</f>
        <v>41.01</v>
      </c>
      <c r="L228">
        <f>IF(J228 &lt; 5,$U$4,J228)</f>
        <v>30</v>
      </c>
      <c r="M228" t="str">
        <f t="shared" si="33"/>
        <v>NIE</v>
      </c>
      <c r="N228" t="str">
        <f t="shared" si="34"/>
        <v>TAK</v>
      </c>
      <c r="O228" t="str">
        <f t="shared" si="35"/>
        <v/>
      </c>
      <c r="P228">
        <f t="shared" si="43"/>
        <v>13.72</v>
      </c>
      <c r="Q228">
        <f t="shared" si="36"/>
        <v>19.91</v>
      </c>
    </row>
    <row r="229" spans="1:17" x14ac:dyDescent="0.25">
      <c r="A229" s="4">
        <v>41867</v>
      </c>
      <c r="B229" s="5">
        <v>114</v>
      </c>
      <c r="C229">
        <f t="shared" si="37"/>
        <v>41.01</v>
      </c>
      <c r="D229">
        <f t="shared" si="38"/>
        <v>30</v>
      </c>
      <c r="E229" t="str">
        <f t="shared" si="39"/>
        <v>TAK</v>
      </c>
      <c r="F229">
        <f>IF(E229 = "TAK",0,ROUND(($V$3*(B229/2)/100),2))</f>
        <v>0</v>
      </c>
      <c r="G229">
        <f>IF(E229 = "TAK",ROUND(($V$4*B229/100),2),ROUND(($V$4*(B229/2)/100),2))</f>
        <v>10.26</v>
      </c>
      <c r="H229">
        <f t="shared" si="40"/>
        <v>7</v>
      </c>
      <c r="I229">
        <f t="shared" si="41"/>
        <v>41.01</v>
      </c>
      <c r="J229">
        <f t="shared" si="42"/>
        <v>19.740000000000002</v>
      </c>
      <c r="K229">
        <f>IF(H229 = 5,IF(I229 &lt; 40,$U$3,I229),I229)</f>
        <v>41.01</v>
      </c>
      <c r="L229">
        <f>IF(J229 &lt; 5,$U$4,J229)</f>
        <v>19.740000000000002</v>
      </c>
      <c r="M229" t="str">
        <f t="shared" si="33"/>
        <v>NIE</v>
      </c>
      <c r="N229" t="str">
        <f t="shared" si="34"/>
        <v>NIE</v>
      </c>
      <c r="O229" t="str">
        <f t="shared" si="35"/>
        <v/>
      </c>
      <c r="P229">
        <f t="shared" si="43"/>
        <v>23.5</v>
      </c>
      <c r="Q229">
        <f t="shared" si="36"/>
        <v>0</v>
      </c>
    </row>
    <row r="230" spans="1:17" x14ac:dyDescent="0.25">
      <c r="A230" s="2">
        <v>41868</v>
      </c>
      <c r="B230" s="3">
        <v>37</v>
      </c>
      <c r="C230">
        <f t="shared" si="37"/>
        <v>41.01</v>
      </c>
      <c r="D230">
        <f t="shared" si="38"/>
        <v>19.740000000000002</v>
      </c>
      <c r="E230" t="str">
        <f t="shared" si="39"/>
        <v>TAK</v>
      </c>
      <c r="F230">
        <f>IF(E230 = "TAK",0,ROUND(($V$3*(B230/2)/100),2))</f>
        <v>0</v>
      </c>
      <c r="G230">
        <f>IF(E230 = "TAK",ROUND(($V$4*B230/100),2),ROUND(($V$4*(B230/2)/100),2))</f>
        <v>3.33</v>
      </c>
      <c r="H230">
        <f t="shared" si="40"/>
        <v>1</v>
      </c>
      <c r="I230">
        <f t="shared" si="41"/>
        <v>41.01</v>
      </c>
      <c r="J230">
        <f t="shared" si="42"/>
        <v>16.410000000000004</v>
      </c>
      <c r="K230">
        <f>IF(H230 = 5,IF(I230 &lt; 40,$U$3,I230),I230)</f>
        <v>41.01</v>
      </c>
      <c r="L230">
        <f>IF(J230 &lt; 5,$U$4,J230)</f>
        <v>16.410000000000004</v>
      </c>
      <c r="M230" t="str">
        <f t="shared" si="33"/>
        <v>NIE</v>
      </c>
      <c r="N230" t="str">
        <f t="shared" si="34"/>
        <v>NIE</v>
      </c>
      <c r="O230" t="str">
        <f t="shared" si="35"/>
        <v/>
      </c>
      <c r="P230">
        <f t="shared" si="43"/>
        <v>7.63</v>
      </c>
      <c r="Q230">
        <f t="shared" si="36"/>
        <v>0</v>
      </c>
    </row>
    <row r="231" spans="1:17" x14ac:dyDescent="0.25">
      <c r="A231" s="4">
        <v>41869</v>
      </c>
      <c r="B231" s="5">
        <v>41</v>
      </c>
      <c r="C231">
        <f t="shared" si="37"/>
        <v>41.01</v>
      </c>
      <c r="D231">
        <f t="shared" si="38"/>
        <v>16.410000000000004</v>
      </c>
      <c r="E231" t="str">
        <f t="shared" si="39"/>
        <v>TAK</v>
      </c>
      <c r="F231">
        <f>IF(E231 = "TAK",0,ROUND(($V$3*(B231/2)/100),2))</f>
        <v>0</v>
      </c>
      <c r="G231">
        <f>IF(E231 = "TAK",ROUND(($V$4*B231/100),2),ROUND(($V$4*(B231/2)/100),2))</f>
        <v>3.69</v>
      </c>
      <c r="H231">
        <f t="shared" si="40"/>
        <v>2</v>
      </c>
      <c r="I231">
        <f t="shared" si="41"/>
        <v>41.01</v>
      </c>
      <c r="J231">
        <f t="shared" si="42"/>
        <v>12.720000000000004</v>
      </c>
      <c r="K231">
        <f>IF(H231 = 5,IF(I231 &lt; 40,$U$3,I231),I231)</f>
        <v>41.01</v>
      </c>
      <c r="L231">
        <f>IF(J231 &lt; 5,$U$4,J231)</f>
        <v>12.720000000000004</v>
      </c>
      <c r="M231" t="str">
        <f t="shared" si="33"/>
        <v>NIE</v>
      </c>
      <c r="N231" t="str">
        <f t="shared" si="34"/>
        <v>NIE</v>
      </c>
      <c r="O231" t="str">
        <f t="shared" si="35"/>
        <v/>
      </c>
      <c r="P231">
        <f t="shared" si="43"/>
        <v>8.4499999999999993</v>
      </c>
      <c r="Q231">
        <f t="shared" si="36"/>
        <v>0</v>
      </c>
    </row>
    <row r="232" spans="1:17" x14ac:dyDescent="0.25">
      <c r="A232" s="2">
        <v>41870</v>
      </c>
      <c r="B232" s="3">
        <v>147</v>
      </c>
      <c r="C232">
        <f t="shared" si="37"/>
        <v>41.01</v>
      </c>
      <c r="D232">
        <f t="shared" si="38"/>
        <v>12.720000000000004</v>
      </c>
      <c r="E232" t="str">
        <f t="shared" si="39"/>
        <v>NIE</v>
      </c>
      <c r="F232">
        <f>IF(E232 = "TAK",0,ROUND(($V$3*(B232/2)/100),2))</f>
        <v>4.41</v>
      </c>
      <c r="G232">
        <f>IF(E232 = "TAK",ROUND(($V$4*B232/100),2),ROUND(($V$4*(B232/2)/100),2))</f>
        <v>6.62</v>
      </c>
      <c r="H232">
        <f t="shared" si="40"/>
        <v>3</v>
      </c>
      <c r="I232">
        <f t="shared" si="41"/>
        <v>36.599999999999994</v>
      </c>
      <c r="J232">
        <f t="shared" si="42"/>
        <v>6.1000000000000041</v>
      </c>
      <c r="K232">
        <f>IF(H232 = 5,IF(I232 &lt; 40,$U$3,I232),I232)</f>
        <v>36.599999999999994</v>
      </c>
      <c r="L232">
        <f>IF(J232 &lt; 5,$U$4,J232)</f>
        <v>6.1000000000000041</v>
      </c>
      <c r="M232" t="str">
        <f t="shared" si="33"/>
        <v>NIE</v>
      </c>
      <c r="N232" t="str">
        <f t="shared" si="34"/>
        <v>NIE</v>
      </c>
      <c r="O232" t="str">
        <f t="shared" si="35"/>
        <v/>
      </c>
      <c r="P232">
        <f t="shared" si="43"/>
        <v>15.16</v>
      </c>
      <c r="Q232">
        <f t="shared" si="36"/>
        <v>22.01</v>
      </c>
    </row>
    <row r="233" spans="1:17" x14ac:dyDescent="0.25">
      <c r="A233" s="4">
        <v>41871</v>
      </c>
      <c r="B233" s="5">
        <v>78</v>
      </c>
      <c r="C233">
        <f t="shared" si="37"/>
        <v>36.599999999999994</v>
      </c>
      <c r="D233">
        <f t="shared" si="38"/>
        <v>6.1000000000000041</v>
      </c>
      <c r="E233" t="str">
        <f t="shared" si="39"/>
        <v>NIE</v>
      </c>
      <c r="F233">
        <f>IF(E233 = "TAK",0,ROUND(($V$3*(B233/2)/100),2))</f>
        <v>2.34</v>
      </c>
      <c r="G233">
        <f>IF(E233 = "TAK",ROUND(($V$4*B233/100),2),ROUND(($V$4*(B233/2)/100),2))</f>
        <v>3.51</v>
      </c>
      <c r="H233">
        <f t="shared" si="40"/>
        <v>4</v>
      </c>
      <c r="I233">
        <f t="shared" si="41"/>
        <v>34.259999999999991</v>
      </c>
      <c r="J233">
        <f t="shared" si="42"/>
        <v>2.5900000000000043</v>
      </c>
      <c r="K233">
        <f>IF(H233 = 5,IF(I233 &lt; 40,$U$3,I233),I233)</f>
        <v>34.259999999999991</v>
      </c>
      <c r="L233">
        <f>IF(J233 &lt; 5,$U$4,J233)</f>
        <v>30</v>
      </c>
      <c r="M233" t="str">
        <f t="shared" si="33"/>
        <v>NIE</v>
      </c>
      <c r="N233" t="str">
        <f t="shared" si="34"/>
        <v>TAK</v>
      </c>
      <c r="O233" t="str">
        <f t="shared" si="35"/>
        <v/>
      </c>
      <c r="P233">
        <f t="shared" si="43"/>
        <v>8.0399999999999991</v>
      </c>
      <c r="Q233">
        <f t="shared" si="36"/>
        <v>11.68</v>
      </c>
    </row>
    <row r="234" spans="1:17" x14ac:dyDescent="0.25">
      <c r="A234" s="2">
        <v>41872</v>
      </c>
      <c r="B234" s="3">
        <v>106</v>
      </c>
      <c r="C234">
        <f t="shared" si="37"/>
        <v>34.259999999999991</v>
      </c>
      <c r="D234">
        <f t="shared" si="38"/>
        <v>30</v>
      </c>
      <c r="E234" t="str">
        <f t="shared" si="39"/>
        <v>TAK</v>
      </c>
      <c r="F234">
        <f>IF(E234 = "TAK",0,ROUND(($V$3*(B234/2)/100),2))</f>
        <v>0</v>
      </c>
      <c r="G234">
        <f>IF(E234 = "TAK",ROUND(($V$4*B234/100),2),ROUND(($V$4*(B234/2)/100),2))</f>
        <v>9.5399999999999991</v>
      </c>
      <c r="H234">
        <f t="shared" si="40"/>
        <v>5</v>
      </c>
      <c r="I234">
        <f t="shared" si="41"/>
        <v>34.259999999999991</v>
      </c>
      <c r="J234">
        <f t="shared" si="42"/>
        <v>20.46</v>
      </c>
      <c r="K234">
        <f>IF(H234 = 5,IF(I234 &lt; 40,$U$3,I234),I234)</f>
        <v>45</v>
      </c>
      <c r="L234">
        <f>IF(J234 &lt; 5,$U$4,J234)</f>
        <v>20.46</v>
      </c>
      <c r="M234" t="str">
        <f t="shared" si="33"/>
        <v>TAK</v>
      </c>
      <c r="N234" t="str">
        <f t="shared" si="34"/>
        <v>NIE</v>
      </c>
      <c r="O234" t="str">
        <f t="shared" si="35"/>
        <v/>
      </c>
      <c r="P234">
        <f t="shared" si="43"/>
        <v>21.85</v>
      </c>
      <c r="Q234">
        <f t="shared" si="36"/>
        <v>0</v>
      </c>
    </row>
    <row r="235" spans="1:17" x14ac:dyDescent="0.25">
      <c r="A235" s="4">
        <v>41873</v>
      </c>
      <c r="B235" s="5">
        <v>124</v>
      </c>
      <c r="C235">
        <f t="shared" si="37"/>
        <v>45</v>
      </c>
      <c r="D235">
        <f t="shared" si="38"/>
        <v>20.46</v>
      </c>
      <c r="E235" t="str">
        <f t="shared" si="39"/>
        <v>TAK</v>
      </c>
      <c r="F235">
        <f>IF(E235 = "TAK",0,ROUND(($V$3*(B235/2)/100),2))</f>
        <v>0</v>
      </c>
      <c r="G235">
        <f>IF(E235 = "TAK",ROUND(($V$4*B235/100),2),ROUND(($V$4*(B235/2)/100),2))</f>
        <v>11.16</v>
      </c>
      <c r="H235">
        <f t="shared" si="40"/>
        <v>6</v>
      </c>
      <c r="I235">
        <f t="shared" si="41"/>
        <v>45</v>
      </c>
      <c r="J235">
        <f t="shared" si="42"/>
        <v>9.3000000000000007</v>
      </c>
      <c r="K235">
        <f>IF(H235 = 5,IF(I235 &lt; 40,$U$3,I235),I235)</f>
        <v>45</v>
      </c>
      <c r="L235">
        <f>IF(J235 &lt; 5,$U$4,J235)</f>
        <v>9.3000000000000007</v>
      </c>
      <c r="M235" t="str">
        <f t="shared" si="33"/>
        <v>NIE</v>
      </c>
      <c r="N235" t="str">
        <f t="shared" si="34"/>
        <v>NIE</v>
      </c>
      <c r="O235" t="str">
        <f t="shared" si="35"/>
        <v/>
      </c>
      <c r="P235">
        <f t="shared" si="43"/>
        <v>25.56</v>
      </c>
      <c r="Q235">
        <f t="shared" si="36"/>
        <v>0</v>
      </c>
    </row>
    <row r="236" spans="1:17" x14ac:dyDescent="0.25">
      <c r="A236" s="2">
        <v>41874</v>
      </c>
      <c r="B236" s="3">
        <v>97</v>
      </c>
      <c r="C236">
        <f t="shared" si="37"/>
        <v>45</v>
      </c>
      <c r="D236">
        <f t="shared" si="38"/>
        <v>9.3000000000000007</v>
      </c>
      <c r="E236" t="str">
        <f t="shared" si="39"/>
        <v>NIE</v>
      </c>
      <c r="F236">
        <f>IF(E236 = "TAK",0,ROUND(($V$3*(B236/2)/100),2))</f>
        <v>2.91</v>
      </c>
      <c r="G236">
        <f>IF(E236 = "TAK",ROUND(($V$4*B236/100),2),ROUND(($V$4*(B236/2)/100),2))</f>
        <v>4.37</v>
      </c>
      <c r="H236">
        <f t="shared" si="40"/>
        <v>7</v>
      </c>
      <c r="I236">
        <f t="shared" si="41"/>
        <v>42.09</v>
      </c>
      <c r="J236">
        <f t="shared" si="42"/>
        <v>4.9300000000000006</v>
      </c>
      <c r="K236">
        <f>IF(H236 = 5,IF(I236 &lt; 40,$U$3,I236),I236)</f>
        <v>42.09</v>
      </c>
      <c r="L236">
        <f>IF(J236 &lt; 5,$U$4,J236)</f>
        <v>30</v>
      </c>
      <c r="M236" t="str">
        <f t="shared" si="33"/>
        <v>NIE</v>
      </c>
      <c r="N236" t="str">
        <f t="shared" si="34"/>
        <v>TAK</v>
      </c>
      <c r="O236" t="str">
        <f t="shared" si="35"/>
        <v/>
      </c>
      <c r="P236">
        <f t="shared" si="43"/>
        <v>10.01</v>
      </c>
      <c r="Q236">
        <f t="shared" si="36"/>
        <v>14.52</v>
      </c>
    </row>
    <row r="237" spans="1:17" x14ac:dyDescent="0.25">
      <c r="A237" s="4">
        <v>41875</v>
      </c>
      <c r="B237" s="5">
        <v>45</v>
      </c>
      <c r="C237">
        <f t="shared" si="37"/>
        <v>42.09</v>
      </c>
      <c r="D237">
        <f t="shared" si="38"/>
        <v>30</v>
      </c>
      <c r="E237" t="str">
        <f t="shared" si="39"/>
        <v>TAK</v>
      </c>
      <c r="F237">
        <f>IF(E237 = "TAK",0,ROUND(($V$3*(B237/2)/100),2))</f>
        <v>0</v>
      </c>
      <c r="G237">
        <f>IF(E237 = "TAK",ROUND(($V$4*B237/100),2),ROUND(($V$4*(B237/2)/100),2))</f>
        <v>4.05</v>
      </c>
      <c r="H237">
        <f t="shared" si="40"/>
        <v>1</v>
      </c>
      <c r="I237">
        <f t="shared" si="41"/>
        <v>42.09</v>
      </c>
      <c r="J237">
        <f t="shared" si="42"/>
        <v>25.95</v>
      </c>
      <c r="K237">
        <f>IF(H237 = 5,IF(I237 &lt; 40,$U$3,I237),I237)</f>
        <v>42.09</v>
      </c>
      <c r="L237">
        <f>IF(J237 &lt; 5,$U$4,J237)</f>
        <v>25.95</v>
      </c>
      <c r="M237" t="str">
        <f t="shared" si="33"/>
        <v>NIE</v>
      </c>
      <c r="N237" t="str">
        <f t="shared" si="34"/>
        <v>NIE</v>
      </c>
      <c r="O237" t="str">
        <f t="shared" si="35"/>
        <v/>
      </c>
      <c r="P237">
        <f t="shared" si="43"/>
        <v>9.27</v>
      </c>
      <c r="Q237">
        <f t="shared" si="36"/>
        <v>0</v>
      </c>
    </row>
    <row r="238" spans="1:17" x14ac:dyDescent="0.25">
      <c r="A238" s="2">
        <v>41876</v>
      </c>
      <c r="B238" s="3">
        <v>132</v>
      </c>
      <c r="C238">
        <f t="shared" si="37"/>
        <v>42.09</v>
      </c>
      <c r="D238">
        <f t="shared" si="38"/>
        <v>25.95</v>
      </c>
      <c r="E238" t="str">
        <f t="shared" si="39"/>
        <v>TAK</v>
      </c>
      <c r="F238">
        <f>IF(E238 = "TAK",0,ROUND(($V$3*(B238/2)/100),2))</f>
        <v>0</v>
      </c>
      <c r="G238">
        <f>IF(E238 = "TAK",ROUND(($V$4*B238/100),2),ROUND(($V$4*(B238/2)/100),2))</f>
        <v>11.88</v>
      </c>
      <c r="H238">
        <f t="shared" si="40"/>
        <v>2</v>
      </c>
      <c r="I238">
        <f t="shared" si="41"/>
        <v>42.09</v>
      </c>
      <c r="J238">
        <f t="shared" si="42"/>
        <v>14.069999999999999</v>
      </c>
      <c r="K238">
        <f>IF(H238 = 5,IF(I238 &lt; 40,$U$3,I238),I238)</f>
        <v>42.09</v>
      </c>
      <c r="L238">
        <f>IF(J238 &lt; 5,$U$4,J238)</f>
        <v>14.069999999999999</v>
      </c>
      <c r="M238" t="str">
        <f t="shared" si="33"/>
        <v>NIE</v>
      </c>
      <c r="N238" t="str">
        <f t="shared" si="34"/>
        <v>NIE</v>
      </c>
      <c r="O238" t="str">
        <f t="shared" si="35"/>
        <v/>
      </c>
      <c r="P238">
        <f t="shared" si="43"/>
        <v>27.21</v>
      </c>
      <c r="Q238">
        <f t="shared" si="36"/>
        <v>0</v>
      </c>
    </row>
    <row r="239" spans="1:17" x14ac:dyDescent="0.25">
      <c r="A239" s="4">
        <v>41877</v>
      </c>
      <c r="B239" s="5">
        <v>107</v>
      </c>
      <c r="C239">
        <f t="shared" si="37"/>
        <v>42.09</v>
      </c>
      <c r="D239">
        <f t="shared" si="38"/>
        <v>14.069999999999999</v>
      </c>
      <c r="E239" t="str">
        <f t="shared" si="39"/>
        <v>NIE</v>
      </c>
      <c r="F239">
        <f>IF(E239 = "TAK",0,ROUND(($V$3*(B239/2)/100),2))</f>
        <v>3.21</v>
      </c>
      <c r="G239">
        <f>IF(E239 = "TAK",ROUND(($V$4*B239/100),2),ROUND(($V$4*(B239/2)/100),2))</f>
        <v>4.82</v>
      </c>
      <c r="H239">
        <f t="shared" si="40"/>
        <v>3</v>
      </c>
      <c r="I239">
        <f t="shared" si="41"/>
        <v>38.880000000000003</v>
      </c>
      <c r="J239">
        <f t="shared" si="42"/>
        <v>9.2499999999999982</v>
      </c>
      <c r="K239">
        <f>IF(H239 = 5,IF(I239 &lt; 40,$U$3,I239),I239)</f>
        <v>38.880000000000003</v>
      </c>
      <c r="L239">
        <f>IF(J239 &lt; 5,$U$4,J239)</f>
        <v>9.2499999999999982</v>
      </c>
      <c r="M239" t="str">
        <f t="shared" si="33"/>
        <v>NIE</v>
      </c>
      <c r="N239" t="str">
        <f t="shared" si="34"/>
        <v>NIE</v>
      </c>
      <c r="O239" t="str">
        <f t="shared" si="35"/>
        <v/>
      </c>
      <c r="P239">
        <f t="shared" si="43"/>
        <v>11.04</v>
      </c>
      <c r="Q239">
        <f t="shared" si="36"/>
        <v>16.02</v>
      </c>
    </row>
    <row r="240" spans="1:17" x14ac:dyDescent="0.25">
      <c r="A240" s="2">
        <v>41878</v>
      </c>
      <c r="B240" s="3">
        <v>54</v>
      </c>
      <c r="C240">
        <f t="shared" si="37"/>
        <v>38.880000000000003</v>
      </c>
      <c r="D240">
        <f t="shared" si="38"/>
        <v>9.2499999999999982</v>
      </c>
      <c r="E240" t="str">
        <f t="shared" si="39"/>
        <v>NIE</v>
      </c>
      <c r="F240">
        <f>IF(E240 = "TAK",0,ROUND(($V$3*(B240/2)/100),2))</f>
        <v>1.62</v>
      </c>
      <c r="G240">
        <f>IF(E240 = "TAK",ROUND(($V$4*B240/100),2),ROUND(($V$4*(B240/2)/100),2))</f>
        <v>2.4300000000000002</v>
      </c>
      <c r="H240">
        <f t="shared" si="40"/>
        <v>4</v>
      </c>
      <c r="I240">
        <f t="shared" si="41"/>
        <v>37.260000000000005</v>
      </c>
      <c r="J240">
        <f t="shared" si="42"/>
        <v>6.8199999999999985</v>
      </c>
      <c r="K240">
        <f>IF(H240 = 5,IF(I240 &lt; 40,$U$3,I240),I240)</f>
        <v>37.260000000000005</v>
      </c>
      <c r="L240">
        <f>IF(J240 &lt; 5,$U$4,J240)</f>
        <v>6.8199999999999985</v>
      </c>
      <c r="M240" t="str">
        <f t="shared" si="33"/>
        <v>NIE</v>
      </c>
      <c r="N240" t="str">
        <f t="shared" si="34"/>
        <v>NIE</v>
      </c>
      <c r="O240" t="str">
        <f t="shared" si="35"/>
        <v/>
      </c>
      <c r="P240">
        <f t="shared" si="43"/>
        <v>5.56</v>
      </c>
      <c r="Q240">
        <f t="shared" si="36"/>
        <v>8.08</v>
      </c>
    </row>
    <row r="241" spans="1:17" x14ac:dyDescent="0.25">
      <c r="A241" s="4">
        <v>41879</v>
      </c>
      <c r="B241" s="5">
        <v>116</v>
      </c>
      <c r="C241">
        <f t="shared" si="37"/>
        <v>37.260000000000005</v>
      </c>
      <c r="D241">
        <f t="shared" si="38"/>
        <v>6.8199999999999985</v>
      </c>
      <c r="E241" t="str">
        <f t="shared" si="39"/>
        <v>NIE</v>
      </c>
      <c r="F241">
        <f>IF(E241 = "TAK",0,ROUND(($V$3*(B241/2)/100),2))</f>
        <v>3.48</v>
      </c>
      <c r="G241">
        <f>IF(E241 = "TAK",ROUND(($V$4*B241/100),2),ROUND(($V$4*(B241/2)/100),2))</f>
        <v>5.22</v>
      </c>
      <c r="H241">
        <f t="shared" si="40"/>
        <v>5</v>
      </c>
      <c r="I241">
        <f t="shared" si="41"/>
        <v>33.780000000000008</v>
      </c>
      <c r="J241">
        <f t="shared" si="42"/>
        <v>1.5999999999999988</v>
      </c>
      <c r="K241">
        <f>IF(H241 = 5,IF(I241 &lt; 40,$U$3,I241),I241)</f>
        <v>45</v>
      </c>
      <c r="L241">
        <f>IF(J241 &lt; 5,$U$4,J241)</f>
        <v>30</v>
      </c>
      <c r="M241" t="str">
        <f t="shared" si="33"/>
        <v>TAK</v>
      </c>
      <c r="N241" t="str">
        <f t="shared" si="34"/>
        <v>TAK</v>
      </c>
      <c r="O241" t="str">
        <f t="shared" si="35"/>
        <v/>
      </c>
      <c r="P241">
        <f t="shared" si="43"/>
        <v>11.95</v>
      </c>
      <c r="Q241">
        <f t="shared" si="36"/>
        <v>17.37</v>
      </c>
    </row>
    <row r="242" spans="1:17" x14ac:dyDescent="0.25">
      <c r="A242" s="2">
        <v>41880</v>
      </c>
      <c r="B242" s="3">
        <v>99</v>
      </c>
      <c r="C242">
        <f t="shared" si="37"/>
        <v>45</v>
      </c>
      <c r="D242">
        <f t="shared" si="38"/>
        <v>30</v>
      </c>
      <c r="E242" t="str">
        <f t="shared" si="39"/>
        <v>TAK</v>
      </c>
      <c r="F242">
        <f>IF(E242 = "TAK",0,ROUND(($V$3*(B242/2)/100),2))</f>
        <v>0</v>
      </c>
      <c r="G242">
        <f>IF(E242 = "TAK",ROUND(($V$4*B242/100),2),ROUND(($V$4*(B242/2)/100),2))</f>
        <v>8.91</v>
      </c>
      <c r="H242">
        <f t="shared" si="40"/>
        <v>6</v>
      </c>
      <c r="I242">
        <f t="shared" si="41"/>
        <v>45</v>
      </c>
      <c r="J242">
        <f t="shared" si="42"/>
        <v>21.09</v>
      </c>
      <c r="K242">
        <f>IF(H242 = 5,IF(I242 &lt; 40,$U$3,I242),I242)</f>
        <v>45</v>
      </c>
      <c r="L242">
        <f>IF(J242 &lt; 5,$U$4,J242)</f>
        <v>21.09</v>
      </c>
      <c r="M242" t="str">
        <f t="shared" si="33"/>
        <v>NIE</v>
      </c>
      <c r="N242" t="str">
        <f t="shared" si="34"/>
        <v>NIE</v>
      </c>
      <c r="O242" t="str">
        <f t="shared" si="35"/>
        <v/>
      </c>
      <c r="P242">
        <f t="shared" si="43"/>
        <v>20.399999999999999</v>
      </c>
      <c r="Q242">
        <f t="shared" si="36"/>
        <v>0</v>
      </c>
    </row>
    <row r="243" spans="1:17" x14ac:dyDescent="0.25">
      <c r="A243" s="4">
        <v>41881</v>
      </c>
      <c r="B243" s="5">
        <v>29</v>
      </c>
      <c r="C243">
        <f t="shared" si="37"/>
        <v>45</v>
      </c>
      <c r="D243">
        <f t="shared" si="38"/>
        <v>21.09</v>
      </c>
      <c r="E243" t="str">
        <f t="shared" si="39"/>
        <v>TAK</v>
      </c>
      <c r="F243">
        <f>IF(E243 = "TAK",0,ROUND(($V$3*(B243/2)/100),2))</f>
        <v>0</v>
      </c>
      <c r="G243">
        <f>IF(E243 = "TAK",ROUND(($V$4*B243/100),2),ROUND(($V$4*(B243/2)/100),2))</f>
        <v>2.61</v>
      </c>
      <c r="H243">
        <f t="shared" si="40"/>
        <v>7</v>
      </c>
      <c r="I243">
        <f t="shared" si="41"/>
        <v>45</v>
      </c>
      <c r="J243">
        <f t="shared" si="42"/>
        <v>18.48</v>
      </c>
      <c r="K243">
        <f>IF(H243 = 5,IF(I243 &lt; 40,$U$3,I243),I243)</f>
        <v>45</v>
      </c>
      <c r="L243">
        <f>IF(J243 &lt; 5,$U$4,J243)</f>
        <v>18.48</v>
      </c>
      <c r="M243" t="str">
        <f t="shared" si="33"/>
        <v>NIE</v>
      </c>
      <c r="N243" t="str">
        <f t="shared" si="34"/>
        <v>NIE</v>
      </c>
      <c r="O243" t="str">
        <f t="shared" si="35"/>
        <v/>
      </c>
      <c r="P243">
        <f t="shared" si="43"/>
        <v>5.98</v>
      </c>
      <c r="Q243">
        <f t="shared" si="36"/>
        <v>0</v>
      </c>
    </row>
    <row r="244" spans="1:17" x14ac:dyDescent="0.25">
      <c r="A244" s="2">
        <v>41882</v>
      </c>
      <c r="B244" s="3">
        <v>72</v>
      </c>
      <c r="C244">
        <f t="shared" si="37"/>
        <v>45</v>
      </c>
      <c r="D244">
        <f t="shared" si="38"/>
        <v>18.48</v>
      </c>
      <c r="E244" t="str">
        <f t="shared" si="39"/>
        <v>TAK</v>
      </c>
      <c r="F244">
        <f>IF(E244 = "TAK",0,ROUND(($V$3*(B244/2)/100),2))</f>
        <v>0</v>
      </c>
      <c r="G244">
        <f>IF(E244 = "TAK",ROUND(($V$4*B244/100),2),ROUND(($V$4*(B244/2)/100),2))</f>
        <v>6.48</v>
      </c>
      <c r="H244">
        <f t="shared" si="40"/>
        <v>1</v>
      </c>
      <c r="I244">
        <f t="shared" si="41"/>
        <v>45</v>
      </c>
      <c r="J244">
        <f t="shared" si="42"/>
        <v>12</v>
      </c>
      <c r="K244">
        <f>IF(H244 = 5,IF(I244 &lt; 40,$U$3,I244),I244)</f>
        <v>45</v>
      </c>
      <c r="L244">
        <f>IF(J244 &lt; 5,$U$4,J244)</f>
        <v>12</v>
      </c>
      <c r="M244" t="str">
        <f t="shared" si="33"/>
        <v>NIE</v>
      </c>
      <c r="N244" t="str">
        <f t="shared" si="34"/>
        <v>NIE</v>
      </c>
      <c r="O244" t="str">
        <f t="shared" si="35"/>
        <v/>
      </c>
      <c r="P244">
        <f t="shared" si="43"/>
        <v>14.84</v>
      </c>
      <c r="Q244">
        <f t="shared" si="36"/>
        <v>0</v>
      </c>
    </row>
    <row r="245" spans="1:17" x14ac:dyDescent="0.25">
      <c r="A245" s="4">
        <v>41883</v>
      </c>
      <c r="B245" s="5">
        <v>94</v>
      </c>
      <c r="C245">
        <f t="shared" si="37"/>
        <v>45</v>
      </c>
      <c r="D245">
        <f t="shared" si="38"/>
        <v>12</v>
      </c>
      <c r="E245" t="str">
        <f t="shared" si="39"/>
        <v>NIE</v>
      </c>
      <c r="F245">
        <f>IF(E245 = "TAK",0,ROUND(($V$3*(B245/2)/100),2))</f>
        <v>2.82</v>
      </c>
      <c r="G245">
        <f>IF(E245 = "TAK",ROUND(($V$4*B245/100),2),ROUND(($V$4*(B245/2)/100),2))</f>
        <v>4.2300000000000004</v>
      </c>
      <c r="H245">
        <f t="shared" si="40"/>
        <v>2</v>
      </c>
      <c r="I245">
        <f t="shared" si="41"/>
        <v>42.18</v>
      </c>
      <c r="J245">
        <f t="shared" si="42"/>
        <v>7.77</v>
      </c>
      <c r="K245">
        <f>IF(H245 = 5,IF(I245 &lt; 40,$U$3,I245),I245)</f>
        <v>42.18</v>
      </c>
      <c r="L245">
        <f>IF(J245 &lt; 5,$U$4,J245)</f>
        <v>7.77</v>
      </c>
      <c r="M245" t="str">
        <f t="shared" si="33"/>
        <v>NIE</v>
      </c>
      <c r="N245" t="str">
        <f t="shared" si="34"/>
        <v>NIE</v>
      </c>
      <c r="O245" t="str">
        <f t="shared" si="35"/>
        <v/>
      </c>
      <c r="P245">
        <f t="shared" si="43"/>
        <v>9.69</v>
      </c>
      <c r="Q245">
        <f t="shared" si="36"/>
        <v>14.07</v>
      </c>
    </row>
    <row r="246" spans="1:17" x14ac:dyDescent="0.25">
      <c r="A246" s="2">
        <v>41884</v>
      </c>
      <c r="B246" s="3">
        <v>97</v>
      </c>
      <c r="C246">
        <f t="shared" si="37"/>
        <v>42.18</v>
      </c>
      <c r="D246">
        <f t="shared" si="38"/>
        <v>7.77</v>
      </c>
      <c r="E246" t="str">
        <f t="shared" si="39"/>
        <v>NIE</v>
      </c>
      <c r="F246">
        <f>IF(E246 = "TAK",0,ROUND(($V$3*(B246/2)/100),2))</f>
        <v>2.91</v>
      </c>
      <c r="G246">
        <f>IF(E246 = "TAK",ROUND(($V$4*B246/100),2),ROUND(($V$4*(B246/2)/100),2))</f>
        <v>4.37</v>
      </c>
      <c r="H246">
        <f t="shared" si="40"/>
        <v>3</v>
      </c>
      <c r="I246">
        <f t="shared" si="41"/>
        <v>39.269999999999996</v>
      </c>
      <c r="J246">
        <f t="shared" si="42"/>
        <v>3.3999999999999995</v>
      </c>
      <c r="K246">
        <f>IF(H246 = 5,IF(I246 &lt; 40,$U$3,I246),I246)</f>
        <v>39.269999999999996</v>
      </c>
      <c r="L246">
        <f>IF(J246 &lt; 5,$U$4,J246)</f>
        <v>30</v>
      </c>
      <c r="M246" t="str">
        <f t="shared" si="33"/>
        <v>NIE</v>
      </c>
      <c r="N246" t="str">
        <f t="shared" si="34"/>
        <v>TAK</v>
      </c>
      <c r="O246" t="str">
        <f t="shared" si="35"/>
        <v/>
      </c>
      <c r="P246">
        <f t="shared" si="43"/>
        <v>10.01</v>
      </c>
      <c r="Q246">
        <f t="shared" si="36"/>
        <v>14.52</v>
      </c>
    </row>
    <row r="247" spans="1:17" x14ac:dyDescent="0.25">
      <c r="A247" s="4">
        <v>41885</v>
      </c>
      <c r="B247" s="5">
        <v>138</v>
      </c>
      <c r="C247">
        <f t="shared" si="37"/>
        <v>39.269999999999996</v>
      </c>
      <c r="D247">
        <f t="shared" si="38"/>
        <v>30</v>
      </c>
      <c r="E247" t="str">
        <f t="shared" si="39"/>
        <v>TAK</v>
      </c>
      <c r="F247">
        <f>IF(E247 = "TAK",0,ROUND(($V$3*(B247/2)/100),2))</f>
        <v>0</v>
      </c>
      <c r="G247">
        <f>IF(E247 = "TAK",ROUND(($V$4*B247/100),2),ROUND(($V$4*(B247/2)/100),2))</f>
        <v>12.42</v>
      </c>
      <c r="H247">
        <f t="shared" si="40"/>
        <v>4</v>
      </c>
      <c r="I247">
        <f t="shared" si="41"/>
        <v>39.269999999999996</v>
      </c>
      <c r="J247">
        <f t="shared" si="42"/>
        <v>17.579999999999998</v>
      </c>
      <c r="K247">
        <f>IF(H247 = 5,IF(I247 &lt; 40,$U$3,I247),I247)</f>
        <v>39.269999999999996</v>
      </c>
      <c r="L247">
        <f>IF(J247 &lt; 5,$U$4,J247)</f>
        <v>17.579999999999998</v>
      </c>
      <c r="M247" t="str">
        <f t="shared" si="33"/>
        <v>NIE</v>
      </c>
      <c r="N247" t="str">
        <f t="shared" si="34"/>
        <v>NIE</v>
      </c>
      <c r="O247" t="str">
        <f t="shared" si="35"/>
        <v/>
      </c>
      <c r="P247">
        <f t="shared" si="43"/>
        <v>28.44</v>
      </c>
      <c r="Q247">
        <f t="shared" si="36"/>
        <v>0</v>
      </c>
    </row>
    <row r="248" spans="1:17" x14ac:dyDescent="0.25">
      <c r="A248" s="2">
        <v>41886</v>
      </c>
      <c r="B248" s="3">
        <v>60</v>
      </c>
      <c r="C248">
        <f t="shared" si="37"/>
        <v>39.269999999999996</v>
      </c>
      <c r="D248">
        <f t="shared" si="38"/>
        <v>17.579999999999998</v>
      </c>
      <c r="E248" t="str">
        <f t="shared" si="39"/>
        <v>TAK</v>
      </c>
      <c r="F248">
        <f>IF(E248 = "TAK",0,ROUND(($V$3*(B248/2)/100),2))</f>
        <v>0</v>
      </c>
      <c r="G248">
        <f>IF(E248 = "TAK",ROUND(($V$4*B248/100),2),ROUND(($V$4*(B248/2)/100),2))</f>
        <v>5.4</v>
      </c>
      <c r="H248">
        <f t="shared" si="40"/>
        <v>5</v>
      </c>
      <c r="I248">
        <f t="shared" si="41"/>
        <v>39.269999999999996</v>
      </c>
      <c r="J248">
        <f t="shared" si="42"/>
        <v>12.179999999999998</v>
      </c>
      <c r="K248">
        <f>IF(H248 = 5,IF(I248 &lt; 40,$U$3,I248),I248)</f>
        <v>45</v>
      </c>
      <c r="L248">
        <f>IF(J248 &lt; 5,$U$4,J248)</f>
        <v>12.179999999999998</v>
      </c>
      <c r="M248" t="str">
        <f t="shared" si="33"/>
        <v>TAK</v>
      </c>
      <c r="N248" t="str">
        <f t="shared" si="34"/>
        <v>NIE</v>
      </c>
      <c r="O248" t="str">
        <f t="shared" si="35"/>
        <v/>
      </c>
      <c r="P248">
        <f t="shared" si="43"/>
        <v>12.37</v>
      </c>
      <c r="Q248">
        <f t="shared" si="36"/>
        <v>0</v>
      </c>
    </row>
    <row r="249" spans="1:17" x14ac:dyDescent="0.25">
      <c r="A249" s="4">
        <v>41887</v>
      </c>
      <c r="B249" s="5">
        <v>144</v>
      </c>
      <c r="C249">
        <f t="shared" si="37"/>
        <v>45</v>
      </c>
      <c r="D249">
        <f t="shared" si="38"/>
        <v>12.179999999999998</v>
      </c>
      <c r="E249" t="str">
        <f t="shared" si="39"/>
        <v>NIE</v>
      </c>
      <c r="F249">
        <f>IF(E249 = "TAK",0,ROUND(($V$3*(B249/2)/100),2))</f>
        <v>4.32</v>
      </c>
      <c r="G249">
        <f>IF(E249 = "TAK",ROUND(($V$4*B249/100),2),ROUND(($V$4*(B249/2)/100),2))</f>
        <v>6.48</v>
      </c>
      <c r="H249">
        <f t="shared" si="40"/>
        <v>6</v>
      </c>
      <c r="I249">
        <f t="shared" si="41"/>
        <v>40.68</v>
      </c>
      <c r="J249">
        <f t="shared" si="42"/>
        <v>5.6999999999999975</v>
      </c>
      <c r="K249">
        <f>IF(H249 = 5,IF(I249 &lt; 40,$U$3,I249),I249)</f>
        <v>40.68</v>
      </c>
      <c r="L249">
        <f>IF(J249 &lt; 5,$U$4,J249)</f>
        <v>5.6999999999999975</v>
      </c>
      <c r="M249" t="str">
        <f t="shared" si="33"/>
        <v>NIE</v>
      </c>
      <c r="N249" t="str">
        <f t="shared" si="34"/>
        <v>NIE</v>
      </c>
      <c r="O249" t="str">
        <f t="shared" si="35"/>
        <v/>
      </c>
      <c r="P249">
        <f t="shared" si="43"/>
        <v>14.84</v>
      </c>
      <c r="Q249">
        <f t="shared" si="36"/>
        <v>21.56</v>
      </c>
    </row>
    <row r="250" spans="1:17" x14ac:dyDescent="0.25">
      <c r="A250" s="2">
        <v>41888</v>
      </c>
      <c r="B250" s="3">
        <v>49</v>
      </c>
      <c r="C250">
        <f t="shared" si="37"/>
        <v>40.68</v>
      </c>
      <c r="D250">
        <f t="shared" si="38"/>
        <v>5.6999999999999975</v>
      </c>
      <c r="E250" t="str">
        <f t="shared" si="39"/>
        <v>NIE</v>
      </c>
      <c r="F250">
        <f>IF(E250 = "TAK",0,ROUND(($V$3*(B250/2)/100),2))</f>
        <v>1.47</v>
      </c>
      <c r="G250">
        <f>IF(E250 = "TAK",ROUND(($V$4*B250/100),2),ROUND(($V$4*(B250/2)/100),2))</f>
        <v>2.21</v>
      </c>
      <c r="H250">
        <f t="shared" si="40"/>
        <v>7</v>
      </c>
      <c r="I250">
        <f t="shared" si="41"/>
        <v>39.21</v>
      </c>
      <c r="J250">
        <f t="shared" si="42"/>
        <v>3.4899999999999975</v>
      </c>
      <c r="K250">
        <f>IF(H250 = 5,IF(I250 &lt; 40,$U$3,I250),I250)</f>
        <v>39.21</v>
      </c>
      <c r="L250">
        <f>IF(J250 &lt; 5,$U$4,J250)</f>
        <v>30</v>
      </c>
      <c r="M250" t="str">
        <f t="shared" si="33"/>
        <v>NIE</v>
      </c>
      <c r="N250" t="str">
        <f t="shared" si="34"/>
        <v>TAK</v>
      </c>
      <c r="O250" t="str">
        <f t="shared" si="35"/>
        <v/>
      </c>
      <c r="P250">
        <f t="shared" si="43"/>
        <v>5.0599999999999996</v>
      </c>
      <c r="Q250">
        <f t="shared" si="36"/>
        <v>7.34</v>
      </c>
    </row>
    <row r="251" spans="1:17" x14ac:dyDescent="0.25">
      <c r="A251" s="4">
        <v>41889</v>
      </c>
      <c r="B251" s="5">
        <v>125</v>
      </c>
      <c r="C251">
        <f t="shared" si="37"/>
        <v>39.21</v>
      </c>
      <c r="D251">
        <f t="shared" si="38"/>
        <v>30</v>
      </c>
      <c r="E251" t="str">
        <f t="shared" si="39"/>
        <v>TAK</v>
      </c>
      <c r="F251">
        <f>IF(E251 = "TAK",0,ROUND(($V$3*(B251/2)/100),2))</f>
        <v>0</v>
      </c>
      <c r="G251">
        <f>IF(E251 = "TAK",ROUND(($V$4*B251/100),2),ROUND(($V$4*(B251/2)/100),2))</f>
        <v>11.25</v>
      </c>
      <c r="H251">
        <f t="shared" si="40"/>
        <v>1</v>
      </c>
      <c r="I251">
        <f t="shared" si="41"/>
        <v>39.21</v>
      </c>
      <c r="J251">
        <f t="shared" si="42"/>
        <v>18.75</v>
      </c>
      <c r="K251">
        <f>IF(H251 = 5,IF(I251 &lt; 40,$U$3,I251),I251)</f>
        <v>39.21</v>
      </c>
      <c r="L251">
        <f>IF(J251 &lt; 5,$U$4,J251)</f>
        <v>18.75</v>
      </c>
      <c r="M251" t="str">
        <f t="shared" si="33"/>
        <v>NIE</v>
      </c>
      <c r="N251" t="str">
        <f t="shared" si="34"/>
        <v>NIE</v>
      </c>
      <c r="O251" t="str">
        <f t="shared" si="35"/>
        <v/>
      </c>
      <c r="P251">
        <f t="shared" si="43"/>
        <v>25.76</v>
      </c>
      <c r="Q251">
        <f t="shared" si="36"/>
        <v>0</v>
      </c>
    </row>
    <row r="252" spans="1:17" x14ac:dyDescent="0.25">
      <c r="A252" s="2">
        <v>41890</v>
      </c>
      <c r="B252" s="3">
        <v>40</v>
      </c>
      <c r="C252">
        <f t="shared" si="37"/>
        <v>39.21</v>
      </c>
      <c r="D252">
        <f t="shared" si="38"/>
        <v>18.75</v>
      </c>
      <c r="E252" t="str">
        <f t="shared" si="39"/>
        <v>TAK</v>
      </c>
      <c r="F252">
        <f>IF(E252 = "TAK",0,ROUND(($V$3*(B252/2)/100),2))</f>
        <v>0</v>
      </c>
      <c r="G252">
        <f>IF(E252 = "TAK",ROUND(($V$4*B252/100),2),ROUND(($V$4*(B252/2)/100),2))</f>
        <v>3.6</v>
      </c>
      <c r="H252">
        <f t="shared" si="40"/>
        <v>2</v>
      </c>
      <c r="I252">
        <f t="shared" si="41"/>
        <v>39.21</v>
      </c>
      <c r="J252">
        <f t="shared" si="42"/>
        <v>15.15</v>
      </c>
      <c r="K252">
        <f>IF(H252 = 5,IF(I252 &lt; 40,$U$3,I252),I252)</f>
        <v>39.21</v>
      </c>
      <c r="L252">
        <f>IF(J252 &lt; 5,$U$4,J252)</f>
        <v>15.15</v>
      </c>
      <c r="M252" t="str">
        <f t="shared" si="33"/>
        <v>NIE</v>
      </c>
      <c r="N252" t="str">
        <f t="shared" si="34"/>
        <v>NIE</v>
      </c>
      <c r="O252" t="str">
        <f t="shared" si="35"/>
        <v/>
      </c>
      <c r="P252">
        <f t="shared" si="43"/>
        <v>8.24</v>
      </c>
      <c r="Q252">
        <f t="shared" si="36"/>
        <v>0</v>
      </c>
    </row>
    <row r="253" spans="1:17" x14ac:dyDescent="0.25">
      <c r="A253" s="4">
        <v>41891</v>
      </c>
      <c r="B253" s="5">
        <v>135</v>
      </c>
      <c r="C253">
        <f t="shared" si="37"/>
        <v>39.21</v>
      </c>
      <c r="D253">
        <f t="shared" si="38"/>
        <v>15.15</v>
      </c>
      <c r="E253" t="str">
        <f t="shared" si="39"/>
        <v>TAK</v>
      </c>
      <c r="F253">
        <f>IF(E253 = "TAK",0,ROUND(($V$3*(B253/2)/100),2))</f>
        <v>0</v>
      </c>
      <c r="G253">
        <f>IF(E253 = "TAK",ROUND(($V$4*B253/100),2),ROUND(($V$4*(B253/2)/100),2))</f>
        <v>12.15</v>
      </c>
      <c r="H253">
        <f t="shared" si="40"/>
        <v>3</v>
      </c>
      <c r="I253">
        <f t="shared" si="41"/>
        <v>39.21</v>
      </c>
      <c r="J253">
        <f t="shared" si="42"/>
        <v>3</v>
      </c>
      <c r="K253">
        <f>IF(H253 = 5,IF(I253 &lt; 40,$U$3,I253),I253)</f>
        <v>39.21</v>
      </c>
      <c r="L253">
        <f>IF(J253 &lt; 5,$U$4,J253)</f>
        <v>30</v>
      </c>
      <c r="M253" t="str">
        <f t="shared" si="33"/>
        <v>NIE</v>
      </c>
      <c r="N253" t="str">
        <f t="shared" si="34"/>
        <v>TAK</v>
      </c>
      <c r="O253" t="str">
        <f t="shared" si="35"/>
        <v/>
      </c>
      <c r="P253">
        <f t="shared" si="43"/>
        <v>27.82</v>
      </c>
      <c r="Q253">
        <f t="shared" si="36"/>
        <v>0</v>
      </c>
    </row>
    <row r="254" spans="1:17" x14ac:dyDescent="0.25">
      <c r="A254" s="2">
        <v>41892</v>
      </c>
      <c r="B254" s="3">
        <v>86</v>
      </c>
      <c r="C254">
        <f t="shared" si="37"/>
        <v>39.21</v>
      </c>
      <c r="D254">
        <f t="shared" si="38"/>
        <v>30</v>
      </c>
      <c r="E254" t="str">
        <f t="shared" si="39"/>
        <v>TAK</v>
      </c>
      <c r="F254">
        <f>IF(E254 = "TAK",0,ROUND(($V$3*(B254/2)/100),2))</f>
        <v>0</v>
      </c>
      <c r="G254">
        <f>IF(E254 = "TAK",ROUND(($V$4*B254/100),2),ROUND(($V$4*(B254/2)/100),2))</f>
        <v>7.74</v>
      </c>
      <c r="H254">
        <f t="shared" si="40"/>
        <v>4</v>
      </c>
      <c r="I254">
        <f t="shared" si="41"/>
        <v>39.21</v>
      </c>
      <c r="J254">
        <f t="shared" si="42"/>
        <v>22.259999999999998</v>
      </c>
      <c r="K254">
        <f>IF(H254 = 5,IF(I254 &lt; 40,$U$3,I254),I254)</f>
        <v>39.21</v>
      </c>
      <c r="L254">
        <f>IF(J254 &lt; 5,$U$4,J254)</f>
        <v>22.259999999999998</v>
      </c>
      <c r="M254" t="str">
        <f t="shared" si="33"/>
        <v>NIE</v>
      </c>
      <c r="N254" t="str">
        <f t="shared" si="34"/>
        <v>NIE</v>
      </c>
      <c r="O254" t="str">
        <f t="shared" si="35"/>
        <v/>
      </c>
      <c r="P254">
        <f t="shared" si="43"/>
        <v>17.72</v>
      </c>
      <c r="Q254">
        <f t="shared" si="36"/>
        <v>0</v>
      </c>
    </row>
    <row r="255" spans="1:17" x14ac:dyDescent="0.25">
      <c r="A255" s="4">
        <v>41893</v>
      </c>
      <c r="B255" s="5">
        <v>95</v>
      </c>
      <c r="C255">
        <f t="shared" si="37"/>
        <v>39.21</v>
      </c>
      <c r="D255">
        <f t="shared" si="38"/>
        <v>22.259999999999998</v>
      </c>
      <c r="E255" t="str">
        <f t="shared" si="39"/>
        <v>TAK</v>
      </c>
      <c r="F255">
        <f>IF(E255 = "TAK",0,ROUND(($V$3*(B255/2)/100),2))</f>
        <v>0</v>
      </c>
      <c r="G255">
        <f>IF(E255 = "TAK",ROUND(($V$4*B255/100),2),ROUND(($V$4*(B255/2)/100),2))</f>
        <v>8.5500000000000007</v>
      </c>
      <c r="H255">
        <f t="shared" si="40"/>
        <v>5</v>
      </c>
      <c r="I255">
        <f t="shared" si="41"/>
        <v>39.21</v>
      </c>
      <c r="J255">
        <f t="shared" si="42"/>
        <v>13.709999999999997</v>
      </c>
      <c r="K255">
        <f>IF(H255 = 5,IF(I255 &lt; 40,$U$3,I255),I255)</f>
        <v>45</v>
      </c>
      <c r="L255">
        <f>IF(J255 &lt; 5,$U$4,J255)</f>
        <v>13.709999999999997</v>
      </c>
      <c r="M255" t="str">
        <f t="shared" si="33"/>
        <v>TAK</v>
      </c>
      <c r="N255" t="str">
        <f t="shared" si="34"/>
        <v>NIE</v>
      </c>
      <c r="O255" t="str">
        <f t="shared" si="35"/>
        <v/>
      </c>
      <c r="P255">
        <f t="shared" si="43"/>
        <v>19.579999999999998</v>
      </c>
      <c r="Q255">
        <f t="shared" si="36"/>
        <v>0</v>
      </c>
    </row>
    <row r="256" spans="1:17" x14ac:dyDescent="0.25">
      <c r="A256" s="2">
        <v>41894</v>
      </c>
      <c r="B256" s="3">
        <v>42</v>
      </c>
      <c r="C256">
        <f t="shared" si="37"/>
        <v>45</v>
      </c>
      <c r="D256">
        <f t="shared" si="38"/>
        <v>13.709999999999997</v>
      </c>
      <c r="E256" t="str">
        <f t="shared" si="39"/>
        <v>NIE</v>
      </c>
      <c r="F256">
        <f>IF(E256 = "TAK",0,ROUND(($V$3*(B256/2)/100),2))</f>
        <v>1.26</v>
      </c>
      <c r="G256">
        <f>IF(E256 = "TAK",ROUND(($V$4*B256/100),2),ROUND(($V$4*(B256/2)/100),2))</f>
        <v>1.89</v>
      </c>
      <c r="H256">
        <f t="shared" si="40"/>
        <v>6</v>
      </c>
      <c r="I256">
        <f t="shared" si="41"/>
        <v>43.74</v>
      </c>
      <c r="J256">
        <f t="shared" si="42"/>
        <v>11.819999999999997</v>
      </c>
      <c r="K256">
        <f>IF(H256 = 5,IF(I256 &lt; 40,$U$3,I256),I256)</f>
        <v>43.74</v>
      </c>
      <c r="L256">
        <f>IF(J256 &lt; 5,$U$4,J256)</f>
        <v>11.819999999999997</v>
      </c>
      <c r="M256" t="str">
        <f t="shared" si="33"/>
        <v>NIE</v>
      </c>
      <c r="N256" t="str">
        <f t="shared" si="34"/>
        <v>NIE</v>
      </c>
      <c r="O256" t="str">
        <f t="shared" si="35"/>
        <v/>
      </c>
      <c r="P256">
        <f t="shared" si="43"/>
        <v>4.33</v>
      </c>
      <c r="Q256">
        <f t="shared" si="36"/>
        <v>6.29</v>
      </c>
    </row>
    <row r="257" spans="1:17" x14ac:dyDescent="0.25">
      <c r="A257" s="4">
        <v>41895</v>
      </c>
      <c r="B257" s="5">
        <v>82</v>
      </c>
      <c r="C257">
        <f t="shared" si="37"/>
        <v>43.74</v>
      </c>
      <c r="D257">
        <f t="shared" si="38"/>
        <v>11.819999999999997</v>
      </c>
      <c r="E257" t="str">
        <f t="shared" si="39"/>
        <v>NIE</v>
      </c>
      <c r="F257">
        <f>IF(E257 = "TAK",0,ROUND(($V$3*(B257/2)/100),2))</f>
        <v>2.46</v>
      </c>
      <c r="G257">
        <f>IF(E257 = "TAK",ROUND(($V$4*B257/100),2),ROUND(($V$4*(B257/2)/100),2))</f>
        <v>3.69</v>
      </c>
      <c r="H257">
        <f t="shared" si="40"/>
        <v>7</v>
      </c>
      <c r="I257">
        <f t="shared" si="41"/>
        <v>41.28</v>
      </c>
      <c r="J257">
        <f t="shared" si="42"/>
        <v>8.1299999999999972</v>
      </c>
      <c r="K257">
        <f>IF(H257 = 5,IF(I257 &lt; 40,$U$3,I257),I257)</f>
        <v>41.28</v>
      </c>
      <c r="L257">
        <f>IF(J257 &lt; 5,$U$4,J257)</f>
        <v>8.1299999999999972</v>
      </c>
      <c r="M257" t="str">
        <f t="shared" si="33"/>
        <v>NIE</v>
      </c>
      <c r="N257" t="str">
        <f t="shared" si="34"/>
        <v>NIE</v>
      </c>
      <c r="O257" t="str">
        <f t="shared" si="35"/>
        <v/>
      </c>
      <c r="P257">
        <f t="shared" si="43"/>
        <v>8.4499999999999993</v>
      </c>
      <c r="Q257">
        <f t="shared" si="36"/>
        <v>12.28</v>
      </c>
    </row>
    <row r="258" spans="1:17" x14ac:dyDescent="0.25">
      <c r="A258" s="2">
        <v>41896</v>
      </c>
      <c r="B258" s="3">
        <v>26</v>
      </c>
      <c r="C258">
        <f t="shared" si="37"/>
        <v>41.28</v>
      </c>
      <c r="D258">
        <f t="shared" si="38"/>
        <v>8.1299999999999972</v>
      </c>
      <c r="E258" t="str">
        <f t="shared" si="39"/>
        <v>NIE</v>
      </c>
      <c r="F258">
        <f>IF(E258 = "TAK",0,ROUND(($V$3*(B258/2)/100),2))</f>
        <v>0.78</v>
      </c>
      <c r="G258">
        <f>IF(E258 = "TAK",ROUND(($V$4*B258/100),2),ROUND(($V$4*(B258/2)/100),2))</f>
        <v>1.17</v>
      </c>
      <c r="H258">
        <f t="shared" si="40"/>
        <v>1</v>
      </c>
      <c r="I258">
        <f t="shared" si="41"/>
        <v>40.5</v>
      </c>
      <c r="J258">
        <f t="shared" si="42"/>
        <v>6.9599999999999973</v>
      </c>
      <c r="K258">
        <f>IF(H258 = 5,IF(I258 &lt; 40,$U$3,I258),I258)</f>
        <v>40.5</v>
      </c>
      <c r="L258">
        <f>IF(J258 &lt; 5,$U$4,J258)</f>
        <v>6.9599999999999973</v>
      </c>
      <c r="M258" t="str">
        <f t="shared" si="33"/>
        <v>NIE</v>
      </c>
      <c r="N258" t="str">
        <f t="shared" si="34"/>
        <v>NIE</v>
      </c>
      <c r="O258" t="str">
        <f t="shared" si="35"/>
        <v/>
      </c>
      <c r="P258">
        <f t="shared" si="43"/>
        <v>2.68</v>
      </c>
      <c r="Q258">
        <f t="shared" si="36"/>
        <v>3.89</v>
      </c>
    </row>
    <row r="259" spans="1:17" x14ac:dyDescent="0.25">
      <c r="A259" s="4">
        <v>41897</v>
      </c>
      <c r="B259" s="5">
        <v>114</v>
      </c>
      <c r="C259">
        <f t="shared" si="37"/>
        <v>40.5</v>
      </c>
      <c r="D259">
        <f t="shared" si="38"/>
        <v>6.9599999999999973</v>
      </c>
      <c r="E259" t="str">
        <f t="shared" si="39"/>
        <v>NIE</v>
      </c>
      <c r="F259">
        <f>IF(E259 = "TAK",0,ROUND(($V$3*(B259/2)/100),2))</f>
        <v>3.42</v>
      </c>
      <c r="G259">
        <f>IF(E259 = "TAK",ROUND(($V$4*B259/100),2),ROUND(($V$4*(B259/2)/100),2))</f>
        <v>5.13</v>
      </c>
      <c r="H259">
        <f t="shared" si="40"/>
        <v>2</v>
      </c>
      <c r="I259">
        <f t="shared" si="41"/>
        <v>37.08</v>
      </c>
      <c r="J259">
        <f t="shared" si="42"/>
        <v>1.8299999999999974</v>
      </c>
      <c r="K259">
        <f>IF(H259 = 5,IF(I259 &lt; 40,$U$3,I259),I259)</f>
        <v>37.08</v>
      </c>
      <c r="L259">
        <f>IF(J259 &lt; 5,$U$4,J259)</f>
        <v>30</v>
      </c>
      <c r="M259" t="str">
        <f t="shared" ref="M259:M322" si="44">IF(I259 &lt;&gt; K259,"TAK","NIE")</f>
        <v>NIE</v>
      </c>
      <c r="N259" t="str">
        <f t="shared" ref="N259:N322" si="45">IF(J259 &lt;&gt; L259,"TAK","NIE")</f>
        <v>TAK</v>
      </c>
      <c r="O259" t="str">
        <f t="shared" ref="O259:O322" si="46">IF(D259 &lt; 5.25,"TAK","")</f>
        <v/>
      </c>
      <c r="P259">
        <f t="shared" si="43"/>
        <v>11.75</v>
      </c>
      <c r="Q259">
        <f t="shared" ref="Q259:Q322" si="47">ROUND(F259*$W$3,2)</f>
        <v>17.07</v>
      </c>
    </row>
    <row r="260" spans="1:17" x14ac:dyDescent="0.25">
      <c r="A260" s="2">
        <v>41898</v>
      </c>
      <c r="B260" s="3">
        <v>49</v>
      </c>
      <c r="C260">
        <f t="shared" ref="C260:C323" si="48">K259</f>
        <v>37.08</v>
      </c>
      <c r="D260">
        <f t="shared" ref="D260:D323" si="49">L259</f>
        <v>30</v>
      </c>
      <c r="E260" t="str">
        <f t="shared" ref="E260:E323" si="50">IF(D260 &gt;15,"TAK","NIE")</f>
        <v>TAK</v>
      </c>
      <c r="F260">
        <f>IF(E260 = "TAK",0,ROUND(($V$3*(B260/2)/100),2))</f>
        <v>0</v>
      </c>
      <c r="G260">
        <f>IF(E260 = "TAK",ROUND(($V$4*B260/100),2),ROUND(($V$4*(B260/2)/100),2))</f>
        <v>4.41</v>
      </c>
      <c r="H260">
        <f t="shared" ref="H260:H323" si="51">WEEKDAY(A260)</f>
        <v>3</v>
      </c>
      <c r="I260">
        <f t="shared" ref="I260:I323" si="52">C260-F260</f>
        <v>37.08</v>
      </c>
      <c r="J260">
        <f t="shared" ref="J260:J323" si="53">D260-G260</f>
        <v>25.59</v>
      </c>
      <c r="K260">
        <f>IF(H260 = 5,IF(I260 &lt; 40,$U$3,I260),I260)</f>
        <v>37.08</v>
      </c>
      <c r="L260">
        <f>IF(J260 &lt; 5,$U$4,J260)</f>
        <v>25.59</v>
      </c>
      <c r="M260" t="str">
        <f t="shared" si="44"/>
        <v>NIE</v>
      </c>
      <c r="N260" t="str">
        <f t="shared" si="45"/>
        <v>NIE</v>
      </c>
      <c r="O260" t="str">
        <f t="shared" si="46"/>
        <v/>
      </c>
      <c r="P260">
        <f t="shared" ref="P260:P323" si="54">ROUND((G260*$W$4),2)</f>
        <v>10.1</v>
      </c>
      <c r="Q260">
        <f t="shared" si="47"/>
        <v>0</v>
      </c>
    </row>
    <row r="261" spans="1:17" x14ac:dyDescent="0.25">
      <c r="A261" s="4">
        <v>41899</v>
      </c>
      <c r="B261" s="5">
        <v>138</v>
      </c>
      <c r="C261">
        <f t="shared" si="48"/>
        <v>37.08</v>
      </c>
      <c r="D261">
        <f t="shared" si="49"/>
        <v>25.59</v>
      </c>
      <c r="E261" t="str">
        <f t="shared" si="50"/>
        <v>TAK</v>
      </c>
      <c r="F261">
        <f>IF(E261 = "TAK",0,ROUND(($V$3*(B261/2)/100),2))</f>
        <v>0</v>
      </c>
      <c r="G261">
        <f>IF(E261 = "TAK",ROUND(($V$4*B261/100),2),ROUND(($V$4*(B261/2)/100),2))</f>
        <v>12.42</v>
      </c>
      <c r="H261">
        <f t="shared" si="51"/>
        <v>4</v>
      </c>
      <c r="I261">
        <f t="shared" si="52"/>
        <v>37.08</v>
      </c>
      <c r="J261">
        <f t="shared" si="53"/>
        <v>13.17</v>
      </c>
      <c r="K261">
        <f>IF(H261 = 5,IF(I261 &lt; 40,$U$3,I261),I261)</f>
        <v>37.08</v>
      </c>
      <c r="L261">
        <f>IF(J261 &lt; 5,$U$4,J261)</f>
        <v>13.17</v>
      </c>
      <c r="M261" t="str">
        <f t="shared" si="44"/>
        <v>NIE</v>
      </c>
      <c r="N261" t="str">
        <f t="shared" si="45"/>
        <v>NIE</v>
      </c>
      <c r="O261" t="str">
        <f t="shared" si="46"/>
        <v/>
      </c>
      <c r="P261">
        <f t="shared" si="54"/>
        <v>28.44</v>
      </c>
      <c r="Q261">
        <f t="shared" si="47"/>
        <v>0</v>
      </c>
    </row>
    <row r="262" spans="1:17" x14ac:dyDescent="0.25">
      <c r="A262" s="2">
        <v>41900</v>
      </c>
      <c r="B262" s="3">
        <v>47</v>
      </c>
      <c r="C262">
        <f t="shared" si="48"/>
        <v>37.08</v>
      </c>
      <c r="D262">
        <f t="shared" si="49"/>
        <v>13.17</v>
      </c>
      <c r="E262" t="str">
        <f t="shared" si="50"/>
        <v>NIE</v>
      </c>
      <c r="F262">
        <f>IF(E262 = "TAK",0,ROUND(($V$3*(B262/2)/100),2))</f>
        <v>1.41</v>
      </c>
      <c r="G262">
        <f>IF(E262 = "TAK",ROUND(($V$4*B262/100),2),ROUND(($V$4*(B262/2)/100),2))</f>
        <v>2.12</v>
      </c>
      <c r="H262">
        <f t="shared" si="51"/>
        <v>5</v>
      </c>
      <c r="I262">
        <f t="shared" si="52"/>
        <v>35.67</v>
      </c>
      <c r="J262">
        <f t="shared" si="53"/>
        <v>11.05</v>
      </c>
      <c r="K262">
        <f>IF(H262 = 5,IF(I262 &lt; 40,$U$3,I262),I262)</f>
        <v>45</v>
      </c>
      <c r="L262">
        <f>IF(J262 &lt; 5,$U$4,J262)</f>
        <v>11.05</v>
      </c>
      <c r="M262" t="str">
        <f t="shared" si="44"/>
        <v>TAK</v>
      </c>
      <c r="N262" t="str">
        <f t="shared" si="45"/>
        <v>NIE</v>
      </c>
      <c r="O262" t="str">
        <f t="shared" si="46"/>
        <v/>
      </c>
      <c r="P262">
        <f t="shared" si="54"/>
        <v>4.8499999999999996</v>
      </c>
      <c r="Q262">
        <f t="shared" si="47"/>
        <v>7.04</v>
      </c>
    </row>
    <row r="263" spans="1:17" x14ac:dyDescent="0.25">
      <c r="A263" s="4">
        <v>41901</v>
      </c>
      <c r="B263" s="5">
        <v>85</v>
      </c>
      <c r="C263">
        <f t="shared" si="48"/>
        <v>45</v>
      </c>
      <c r="D263">
        <f t="shared" si="49"/>
        <v>11.05</v>
      </c>
      <c r="E263" t="str">
        <f t="shared" si="50"/>
        <v>NIE</v>
      </c>
      <c r="F263">
        <f>IF(E263 = "TAK",0,ROUND(($V$3*(B263/2)/100),2))</f>
        <v>2.5499999999999998</v>
      </c>
      <c r="G263">
        <f>IF(E263 = "TAK",ROUND(($V$4*B263/100),2),ROUND(($V$4*(B263/2)/100),2))</f>
        <v>3.83</v>
      </c>
      <c r="H263">
        <f t="shared" si="51"/>
        <v>6</v>
      </c>
      <c r="I263">
        <f t="shared" si="52"/>
        <v>42.45</v>
      </c>
      <c r="J263">
        <f t="shared" si="53"/>
        <v>7.2200000000000006</v>
      </c>
      <c r="K263">
        <f>IF(H263 = 5,IF(I263 &lt; 40,$U$3,I263),I263)</f>
        <v>42.45</v>
      </c>
      <c r="L263">
        <f>IF(J263 &lt; 5,$U$4,J263)</f>
        <v>7.2200000000000006</v>
      </c>
      <c r="M263" t="str">
        <f t="shared" si="44"/>
        <v>NIE</v>
      </c>
      <c r="N263" t="str">
        <f t="shared" si="45"/>
        <v>NIE</v>
      </c>
      <c r="O263" t="str">
        <f t="shared" si="46"/>
        <v/>
      </c>
      <c r="P263">
        <f t="shared" si="54"/>
        <v>8.77</v>
      </c>
      <c r="Q263">
        <f t="shared" si="47"/>
        <v>12.72</v>
      </c>
    </row>
    <row r="264" spans="1:17" x14ac:dyDescent="0.25">
      <c r="A264" s="2">
        <v>41902</v>
      </c>
      <c r="B264" s="3">
        <v>50</v>
      </c>
      <c r="C264">
        <f t="shared" si="48"/>
        <v>42.45</v>
      </c>
      <c r="D264">
        <f t="shared" si="49"/>
        <v>7.2200000000000006</v>
      </c>
      <c r="E264" t="str">
        <f t="shared" si="50"/>
        <v>NIE</v>
      </c>
      <c r="F264">
        <f>IF(E264 = "TAK",0,ROUND(($V$3*(B264/2)/100),2))</f>
        <v>1.5</v>
      </c>
      <c r="G264">
        <f>IF(E264 = "TAK",ROUND(($V$4*B264/100),2),ROUND(($V$4*(B264/2)/100),2))</f>
        <v>2.25</v>
      </c>
      <c r="H264">
        <f t="shared" si="51"/>
        <v>7</v>
      </c>
      <c r="I264">
        <f t="shared" si="52"/>
        <v>40.950000000000003</v>
      </c>
      <c r="J264">
        <f t="shared" si="53"/>
        <v>4.9700000000000006</v>
      </c>
      <c r="K264">
        <f>IF(H264 = 5,IF(I264 &lt; 40,$U$3,I264),I264)</f>
        <v>40.950000000000003</v>
      </c>
      <c r="L264">
        <f>IF(J264 &lt; 5,$U$4,J264)</f>
        <v>30</v>
      </c>
      <c r="M264" t="str">
        <f t="shared" si="44"/>
        <v>NIE</v>
      </c>
      <c r="N264" t="str">
        <f t="shared" si="45"/>
        <v>TAK</v>
      </c>
      <c r="O264" t="str">
        <f t="shared" si="46"/>
        <v/>
      </c>
      <c r="P264">
        <f t="shared" si="54"/>
        <v>5.15</v>
      </c>
      <c r="Q264">
        <f t="shared" si="47"/>
        <v>7.49</v>
      </c>
    </row>
    <row r="265" spans="1:17" x14ac:dyDescent="0.25">
      <c r="A265" s="4">
        <v>41903</v>
      </c>
      <c r="B265" s="5">
        <v>133</v>
      </c>
      <c r="C265">
        <f t="shared" si="48"/>
        <v>40.950000000000003</v>
      </c>
      <c r="D265">
        <f t="shared" si="49"/>
        <v>30</v>
      </c>
      <c r="E265" t="str">
        <f t="shared" si="50"/>
        <v>TAK</v>
      </c>
      <c r="F265">
        <f>IF(E265 = "TAK",0,ROUND(($V$3*(B265/2)/100),2))</f>
        <v>0</v>
      </c>
      <c r="G265">
        <f>IF(E265 = "TAK",ROUND(($V$4*B265/100),2),ROUND(($V$4*(B265/2)/100),2))</f>
        <v>11.97</v>
      </c>
      <c r="H265">
        <f t="shared" si="51"/>
        <v>1</v>
      </c>
      <c r="I265">
        <f t="shared" si="52"/>
        <v>40.950000000000003</v>
      </c>
      <c r="J265">
        <f t="shared" si="53"/>
        <v>18.03</v>
      </c>
      <c r="K265">
        <f>IF(H265 = 5,IF(I265 &lt; 40,$U$3,I265),I265)</f>
        <v>40.950000000000003</v>
      </c>
      <c r="L265">
        <f>IF(J265 &lt; 5,$U$4,J265)</f>
        <v>18.03</v>
      </c>
      <c r="M265" t="str">
        <f t="shared" si="44"/>
        <v>NIE</v>
      </c>
      <c r="N265" t="str">
        <f t="shared" si="45"/>
        <v>NIE</v>
      </c>
      <c r="O265" t="str">
        <f t="shared" si="46"/>
        <v/>
      </c>
      <c r="P265">
        <f t="shared" si="54"/>
        <v>27.41</v>
      </c>
      <c r="Q265">
        <f t="shared" si="47"/>
        <v>0</v>
      </c>
    </row>
    <row r="266" spans="1:17" x14ac:dyDescent="0.25">
      <c r="A266" s="2">
        <v>41904</v>
      </c>
      <c r="B266" s="3">
        <v>128</v>
      </c>
      <c r="C266">
        <f t="shared" si="48"/>
        <v>40.950000000000003</v>
      </c>
      <c r="D266">
        <f t="shared" si="49"/>
        <v>18.03</v>
      </c>
      <c r="E266" t="str">
        <f t="shared" si="50"/>
        <v>TAK</v>
      </c>
      <c r="F266">
        <f>IF(E266 = "TAK",0,ROUND(($V$3*(B266/2)/100),2))</f>
        <v>0</v>
      </c>
      <c r="G266">
        <f>IF(E266 = "TAK",ROUND(($V$4*B266/100),2),ROUND(($V$4*(B266/2)/100),2))</f>
        <v>11.52</v>
      </c>
      <c r="H266">
        <f t="shared" si="51"/>
        <v>2</v>
      </c>
      <c r="I266">
        <f t="shared" si="52"/>
        <v>40.950000000000003</v>
      </c>
      <c r="J266">
        <f t="shared" si="53"/>
        <v>6.5100000000000016</v>
      </c>
      <c r="K266">
        <f>IF(H266 = 5,IF(I266 &lt; 40,$U$3,I266),I266)</f>
        <v>40.950000000000003</v>
      </c>
      <c r="L266">
        <f>IF(J266 &lt; 5,$U$4,J266)</f>
        <v>6.5100000000000016</v>
      </c>
      <c r="M266" t="str">
        <f t="shared" si="44"/>
        <v>NIE</v>
      </c>
      <c r="N266" t="str">
        <f t="shared" si="45"/>
        <v>NIE</v>
      </c>
      <c r="O266" t="str">
        <f t="shared" si="46"/>
        <v/>
      </c>
      <c r="P266">
        <f t="shared" si="54"/>
        <v>26.38</v>
      </c>
      <c r="Q266">
        <f t="shared" si="47"/>
        <v>0</v>
      </c>
    </row>
    <row r="267" spans="1:17" x14ac:dyDescent="0.25">
      <c r="A267" s="4">
        <v>41905</v>
      </c>
      <c r="B267" s="5">
        <v>138</v>
      </c>
      <c r="C267">
        <f t="shared" si="48"/>
        <v>40.950000000000003</v>
      </c>
      <c r="D267">
        <f t="shared" si="49"/>
        <v>6.5100000000000016</v>
      </c>
      <c r="E267" t="str">
        <f t="shared" si="50"/>
        <v>NIE</v>
      </c>
      <c r="F267">
        <f>IF(E267 = "TAK",0,ROUND(($V$3*(B267/2)/100),2))</f>
        <v>4.1399999999999997</v>
      </c>
      <c r="G267">
        <f>IF(E267 = "TAK",ROUND(($V$4*B267/100),2),ROUND(($V$4*(B267/2)/100),2))</f>
        <v>6.21</v>
      </c>
      <c r="H267">
        <f t="shared" si="51"/>
        <v>3</v>
      </c>
      <c r="I267">
        <f t="shared" si="52"/>
        <v>36.81</v>
      </c>
      <c r="J267">
        <f t="shared" si="53"/>
        <v>0.3000000000000016</v>
      </c>
      <c r="K267">
        <f>IF(H267 = 5,IF(I267 &lt; 40,$U$3,I267),I267)</f>
        <v>36.81</v>
      </c>
      <c r="L267">
        <f>IF(J267 &lt; 5,$U$4,J267)</f>
        <v>30</v>
      </c>
      <c r="M267" t="str">
        <f t="shared" si="44"/>
        <v>NIE</v>
      </c>
      <c r="N267" t="str">
        <f t="shared" si="45"/>
        <v>TAK</v>
      </c>
      <c r="O267" t="str">
        <f t="shared" si="46"/>
        <v/>
      </c>
      <c r="P267">
        <f t="shared" si="54"/>
        <v>14.22</v>
      </c>
      <c r="Q267">
        <f t="shared" si="47"/>
        <v>20.66</v>
      </c>
    </row>
    <row r="268" spans="1:17" x14ac:dyDescent="0.25">
      <c r="A268" s="2">
        <v>41906</v>
      </c>
      <c r="B268" s="3">
        <v>25</v>
      </c>
      <c r="C268">
        <f t="shared" si="48"/>
        <v>36.81</v>
      </c>
      <c r="D268">
        <f t="shared" si="49"/>
        <v>30</v>
      </c>
      <c r="E268" t="str">
        <f t="shared" si="50"/>
        <v>TAK</v>
      </c>
      <c r="F268">
        <f>IF(E268 = "TAK",0,ROUND(($V$3*(B268/2)/100),2))</f>
        <v>0</v>
      </c>
      <c r="G268">
        <f>IF(E268 = "TAK",ROUND(($V$4*B268/100),2),ROUND(($V$4*(B268/2)/100),2))</f>
        <v>2.25</v>
      </c>
      <c r="H268">
        <f t="shared" si="51"/>
        <v>4</v>
      </c>
      <c r="I268">
        <f t="shared" si="52"/>
        <v>36.81</v>
      </c>
      <c r="J268">
        <f t="shared" si="53"/>
        <v>27.75</v>
      </c>
      <c r="K268">
        <f>IF(H268 = 5,IF(I268 &lt; 40,$U$3,I268),I268)</f>
        <v>36.81</v>
      </c>
      <c r="L268">
        <f>IF(J268 &lt; 5,$U$4,J268)</f>
        <v>27.75</v>
      </c>
      <c r="M268" t="str">
        <f t="shared" si="44"/>
        <v>NIE</v>
      </c>
      <c r="N268" t="str">
        <f t="shared" si="45"/>
        <v>NIE</v>
      </c>
      <c r="O268" t="str">
        <f t="shared" si="46"/>
        <v/>
      </c>
      <c r="P268">
        <f t="shared" si="54"/>
        <v>5.15</v>
      </c>
      <c r="Q268">
        <f t="shared" si="47"/>
        <v>0</v>
      </c>
    </row>
    <row r="269" spans="1:17" x14ac:dyDescent="0.25">
      <c r="A269" s="4">
        <v>41907</v>
      </c>
      <c r="B269" s="5">
        <v>133</v>
      </c>
      <c r="C269">
        <f t="shared" si="48"/>
        <v>36.81</v>
      </c>
      <c r="D269">
        <f t="shared" si="49"/>
        <v>27.75</v>
      </c>
      <c r="E269" t="str">
        <f t="shared" si="50"/>
        <v>TAK</v>
      </c>
      <c r="F269">
        <f>IF(E269 = "TAK",0,ROUND(($V$3*(B269/2)/100),2))</f>
        <v>0</v>
      </c>
      <c r="G269">
        <f>IF(E269 = "TAK",ROUND(($V$4*B269/100),2),ROUND(($V$4*(B269/2)/100),2))</f>
        <v>11.97</v>
      </c>
      <c r="H269">
        <f t="shared" si="51"/>
        <v>5</v>
      </c>
      <c r="I269">
        <f t="shared" si="52"/>
        <v>36.81</v>
      </c>
      <c r="J269">
        <f t="shared" si="53"/>
        <v>15.78</v>
      </c>
      <c r="K269">
        <f>IF(H269 = 5,IF(I269 &lt; 40,$U$3,I269),I269)</f>
        <v>45</v>
      </c>
      <c r="L269">
        <f>IF(J269 &lt; 5,$U$4,J269)</f>
        <v>15.78</v>
      </c>
      <c r="M269" t="str">
        <f t="shared" si="44"/>
        <v>TAK</v>
      </c>
      <c r="N269" t="str">
        <f t="shared" si="45"/>
        <v>NIE</v>
      </c>
      <c r="O269" t="str">
        <f t="shared" si="46"/>
        <v/>
      </c>
      <c r="P269">
        <f t="shared" si="54"/>
        <v>27.41</v>
      </c>
      <c r="Q269">
        <f t="shared" si="47"/>
        <v>0</v>
      </c>
    </row>
    <row r="270" spans="1:17" x14ac:dyDescent="0.25">
      <c r="A270" s="2">
        <v>41908</v>
      </c>
      <c r="B270" s="3">
        <v>110</v>
      </c>
      <c r="C270">
        <f t="shared" si="48"/>
        <v>45</v>
      </c>
      <c r="D270">
        <f t="shared" si="49"/>
        <v>15.78</v>
      </c>
      <c r="E270" t="str">
        <f t="shared" si="50"/>
        <v>TAK</v>
      </c>
      <c r="F270">
        <f>IF(E270 = "TAK",0,ROUND(($V$3*(B270/2)/100),2))</f>
        <v>0</v>
      </c>
      <c r="G270">
        <f>IF(E270 = "TAK",ROUND(($V$4*B270/100),2),ROUND(($V$4*(B270/2)/100),2))</f>
        <v>9.9</v>
      </c>
      <c r="H270">
        <f t="shared" si="51"/>
        <v>6</v>
      </c>
      <c r="I270">
        <f t="shared" si="52"/>
        <v>45</v>
      </c>
      <c r="J270">
        <f t="shared" si="53"/>
        <v>5.879999999999999</v>
      </c>
      <c r="K270">
        <f>IF(H270 = 5,IF(I270 &lt; 40,$U$3,I270),I270)</f>
        <v>45</v>
      </c>
      <c r="L270">
        <f>IF(J270 &lt; 5,$U$4,J270)</f>
        <v>5.879999999999999</v>
      </c>
      <c r="M270" t="str">
        <f t="shared" si="44"/>
        <v>NIE</v>
      </c>
      <c r="N270" t="str">
        <f t="shared" si="45"/>
        <v>NIE</v>
      </c>
      <c r="O270" t="str">
        <f t="shared" si="46"/>
        <v/>
      </c>
      <c r="P270">
        <f t="shared" si="54"/>
        <v>22.67</v>
      </c>
      <c r="Q270">
        <f t="shared" si="47"/>
        <v>0</v>
      </c>
    </row>
    <row r="271" spans="1:17" x14ac:dyDescent="0.25">
      <c r="A271" s="4">
        <v>41909</v>
      </c>
      <c r="B271" s="5">
        <v>24</v>
      </c>
      <c r="C271">
        <f t="shared" si="48"/>
        <v>45</v>
      </c>
      <c r="D271">
        <f t="shared" si="49"/>
        <v>5.879999999999999</v>
      </c>
      <c r="E271" t="str">
        <f t="shared" si="50"/>
        <v>NIE</v>
      </c>
      <c r="F271">
        <f>IF(E271 = "TAK",0,ROUND(($V$3*(B271/2)/100),2))</f>
        <v>0.72</v>
      </c>
      <c r="G271">
        <f>IF(E271 = "TAK",ROUND(($V$4*B271/100),2),ROUND(($V$4*(B271/2)/100),2))</f>
        <v>1.08</v>
      </c>
      <c r="H271">
        <f t="shared" si="51"/>
        <v>7</v>
      </c>
      <c r="I271">
        <f t="shared" si="52"/>
        <v>44.28</v>
      </c>
      <c r="J271">
        <f t="shared" si="53"/>
        <v>4.7999999999999989</v>
      </c>
      <c r="K271">
        <f>IF(H271 = 5,IF(I271 &lt; 40,$U$3,I271),I271)</f>
        <v>44.28</v>
      </c>
      <c r="L271">
        <f>IF(J271 &lt; 5,$U$4,J271)</f>
        <v>30</v>
      </c>
      <c r="M271" t="str">
        <f t="shared" si="44"/>
        <v>NIE</v>
      </c>
      <c r="N271" t="str">
        <f t="shared" si="45"/>
        <v>TAK</v>
      </c>
      <c r="O271" t="str">
        <f t="shared" si="46"/>
        <v/>
      </c>
      <c r="P271">
        <f t="shared" si="54"/>
        <v>2.4700000000000002</v>
      </c>
      <c r="Q271">
        <f t="shared" si="47"/>
        <v>3.59</v>
      </c>
    </row>
    <row r="272" spans="1:17" x14ac:dyDescent="0.25">
      <c r="A272" s="2">
        <v>41910</v>
      </c>
      <c r="B272" s="3">
        <v>65</v>
      </c>
      <c r="C272">
        <f t="shared" si="48"/>
        <v>44.28</v>
      </c>
      <c r="D272">
        <f t="shared" si="49"/>
        <v>30</v>
      </c>
      <c r="E272" t="str">
        <f t="shared" si="50"/>
        <v>TAK</v>
      </c>
      <c r="F272">
        <f>IF(E272 = "TAK",0,ROUND(($V$3*(B272/2)/100),2))</f>
        <v>0</v>
      </c>
      <c r="G272">
        <f>IF(E272 = "TAK",ROUND(($V$4*B272/100),2),ROUND(($V$4*(B272/2)/100),2))</f>
        <v>5.85</v>
      </c>
      <c r="H272">
        <f t="shared" si="51"/>
        <v>1</v>
      </c>
      <c r="I272">
        <f t="shared" si="52"/>
        <v>44.28</v>
      </c>
      <c r="J272">
        <f t="shared" si="53"/>
        <v>24.15</v>
      </c>
      <c r="K272">
        <f>IF(H272 = 5,IF(I272 &lt; 40,$U$3,I272),I272)</f>
        <v>44.28</v>
      </c>
      <c r="L272">
        <f>IF(J272 &lt; 5,$U$4,J272)</f>
        <v>24.15</v>
      </c>
      <c r="M272" t="str">
        <f t="shared" si="44"/>
        <v>NIE</v>
      </c>
      <c r="N272" t="str">
        <f t="shared" si="45"/>
        <v>NIE</v>
      </c>
      <c r="O272" t="str">
        <f t="shared" si="46"/>
        <v/>
      </c>
      <c r="P272">
        <f t="shared" si="54"/>
        <v>13.4</v>
      </c>
      <c r="Q272">
        <f t="shared" si="47"/>
        <v>0</v>
      </c>
    </row>
    <row r="273" spans="1:17" x14ac:dyDescent="0.25">
      <c r="A273" s="4">
        <v>41911</v>
      </c>
      <c r="B273" s="5">
        <v>61</v>
      </c>
      <c r="C273">
        <f t="shared" si="48"/>
        <v>44.28</v>
      </c>
      <c r="D273">
        <f t="shared" si="49"/>
        <v>24.15</v>
      </c>
      <c r="E273" t="str">
        <f t="shared" si="50"/>
        <v>TAK</v>
      </c>
      <c r="F273">
        <f>IF(E273 = "TAK",0,ROUND(($V$3*(B273/2)/100),2))</f>
        <v>0</v>
      </c>
      <c r="G273">
        <f>IF(E273 = "TAK",ROUND(($V$4*B273/100),2),ROUND(($V$4*(B273/2)/100),2))</f>
        <v>5.49</v>
      </c>
      <c r="H273">
        <f t="shared" si="51"/>
        <v>2</v>
      </c>
      <c r="I273">
        <f t="shared" si="52"/>
        <v>44.28</v>
      </c>
      <c r="J273">
        <f t="shared" si="53"/>
        <v>18.659999999999997</v>
      </c>
      <c r="K273">
        <f>IF(H273 = 5,IF(I273 &lt; 40,$U$3,I273),I273)</f>
        <v>44.28</v>
      </c>
      <c r="L273">
        <f>IF(J273 &lt; 5,$U$4,J273)</f>
        <v>18.659999999999997</v>
      </c>
      <c r="M273" t="str">
        <f t="shared" si="44"/>
        <v>NIE</v>
      </c>
      <c r="N273" t="str">
        <f t="shared" si="45"/>
        <v>NIE</v>
      </c>
      <c r="O273" t="str">
        <f t="shared" si="46"/>
        <v/>
      </c>
      <c r="P273">
        <f t="shared" si="54"/>
        <v>12.57</v>
      </c>
      <c r="Q273">
        <f t="shared" si="47"/>
        <v>0</v>
      </c>
    </row>
    <row r="274" spans="1:17" x14ac:dyDescent="0.25">
      <c r="A274" s="2">
        <v>41912</v>
      </c>
      <c r="B274" s="3">
        <v>45</v>
      </c>
      <c r="C274">
        <f t="shared" si="48"/>
        <v>44.28</v>
      </c>
      <c r="D274">
        <f t="shared" si="49"/>
        <v>18.659999999999997</v>
      </c>
      <c r="E274" t="str">
        <f t="shared" si="50"/>
        <v>TAK</v>
      </c>
      <c r="F274">
        <f>IF(E274 = "TAK",0,ROUND(($V$3*(B274/2)/100),2))</f>
        <v>0</v>
      </c>
      <c r="G274">
        <f>IF(E274 = "TAK",ROUND(($V$4*B274/100),2),ROUND(($V$4*(B274/2)/100),2))</f>
        <v>4.05</v>
      </c>
      <c r="H274">
        <f t="shared" si="51"/>
        <v>3</v>
      </c>
      <c r="I274">
        <f t="shared" si="52"/>
        <v>44.28</v>
      </c>
      <c r="J274">
        <f t="shared" si="53"/>
        <v>14.609999999999996</v>
      </c>
      <c r="K274">
        <f>IF(H274 = 5,IF(I274 &lt; 40,$U$3,I274),I274)</f>
        <v>44.28</v>
      </c>
      <c r="L274">
        <f>IF(J274 &lt; 5,$U$4,J274)</f>
        <v>14.609999999999996</v>
      </c>
      <c r="M274" t="str">
        <f t="shared" si="44"/>
        <v>NIE</v>
      </c>
      <c r="N274" t="str">
        <f t="shared" si="45"/>
        <v>NIE</v>
      </c>
      <c r="O274" t="str">
        <f t="shared" si="46"/>
        <v/>
      </c>
      <c r="P274">
        <f t="shared" si="54"/>
        <v>9.27</v>
      </c>
      <c r="Q274">
        <f t="shared" si="47"/>
        <v>0</v>
      </c>
    </row>
    <row r="275" spans="1:17" x14ac:dyDescent="0.25">
      <c r="A275" s="4">
        <v>41913</v>
      </c>
      <c r="B275" s="5">
        <v>49</v>
      </c>
      <c r="C275">
        <f t="shared" si="48"/>
        <v>44.28</v>
      </c>
      <c r="D275">
        <f t="shared" si="49"/>
        <v>14.609999999999996</v>
      </c>
      <c r="E275" t="str">
        <f t="shared" si="50"/>
        <v>NIE</v>
      </c>
      <c r="F275">
        <f>IF(E275 = "TAK",0,ROUND(($V$3*(B275/2)/100),2))</f>
        <v>1.47</v>
      </c>
      <c r="G275">
        <f>IF(E275 = "TAK",ROUND(($V$4*B275/100),2),ROUND(($V$4*(B275/2)/100),2))</f>
        <v>2.21</v>
      </c>
      <c r="H275">
        <f t="shared" si="51"/>
        <v>4</v>
      </c>
      <c r="I275">
        <f t="shared" si="52"/>
        <v>42.81</v>
      </c>
      <c r="J275">
        <f t="shared" si="53"/>
        <v>12.399999999999995</v>
      </c>
      <c r="K275">
        <f>IF(H275 = 5,IF(I275 &lt; 40,$U$3,I275),I275)</f>
        <v>42.81</v>
      </c>
      <c r="L275">
        <f>IF(J275 &lt; 5,$U$4,J275)</f>
        <v>12.399999999999995</v>
      </c>
      <c r="M275" t="str">
        <f t="shared" si="44"/>
        <v>NIE</v>
      </c>
      <c r="N275" t="str">
        <f t="shared" si="45"/>
        <v>NIE</v>
      </c>
      <c r="O275" t="str">
        <f t="shared" si="46"/>
        <v/>
      </c>
      <c r="P275">
        <f t="shared" si="54"/>
        <v>5.0599999999999996</v>
      </c>
      <c r="Q275">
        <f t="shared" si="47"/>
        <v>7.34</v>
      </c>
    </row>
    <row r="276" spans="1:17" x14ac:dyDescent="0.25">
      <c r="A276" s="2">
        <v>41914</v>
      </c>
      <c r="B276" s="3">
        <v>57</v>
      </c>
      <c r="C276">
        <f t="shared" si="48"/>
        <v>42.81</v>
      </c>
      <c r="D276">
        <f t="shared" si="49"/>
        <v>12.399999999999995</v>
      </c>
      <c r="E276" t="str">
        <f t="shared" si="50"/>
        <v>NIE</v>
      </c>
      <c r="F276">
        <f>IF(E276 = "TAK",0,ROUND(($V$3*(B276/2)/100),2))</f>
        <v>1.71</v>
      </c>
      <c r="G276">
        <f>IF(E276 = "TAK",ROUND(($V$4*B276/100),2),ROUND(($V$4*(B276/2)/100),2))</f>
        <v>2.57</v>
      </c>
      <c r="H276">
        <f t="shared" si="51"/>
        <v>5</v>
      </c>
      <c r="I276">
        <f t="shared" si="52"/>
        <v>41.1</v>
      </c>
      <c r="J276">
        <f t="shared" si="53"/>
        <v>9.8299999999999947</v>
      </c>
      <c r="K276">
        <f>IF(H276 = 5,IF(I276 &lt; 40,$U$3,I276),I276)</f>
        <v>41.1</v>
      </c>
      <c r="L276">
        <f>IF(J276 &lt; 5,$U$4,J276)</f>
        <v>9.8299999999999947</v>
      </c>
      <c r="M276" t="str">
        <f t="shared" si="44"/>
        <v>NIE</v>
      </c>
      <c r="N276" t="str">
        <f t="shared" si="45"/>
        <v>NIE</v>
      </c>
      <c r="O276" t="str">
        <f t="shared" si="46"/>
        <v/>
      </c>
      <c r="P276">
        <f t="shared" si="54"/>
        <v>5.89</v>
      </c>
      <c r="Q276">
        <f t="shared" si="47"/>
        <v>8.5299999999999994</v>
      </c>
    </row>
    <row r="277" spans="1:17" x14ac:dyDescent="0.25">
      <c r="A277" s="4">
        <v>41915</v>
      </c>
      <c r="B277" s="5">
        <v>109</v>
      </c>
      <c r="C277">
        <f t="shared" si="48"/>
        <v>41.1</v>
      </c>
      <c r="D277">
        <f t="shared" si="49"/>
        <v>9.8299999999999947</v>
      </c>
      <c r="E277" t="str">
        <f t="shared" si="50"/>
        <v>NIE</v>
      </c>
      <c r="F277">
        <f>IF(E277 = "TAK",0,ROUND(($V$3*(B277/2)/100),2))</f>
        <v>3.27</v>
      </c>
      <c r="G277">
        <f>IF(E277 = "TAK",ROUND(($V$4*B277/100),2),ROUND(($V$4*(B277/2)/100),2))</f>
        <v>4.91</v>
      </c>
      <c r="H277">
        <f t="shared" si="51"/>
        <v>6</v>
      </c>
      <c r="I277">
        <f t="shared" si="52"/>
        <v>37.83</v>
      </c>
      <c r="J277">
        <f t="shared" si="53"/>
        <v>4.9199999999999946</v>
      </c>
      <c r="K277">
        <f>IF(H277 = 5,IF(I277 &lt; 40,$U$3,I277),I277)</f>
        <v>37.83</v>
      </c>
      <c r="L277">
        <f>IF(J277 &lt; 5,$U$4,J277)</f>
        <v>30</v>
      </c>
      <c r="M277" t="str">
        <f t="shared" si="44"/>
        <v>NIE</v>
      </c>
      <c r="N277" t="str">
        <f t="shared" si="45"/>
        <v>TAK</v>
      </c>
      <c r="O277" t="str">
        <f t="shared" si="46"/>
        <v/>
      </c>
      <c r="P277">
        <f t="shared" si="54"/>
        <v>11.24</v>
      </c>
      <c r="Q277">
        <f t="shared" si="47"/>
        <v>16.32</v>
      </c>
    </row>
    <row r="278" spans="1:17" x14ac:dyDescent="0.25">
      <c r="A278" s="2">
        <v>41916</v>
      </c>
      <c r="B278" s="3">
        <v>106</v>
      </c>
      <c r="C278">
        <f t="shared" si="48"/>
        <v>37.83</v>
      </c>
      <c r="D278">
        <f t="shared" si="49"/>
        <v>30</v>
      </c>
      <c r="E278" t="str">
        <f t="shared" si="50"/>
        <v>TAK</v>
      </c>
      <c r="F278">
        <f>IF(E278 = "TAK",0,ROUND(($V$3*(B278/2)/100),2))</f>
        <v>0</v>
      </c>
      <c r="G278">
        <f>IF(E278 = "TAK",ROUND(($V$4*B278/100),2),ROUND(($V$4*(B278/2)/100),2))</f>
        <v>9.5399999999999991</v>
      </c>
      <c r="H278">
        <f t="shared" si="51"/>
        <v>7</v>
      </c>
      <c r="I278">
        <f t="shared" si="52"/>
        <v>37.83</v>
      </c>
      <c r="J278">
        <f t="shared" si="53"/>
        <v>20.46</v>
      </c>
      <c r="K278">
        <f>IF(H278 = 5,IF(I278 &lt; 40,$U$3,I278),I278)</f>
        <v>37.83</v>
      </c>
      <c r="L278">
        <f>IF(J278 &lt; 5,$U$4,J278)</f>
        <v>20.46</v>
      </c>
      <c r="M278" t="str">
        <f t="shared" si="44"/>
        <v>NIE</v>
      </c>
      <c r="N278" t="str">
        <f t="shared" si="45"/>
        <v>NIE</v>
      </c>
      <c r="O278" t="str">
        <f t="shared" si="46"/>
        <v/>
      </c>
      <c r="P278">
        <f t="shared" si="54"/>
        <v>21.85</v>
      </c>
      <c r="Q278">
        <f t="shared" si="47"/>
        <v>0</v>
      </c>
    </row>
    <row r="279" spans="1:17" x14ac:dyDescent="0.25">
      <c r="A279" s="4">
        <v>41917</v>
      </c>
      <c r="B279" s="5">
        <v>17</v>
      </c>
      <c r="C279">
        <f t="shared" si="48"/>
        <v>37.83</v>
      </c>
      <c r="D279">
        <f t="shared" si="49"/>
        <v>20.46</v>
      </c>
      <c r="E279" t="str">
        <f t="shared" si="50"/>
        <v>TAK</v>
      </c>
      <c r="F279">
        <f>IF(E279 = "TAK",0,ROUND(($V$3*(B279/2)/100),2))</f>
        <v>0</v>
      </c>
      <c r="G279">
        <f>IF(E279 = "TAK",ROUND(($V$4*B279/100),2),ROUND(($V$4*(B279/2)/100),2))</f>
        <v>1.53</v>
      </c>
      <c r="H279">
        <f t="shared" si="51"/>
        <v>1</v>
      </c>
      <c r="I279">
        <f t="shared" si="52"/>
        <v>37.83</v>
      </c>
      <c r="J279">
        <f t="shared" si="53"/>
        <v>18.93</v>
      </c>
      <c r="K279">
        <f>IF(H279 = 5,IF(I279 &lt; 40,$U$3,I279),I279)</f>
        <v>37.83</v>
      </c>
      <c r="L279">
        <f>IF(J279 &lt; 5,$U$4,J279)</f>
        <v>18.93</v>
      </c>
      <c r="M279" t="str">
        <f t="shared" si="44"/>
        <v>NIE</v>
      </c>
      <c r="N279" t="str">
        <f t="shared" si="45"/>
        <v>NIE</v>
      </c>
      <c r="O279" t="str">
        <f t="shared" si="46"/>
        <v/>
      </c>
      <c r="P279">
        <f t="shared" si="54"/>
        <v>3.5</v>
      </c>
      <c r="Q279">
        <f t="shared" si="47"/>
        <v>0</v>
      </c>
    </row>
    <row r="280" spans="1:17" x14ac:dyDescent="0.25">
      <c r="A280" s="2">
        <v>41918</v>
      </c>
      <c r="B280" s="3">
        <v>99</v>
      </c>
      <c r="C280">
        <f t="shared" si="48"/>
        <v>37.83</v>
      </c>
      <c r="D280">
        <f t="shared" si="49"/>
        <v>18.93</v>
      </c>
      <c r="E280" t="str">
        <f t="shared" si="50"/>
        <v>TAK</v>
      </c>
      <c r="F280">
        <f>IF(E280 = "TAK",0,ROUND(($V$3*(B280/2)/100),2))</f>
        <v>0</v>
      </c>
      <c r="G280">
        <f>IF(E280 = "TAK",ROUND(($V$4*B280/100),2),ROUND(($V$4*(B280/2)/100),2))</f>
        <v>8.91</v>
      </c>
      <c r="H280">
        <f t="shared" si="51"/>
        <v>2</v>
      </c>
      <c r="I280">
        <f t="shared" si="52"/>
        <v>37.83</v>
      </c>
      <c r="J280">
        <f t="shared" si="53"/>
        <v>10.02</v>
      </c>
      <c r="K280">
        <f>IF(H280 = 5,IF(I280 &lt; 40,$U$3,I280),I280)</f>
        <v>37.83</v>
      </c>
      <c r="L280">
        <f>IF(J280 &lt; 5,$U$4,J280)</f>
        <v>10.02</v>
      </c>
      <c r="M280" t="str">
        <f t="shared" si="44"/>
        <v>NIE</v>
      </c>
      <c r="N280" t="str">
        <f t="shared" si="45"/>
        <v>NIE</v>
      </c>
      <c r="O280" t="str">
        <f t="shared" si="46"/>
        <v/>
      </c>
      <c r="P280">
        <f t="shared" si="54"/>
        <v>20.399999999999999</v>
      </c>
      <c r="Q280">
        <f t="shared" si="47"/>
        <v>0</v>
      </c>
    </row>
    <row r="281" spans="1:17" x14ac:dyDescent="0.25">
      <c r="A281" s="4">
        <v>41919</v>
      </c>
      <c r="B281" s="5">
        <v>30</v>
      </c>
      <c r="C281">
        <f t="shared" si="48"/>
        <v>37.83</v>
      </c>
      <c r="D281">
        <f t="shared" si="49"/>
        <v>10.02</v>
      </c>
      <c r="E281" t="str">
        <f t="shared" si="50"/>
        <v>NIE</v>
      </c>
      <c r="F281">
        <f>IF(E281 = "TAK",0,ROUND(($V$3*(B281/2)/100),2))</f>
        <v>0.9</v>
      </c>
      <c r="G281">
        <f>IF(E281 = "TAK",ROUND(($V$4*B281/100),2),ROUND(($V$4*(B281/2)/100),2))</f>
        <v>1.35</v>
      </c>
      <c r="H281">
        <f t="shared" si="51"/>
        <v>3</v>
      </c>
      <c r="I281">
        <f t="shared" si="52"/>
        <v>36.93</v>
      </c>
      <c r="J281">
        <f t="shared" si="53"/>
        <v>8.67</v>
      </c>
      <c r="K281">
        <f>IF(H281 = 5,IF(I281 &lt; 40,$U$3,I281),I281)</f>
        <v>36.93</v>
      </c>
      <c r="L281">
        <f>IF(J281 &lt; 5,$U$4,J281)</f>
        <v>8.67</v>
      </c>
      <c r="M281" t="str">
        <f t="shared" si="44"/>
        <v>NIE</v>
      </c>
      <c r="N281" t="str">
        <f t="shared" si="45"/>
        <v>NIE</v>
      </c>
      <c r="O281" t="str">
        <f t="shared" si="46"/>
        <v/>
      </c>
      <c r="P281">
        <f t="shared" si="54"/>
        <v>3.09</v>
      </c>
      <c r="Q281">
        <f t="shared" si="47"/>
        <v>4.49</v>
      </c>
    </row>
    <row r="282" spans="1:17" x14ac:dyDescent="0.25">
      <c r="A282" s="2">
        <v>41920</v>
      </c>
      <c r="B282" s="3">
        <v>33</v>
      </c>
      <c r="C282">
        <f t="shared" si="48"/>
        <v>36.93</v>
      </c>
      <c r="D282">
        <f t="shared" si="49"/>
        <v>8.67</v>
      </c>
      <c r="E282" t="str">
        <f t="shared" si="50"/>
        <v>NIE</v>
      </c>
      <c r="F282">
        <f>IF(E282 = "TAK",0,ROUND(($V$3*(B282/2)/100),2))</f>
        <v>0.99</v>
      </c>
      <c r="G282">
        <f>IF(E282 = "TAK",ROUND(($V$4*B282/100),2),ROUND(($V$4*(B282/2)/100),2))</f>
        <v>1.49</v>
      </c>
      <c r="H282">
        <f t="shared" si="51"/>
        <v>4</v>
      </c>
      <c r="I282">
        <f t="shared" si="52"/>
        <v>35.94</v>
      </c>
      <c r="J282">
        <f t="shared" si="53"/>
        <v>7.18</v>
      </c>
      <c r="K282">
        <f>IF(H282 = 5,IF(I282 &lt; 40,$U$3,I282),I282)</f>
        <v>35.94</v>
      </c>
      <c r="L282">
        <f>IF(J282 &lt; 5,$U$4,J282)</f>
        <v>7.18</v>
      </c>
      <c r="M282" t="str">
        <f t="shared" si="44"/>
        <v>NIE</v>
      </c>
      <c r="N282" t="str">
        <f t="shared" si="45"/>
        <v>NIE</v>
      </c>
      <c r="O282" t="str">
        <f t="shared" si="46"/>
        <v/>
      </c>
      <c r="P282">
        <f t="shared" si="54"/>
        <v>3.41</v>
      </c>
      <c r="Q282">
        <f t="shared" si="47"/>
        <v>4.9400000000000004</v>
      </c>
    </row>
    <row r="283" spans="1:17" x14ac:dyDescent="0.25">
      <c r="A283" s="4">
        <v>41921</v>
      </c>
      <c r="B283" s="5">
        <v>102</v>
      </c>
      <c r="C283">
        <f t="shared" si="48"/>
        <v>35.94</v>
      </c>
      <c r="D283">
        <f t="shared" si="49"/>
        <v>7.18</v>
      </c>
      <c r="E283" t="str">
        <f t="shared" si="50"/>
        <v>NIE</v>
      </c>
      <c r="F283">
        <f>IF(E283 = "TAK",0,ROUND(($V$3*(B283/2)/100),2))</f>
        <v>3.06</v>
      </c>
      <c r="G283">
        <f>IF(E283 = "TAK",ROUND(($V$4*B283/100),2),ROUND(($V$4*(B283/2)/100),2))</f>
        <v>4.59</v>
      </c>
      <c r="H283">
        <f t="shared" si="51"/>
        <v>5</v>
      </c>
      <c r="I283">
        <f t="shared" si="52"/>
        <v>32.879999999999995</v>
      </c>
      <c r="J283">
        <f t="shared" si="53"/>
        <v>2.59</v>
      </c>
      <c r="K283">
        <f>IF(H283 = 5,IF(I283 &lt; 40,$U$3,I283),I283)</f>
        <v>45</v>
      </c>
      <c r="L283">
        <f>IF(J283 &lt; 5,$U$4,J283)</f>
        <v>30</v>
      </c>
      <c r="M283" t="str">
        <f t="shared" si="44"/>
        <v>TAK</v>
      </c>
      <c r="N283" t="str">
        <f t="shared" si="45"/>
        <v>TAK</v>
      </c>
      <c r="O283" t="str">
        <f t="shared" si="46"/>
        <v/>
      </c>
      <c r="P283">
        <f t="shared" si="54"/>
        <v>10.51</v>
      </c>
      <c r="Q283">
        <f t="shared" si="47"/>
        <v>15.27</v>
      </c>
    </row>
    <row r="284" spans="1:17" x14ac:dyDescent="0.25">
      <c r="A284" s="2">
        <v>41922</v>
      </c>
      <c r="B284" s="3">
        <v>175</v>
      </c>
      <c r="C284">
        <f t="shared" si="48"/>
        <v>45</v>
      </c>
      <c r="D284">
        <f t="shared" si="49"/>
        <v>30</v>
      </c>
      <c r="E284" t="str">
        <f t="shared" si="50"/>
        <v>TAK</v>
      </c>
      <c r="F284">
        <f>IF(E284 = "TAK",0,ROUND(($V$3*(B284/2)/100),2))</f>
        <v>0</v>
      </c>
      <c r="G284">
        <f>IF(E284 = "TAK",ROUND(($V$4*B284/100),2),ROUND(($V$4*(B284/2)/100),2))</f>
        <v>15.75</v>
      </c>
      <c r="H284">
        <f t="shared" si="51"/>
        <v>6</v>
      </c>
      <c r="I284">
        <f t="shared" si="52"/>
        <v>45</v>
      </c>
      <c r="J284">
        <f t="shared" si="53"/>
        <v>14.25</v>
      </c>
      <c r="K284">
        <f>IF(H284 = 5,IF(I284 &lt; 40,$U$3,I284),I284)</f>
        <v>45</v>
      </c>
      <c r="L284">
        <f>IF(J284 &lt; 5,$U$4,J284)</f>
        <v>14.25</v>
      </c>
      <c r="M284" t="str">
        <f t="shared" si="44"/>
        <v>NIE</v>
      </c>
      <c r="N284" t="str">
        <f t="shared" si="45"/>
        <v>NIE</v>
      </c>
      <c r="O284" t="str">
        <f t="shared" si="46"/>
        <v/>
      </c>
      <c r="P284">
        <f t="shared" si="54"/>
        <v>36.07</v>
      </c>
      <c r="Q284">
        <f t="shared" si="47"/>
        <v>0</v>
      </c>
    </row>
    <row r="285" spans="1:17" x14ac:dyDescent="0.25">
      <c r="A285" s="4">
        <v>41923</v>
      </c>
      <c r="B285" s="5">
        <v>124</v>
      </c>
      <c r="C285">
        <f t="shared" si="48"/>
        <v>45</v>
      </c>
      <c r="D285">
        <f t="shared" si="49"/>
        <v>14.25</v>
      </c>
      <c r="E285" t="str">
        <f t="shared" si="50"/>
        <v>NIE</v>
      </c>
      <c r="F285">
        <f>IF(E285 = "TAK",0,ROUND(($V$3*(B285/2)/100),2))</f>
        <v>3.72</v>
      </c>
      <c r="G285">
        <f>IF(E285 = "TAK",ROUND(($V$4*B285/100),2),ROUND(($V$4*(B285/2)/100),2))</f>
        <v>5.58</v>
      </c>
      <c r="H285">
        <f t="shared" si="51"/>
        <v>7</v>
      </c>
      <c r="I285">
        <f t="shared" si="52"/>
        <v>41.28</v>
      </c>
      <c r="J285">
        <f t="shared" si="53"/>
        <v>8.67</v>
      </c>
      <c r="K285">
        <f>IF(H285 = 5,IF(I285 &lt; 40,$U$3,I285),I285)</f>
        <v>41.28</v>
      </c>
      <c r="L285">
        <f>IF(J285 &lt; 5,$U$4,J285)</f>
        <v>8.67</v>
      </c>
      <c r="M285" t="str">
        <f t="shared" si="44"/>
        <v>NIE</v>
      </c>
      <c r="N285" t="str">
        <f t="shared" si="45"/>
        <v>NIE</v>
      </c>
      <c r="O285" t="str">
        <f t="shared" si="46"/>
        <v/>
      </c>
      <c r="P285">
        <f t="shared" si="54"/>
        <v>12.78</v>
      </c>
      <c r="Q285">
        <f t="shared" si="47"/>
        <v>18.559999999999999</v>
      </c>
    </row>
    <row r="286" spans="1:17" x14ac:dyDescent="0.25">
      <c r="A286" s="2">
        <v>41924</v>
      </c>
      <c r="B286" s="3">
        <v>121</v>
      </c>
      <c r="C286">
        <f t="shared" si="48"/>
        <v>41.28</v>
      </c>
      <c r="D286">
        <f t="shared" si="49"/>
        <v>8.67</v>
      </c>
      <c r="E286" t="str">
        <f t="shared" si="50"/>
        <v>NIE</v>
      </c>
      <c r="F286">
        <f>IF(E286 = "TAK",0,ROUND(($V$3*(B286/2)/100),2))</f>
        <v>3.63</v>
      </c>
      <c r="G286">
        <f>IF(E286 = "TAK",ROUND(($V$4*B286/100),2),ROUND(($V$4*(B286/2)/100),2))</f>
        <v>5.45</v>
      </c>
      <c r="H286">
        <f t="shared" si="51"/>
        <v>1</v>
      </c>
      <c r="I286">
        <f t="shared" si="52"/>
        <v>37.65</v>
      </c>
      <c r="J286">
        <f t="shared" si="53"/>
        <v>3.2199999999999998</v>
      </c>
      <c r="K286">
        <f>IF(H286 = 5,IF(I286 &lt; 40,$U$3,I286),I286)</f>
        <v>37.65</v>
      </c>
      <c r="L286">
        <f>IF(J286 &lt; 5,$U$4,J286)</f>
        <v>30</v>
      </c>
      <c r="M286" t="str">
        <f t="shared" si="44"/>
        <v>NIE</v>
      </c>
      <c r="N286" t="str">
        <f t="shared" si="45"/>
        <v>TAK</v>
      </c>
      <c r="O286" t="str">
        <f t="shared" si="46"/>
        <v/>
      </c>
      <c r="P286">
        <f t="shared" si="54"/>
        <v>12.48</v>
      </c>
      <c r="Q286">
        <f t="shared" si="47"/>
        <v>18.11</v>
      </c>
    </row>
    <row r="287" spans="1:17" x14ac:dyDescent="0.25">
      <c r="A287" s="4">
        <v>41925</v>
      </c>
      <c r="B287" s="5">
        <v>60</v>
      </c>
      <c r="C287">
        <f t="shared" si="48"/>
        <v>37.65</v>
      </c>
      <c r="D287">
        <f t="shared" si="49"/>
        <v>30</v>
      </c>
      <c r="E287" t="str">
        <f t="shared" si="50"/>
        <v>TAK</v>
      </c>
      <c r="F287">
        <f>IF(E287 = "TAK",0,ROUND(($V$3*(B287/2)/100),2))</f>
        <v>0</v>
      </c>
      <c r="G287">
        <f>IF(E287 = "TAK",ROUND(($V$4*B287/100),2),ROUND(($V$4*(B287/2)/100),2))</f>
        <v>5.4</v>
      </c>
      <c r="H287">
        <f t="shared" si="51"/>
        <v>2</v>
      </c>
      <c r="I287">
        <f t="shared" si="52"/>
        <v>37.65</v>
      </c>
      <c r="J287">
        <f t="shared" si="53"/>
        <v>24.6</v>
      </c>
      <c r="K287">
        <f>IF(H287 = 5,IF(I287 &lt; 40,$U$3,I287),I287)</f>
        <v>37.65</v>
      </c>
      <c r="L287">
        <f>IF(J287 &lt; 5,$U$4,J287)</f>
        <v>24.6</v>
      </c>
      <c r="M287" t="str">
        <f t="shared" si="44"/>
        <v>NIE</v>
      </c>
      <c r="N287" t="str">
        <f t="shared" si="45"/>
        <v>NIE</v>
      </c>
      <c r="O287" t="str">
        <f t="shared" si="46"/>
        <v/>
      </c>
      <c r="P287">
        <f t="shared" si="54"/>
        <v>12.37</v>
      </c>
      <c r="Q287">
        <f t="shared" si="47"/>
        <v>0</v>
      </c>
    </row>
    <row r="288" spans="1:17" x14ac:dyDescent="0.25">
      <c r="A288" s="2">
        <v>41926</v>
      </c>
      <c r="B288" s="3">
        <v>55</v>
      </c>
      <c r="C288">
        <f t="shared" si="48"/>
        <v>37.65</v>
      </c>
      <c r="D288">
        <f t="shared" si="49"/>
        <v>24.6</v>
      </c>
      <c r="E288" t="str">
        <f t="shared" si="50"/>
        <v>TAK</v>
      </c>
      <c r="F288">
        <f>IF(E288 = "TAK",0,ROUND(($V$3*(B288/2)/100),2))</f>
        <v>0</v>
      </c>
      <c r="G288">
        <f>IF(E288 = "TAK",ROUND(($V$4*B288/100),2),ROUND(($V$4*(B288/2)/100),2))</f>
        <v>4.95</v>
      </c>
      <c r="H288">
        <f t="shared" si="51"/>
        <v>3</v>
      </c>
      <c r="I288">
        <f t="shared" si="52"/>
        <v>37.65</v>
      </c>
      <c r="J288">
        <f t="shared" si="53"/>
        <v>19.650000000000002</v>
      </c>
      <c r="K288">
        <f>IF(H288 = 5,IF(I288 &lt; 40,$U$3,I288),I288)</f>
        <v>37.65</v>
      </c>
      <c r="L288">
        <f>IF(J288 &lt; 5,$U$4,J288)</f>
        <v>19.650000000000002</v>
      </c>
      <c r="M288" t="str">
        <f t="shared" si="44"/>
        <v>NIE</v>
      </c>
      <c r="N288" t="str">
        <f t="shared" si="45"/>
        <v>NIE</v>
      </c>
      <c r="O288" t="str">
        <f t="shared" si="46"/>
        <v/>
      </c>
      <c r="P288">
        <f t="shared" si="54"/>
        <v>11.34</v>
      </c>
      <c r="Q288">
        <f t="shared" si="47"/>
        <v>0</v>
      </c>
    </row>
    <row r="289" spans="1:17" x14ac:dyDescent="0.25">
      <c r="A289" s="4">
        <v>41927</v>
      </c>
      <c r="B289" s="5">
        <v>116</v>
      </c>
      <c r="C289">
        <f t="shared" si="48"/>
        <v>37.65</v>
      </c>
      <c r="D289">
        <f t="shared" si="49"/>
        <v>19.650000000000002</v>
      </c>
      <c r="E289" t="str">
        <f t="shared" si="50"/>
        <v>TAK</v>
      </c>
      <c r="F289">
        <f>IF(E289 = "TAK",0,ROUND(($V$3*(B289/2)/100),2))</f>
        <v>0</v>
      </c>
      <c r="G289">
        <f>IF(E289 = "TAK",ROUND(($V$4*B289/100),2),ROUND(($V$4*(B289/2)/100),2))</f>
        <v>10.44</v>
      </c>
      <c r="H289">
        <f t="shared" si="51"/>
        <v>4</v>
      </c>
      <c r="I289">
        <f t="shared" si="52"/>
        <v>37.65</v>
      </c>
      <c r="J289">
        <f t="shared" si="53"/>
        <v>9.2100000000000026</v>
      </c>
      <c r="K289">
        <f>IF(H289 = 5,IF(I289 &lt; 40,$U$3,I289),I289)</f>
        <v>37.65</v>
      </c>
      <c r="L289">
        <f>IF(J289 &lt; 5,$U$4,J289)</f>
        <v>9.2100000000000026</v>
      </c>
      <c r="M289" t="str">
        <f t="shared" si="44"/>
        <v>NIE</v>
      </c>
      <c r="N289" t="str">
        <f t="shared" si="45"/>
        <v>NIE</v>
      </c>
      <c r="O289" t="str">
        <f t="shared" si="46"/>
        <v/>
      </c>
      <c r="P289">
        <f t="shared" si="54"/>
        <v>23.91</v>
      </c>
      <c r="Q289">
        <f t="shared" si="47"/>
        <v>0</v>
      </c>
    </row>
    <row r="290" spans="1:17" x14ac:dyDescent="0.25">
      <c r="A290" s="2">
        <v>41928</v>
      </c>
      <c r="B290" s="3">
        <v>123</v>
      </c>
      <c r="C290">
        <f t="shared" si="48"/>
        <v>37.65</v>
      </c>
      <c r="D290">
        <f t="shared" si="49"/>
        <v>9.2100000000000026</v>
      </c>
      <c r="E290" t="str">
        <f t="shared" si="50"/>
        <v>NIE</v>
      </c>
      <c r="F290">
        <f>IF(E290 = "TAK",0,ROUND(($V$3*(B290/2)/100),2))</f>
        <v>3.69</v>
      </c>
      <c r="G290">
        <f>IF(E290 = "TAK",ROUND(($V$4*B290/100),2),ROUND(($V$4*(B290/2)/100),2))</f>
        <v>5.54</v>
      </c>
      <c r="H290">
        <f t="shared" si="51"/>
        <v>5</v>
      </c>
      <c r="I290">
        <f t="shared" si="52"/>
        <v>33.96</v>
      </c>
      <c r="J290">
        <f t="shared" si="53"/>
        <v>3.6700000000000026</v>
      </c>
      <c r="K290">
        <f>IF(H290 = 5,IF(I290 &lt; 40,$U$3,I290),I290)</f>
        <v>45</v>
      </c>
      <c r="L290">
        <f>IF(J290 &lt; 5,$U$4,J290)</f>
        <v>30</v>
      </c>
      <c r="M290" t="str">
        <f t="shared" si="44"/>
        <v>TAK</v>
      </c>
      <c r="N290" t="str">
        <f t="shared" si="45"/>
        <v>TAK</v>
      </c>
      <c r="O290" t="str">
        <f t="shared" si="46"/>
        <v/>
      </c>
      <c r="P290">
        <f t="shared" si="54"/>
        <v>12.69</v>
      </c>
      <c r="Q290">
        <f t="shared" si="47"/>
        <v>18.41</v>
      </c>
    </row>
    <row r="291" spans="1:17" x14ac:dyDescent="0.25">
      <c r="A291" s="4">
        <v>41929</v>
      </c>
      <c r="B291" s="5">
        <v>123</v>
      </c>
      <c r="C291">
        <f t="shared" si="48"/>
        <v>45</v>
      </c>
      <c r="D291">
        <f t="shared" si="49"/>
        <v>30</v>
      </c>
      <c r="E291" t="str">
        <f t="shared" si="50"/>
        <v>TAK</v>
      </c>
      <c r="F291">
        <f>IF(E291 = "TAK",0,ROUND(($V$3*(B291/2)/100),2))</f>
        <v>0</v>
      </c>
      <c r="G291">
        <f>IF(E291 = "TAK",ROUND(($V$4*B291/100),2),ROUND(($V$4*(B291/2)/100),2))</f>
        <v>11.07</v>
      </c>
      <c r="H291">
        <f t="shared" si="51"/>
        <v>6</v>
      </c>
      <c r="I291">
        <f t="shared" si="52"/>
        <v>45</v>
      </c>
      <c r="J291">
        <f t="shared" si="53"/>
        <v>18.93</v>
      </c>
      <c r="K291">
        <f>IF(H291 = 5,IF(I291 &lt; 40,$U$3,I291),I291)</f>
        <v>45</v>
      </c>
      <c r="L291">
        <f>IF(J291 &lt; 5,$U$4,J291)</f>
        <v>18.93</v>
      </c>
      <c r="M291" t="str">
        <f t="shared" si="44"/>
        <v>NIE</v>
      </c>
      <c r="N291" t="str">
        <f t="shared" si="45"/>
        <v>NIE</v>
      </c>
      <c r="O291" t="str">
        <f t="shared" si="46"/>
        <v/>
      </c>
      <c r="P291">
        <f t="shared" si="54"/>
        <v>25.35</v>
      </c>
      <c r="Q291">
        <f t="shared" si="47"/>
        <v>0</v>
      </c>
    </row>
    <row r="292" spans="1:17" x14ac:dyDescent="0.25">
      <c r="A292" s="2">
        <v>41930</v>
      </c>
      <c r="B292" s="3">
        <v>145</v>
      </c>
      <c r="C292">
        <f t="shared" si="48"/>
        <v>45</v>
      </c>
      <c r="D292">
        <f t="shared" si="49"/>
        <v>18.93</v>
      </c>
      <c r="E292" t="str">
        <f t="shared" si="50"/>
        <v>TAK</v>
      </c>
      <c r="F292">
        <f>IF(E292 = "TAK",0,ROUND(($V$3*(B292/2)/100),2))</f>
        <v>0</v>
      </c>
      <c r="G292">
        <f>IF(E292 = "TAK",ROUND(($V$4*B292/100),2),ROUND(($V$4*(B292/2)/100),2))</f>
        <v>13.05</v>
      </c>
      <c r="H292">
        <f t="shared" si="51"/>
        <v>7</v>
      </c>
      <c r="I292">
        <f t="shared" si="52"/>
        <v>45</v>
      </c>
      <c r="J292">
        <f t="shared" si="53"/>
        <v>5.879999999999999</v>
      </c>
      <c r="K292">
        <f>IF(H292 = 5,IF(I292 &lt; 40,$U$3,I292),I292)</f>
        <v>45</v>
      </c>
      <c r="L292">
        <f>IF(J292 &lt; 5,$U$4,J292)</f>
        <v>5.879999999999999</v>
      </c>
      <c r="M292" t="str">
        <f t="shared" si="44"/>
        <v>NIE</v>
      </c>
      <c r="N292" t="str">
        <f t="shared" si="45"/>
        <v>NIE</v>
      </c>
      <c r="O292" t="str">
        <f t="shared" si="46"/>
        <v/>
      </c>
      <c r="P292">
        <f t="shared" si="54"/>
        <v>29.88</v>
      </c>
      <c r="Q292">
        <f t="shared" si="47"/>
        <v>0</v>
      </c>
    </row>
    <row r="293" spans="1:17" x14ac:dyDescent="0.25">
      <c r="A293" s="4">
        <v>41931</v>
      </c>
      <c r="B293" s="5">
        <v>87</v>
      </c>
      <c r="C293">
        <f t="shared" si="48"/>
        <v>45</v>
      </c>
      <c r="D293">
        <f t="shared" si="49"/>
        <v>5.879999999999999</v>
      </c>
      <c r="E293" t="str">
        <f t="shared" si="50"/>
        <v>NIE</v>
      </c>
      <c r="F293">
        <f>IF(E293 = "TAK",0,ROUND(($V$3*(B293/2)/100),2))</f>
        <v>2.61</v>
      </c>
      <c r="G293">
        <f>IF(E293 = "TAK",ROUND(($V$4*B293/100),2),ROUND(($V$4*(B293/2)/100),2))</f>
        <v>3.92</v>
      </c>
      <c r="H293">
        <f t="shared" si="51"/>
        <v>1</v>
      </c>
      <c r="I293">
        <f t="shared" si="52"/>
        <v>42.39</v>
      </c>
      <c r="J293">
        <f t="shared" si="53"/>
        <v>1.9599999999999991</v>
      </c>
      <c r="K293">
        <f>IF(H293 = 5,IF(I293 &lt; 40,$U$3,I293),I293)</f>
        <v>42.39</v>
      </c>
      <c r="L293">
        <f>IF(J293 &lt; 5,$U$4,J293)</f>
        <v>30</v>
      </c>
      <c r="M293" t="str">
        <f t="shared" si="44"/>
        <v>NIE</v>
      </c>
      <c r="N293" t="str">
        <f t="shared" si="45"/>
        <v>TAK</v>
      </c>
      <c r="O293" t="str">
        <f t="shared" si="46"/>
        <v/>
      </c>
      <c r="P293">
        <f t="shared" si="54"/>
        <v>8.98</v>
      </c>
      <c r="Q293">
        <f t="shared" si="47"/>
        <v>13.02</v>
      </c>
    </row>
    <row r="294" spans="1:17" x14ac:dyDescent="0.25">
      <c r="A294" s="2">
        <v>41932</v>
      </c>
      <c r="B294" s="3">
        <v>117</v>
      </c>
      <c r="C294">
        <f t="shared" si="48"/>
        <v>42.39</v>
      </c>
      <c r="D294">
        <f t="shared" si="49"/>
        <v>30</v>
      </c>
      <c r="E294" t="str">
        <f t="shared" si="50"/>
        <v>TAK</v>
      </c>
      <c r="F294">
        <f>IF(E294 = "TAK",0,ROUND(($V$3*(B294/2)/100),2))</f>
        <v>0</v>
      </c>
      <c r="G294">
        <f>IF(E294 = "TAK",ROUND(($V$4*B294/100),2),ROUND(($V$4*(B294/2)/100),2))</f>
        <v>10.53</v>
      </c>
      <c r="H294">
        <f t="shared" si="51"/>
        <v>2</v>
      </c>
      <c r="I294">
        <f t="shared" si="52"/>
        <v>42.39</v>
      </c>
      <c r="J294">
        <f t="shared" si="53"/>
        <v>19.47</v>
      </c>
      <c r="K294">
        <f>IF(H294 = 5,IF(I294 &lt; 40,$U$3,I294),I294)</f>
        <v>42.39</v>
      </c>
      <c r="L294">
        <f>IF(J294 &lt; 5,$U$4,J294)</f>
        <v>19.47</v>
      </c>
      <c r="M294" t="str">
        <f t="shared" si="44"/>
        <v>NIE</v>
      </c>
      <c r="N294" t="str">
        <f t="shared" si="45"/>
        <v>NIE</v>
      </c>
      <c r="O294" t="str">
        <f t="shared" si="46"/>
        <v/>
      </c>
      <c r="P294">
        <f t="shared" si="54"/>
        <v>24.11</v>
      </c>
      <c r="Q294">
        <f t="shared" si="47"/>
        <v>0</v>
      </c>
    </row>
    <row r="295" spans="1:17" x14ac:dyDescent="0.25">
      <c r="A295" s="4">
        <v>41933</v>
      </c>
      <c r="B295" s="5">
        <v>61</v>
      </c>
      <c r="C295">
        <f t="shared" si="48"/>
        <v>42.39</v>
      </c>
      <c r="D295">
        <f t="shared" si="49"/>
        <v>19.47</v>
      </c>
      <c r="E295" t="str">
        <f t="shared" si="50"/>
        <v>TAK</v>
      </c>
      <c r="F295">
        <f>IF(E295 = "TAK",0,ROUND(($V$3*(B295/2)/100),2))</f>
        <v>0</v>
      </c>
      <c r="G295">
        <f>IF(E295 = "TAK",ROUND(($V$4*B295/100),2),ROUND(($V$4*(B295/2)/100),2))</f>
        <v>5.49</v>
      </c>
      <c r="H295">
        <f t="shared" si="51"/>
        <v>3</v>
      </c>
      <c r="I295">
        <f t="shared" si="52"/>
        <v>42.39</v>
      </c>
      <c r="J295">
        <f t="shared" si="53"/>
        <v>13.979999999999999</v>
      </c>
      <c r="K295">
        <f>IF(H295 = 5,IF(I295 &lt; 40,$U$3,I295),I295)</f>
        <v>42.39</v>
      </c>
      <c r="L295">
        <f>IF(J295 &lt; 5,$U$4,J295)</f>
        <v>13.979999999999999</v>
      </c>
      <c r="M295" t="str">
        <f t="shared" si="44"/>
        <v>NIE</v>
      </c>
      <c r="N295" t="str">
        <f t="shared" si="45"/>
        <v>NIE</v>
      </c>
      <c r="O295" t="str">
        <f t="shared" si="46"/>
        <v/>
      </c>
      <c r="P295">
        <f t="shared" si="54"/>
        <v>12.57</v>
      </c>
      <c r="Q295">
        <f t="shared" si="47"/>
        <v>0</v>
      </c>
    </row>
    <row r="296" spans="1:17" x14ac:dyDescent="0.25">
      <c r="A296" s="2">
        <v>41934</v>
      </c>
      <c r="B296" s="3">
        <v>94</v>
      </c>
      <c r="C296">
        <f t="shared" si="48"/>
        <v>42.39</v>
      </c>
      <c r="D296">
        <f t="shared" si="49"/>
        <v>13.979999999999999</v>
      </c>
      <c r="E296" t="str">
        <f t="shared" si="50"/>
        <v>NIE</v>
      </c>
      <c r="F296">
        <f>IF(E296 = "TAK",0,ROUND(($V$3*(B296/2)/100),2))</f>
        <v>2.82</v>
      </c>
      <c r="G296">
        <f>IF(E296 = "TAK",ROUND(($V$4*B296/100),2),ROUND(($V$4*(B296/2)/100),2))</f>
        <v>4.2300000000000004</v>
      </c>
      <c r="H296">
        <f t="shared" si="51"/>
        <v>4</v>
      </c>
      <c r="I296">
        <f t="shared" si="52"/>
        <v>39.57</v>
      </c>
      <c r="J296">
        <f t="shared" si="53"/>
        <v>9.7499999999999982</v>
      </c>
      <c r="K296">
        <f>IF(H296 = 5,IF(I296 &lt; 40,$U$3,I296),I296)</f>
        <v>39.57</v>
      </c>
      <c r="L296">
        <f>IF(J296 &lt; 5,$U$4,J296)</f>
        <v>9.7499999999999982</v>
      </c>
      <c r="M296" t="str">
        <f t="shared" si="44"/>
        <v>NIE</v>
      </c>
      <c r="N296" t="str">
        <f t="shared" si="45"/>
        <v>NIE</v>
      </c>
      <c r="O296" t="str">
        <f t="shared" si="46"/>
        <v/>
      </c>
      <c r="P296">
        <f t="shared" si="54"/>
        <v>9.69</v>
      </c>
      <c r="Q296">
        <f t="shared" si="47"/>
        <v>14.07</v>
      </c>
    </row>
    <row r="297" spans="1:17" x14ac:dyDescent="0.25">
      <c r="A297" s="4">
        <v>41935</v>
      </c>
      <c r="B297" s="5">
        <v>113</v>
      </c>
      <c r="C297">
        <f t="shared" si="48"/>
        <v>39.57</v>
      </c>
      <c r="D297">
        <f t="shared" si="49"/>
        <v>9.7499999999999982</v>
      </c>
      <c r="E297" t="str">
        <f t="shared" si="50"/>
        <v>NIE</v>
      </c>
      <c r="F297">
        <f>IF(E297 = "TAK",0,ROUND(($V$3*(B297/2)/100),2))</f>
        <v>3.39</v>
      </c>
      <c r="G297">
        <f>IF(E297 = "TAK",ROUND(($V$4*B297/100),2),ROUND(($V$4*(B297/2)/100),2))</f>
        <v>5.09</v>
      </c>
      <c r="H297">
        <f t="shared" si="51"/>
        <v>5</v>
      </c>
      <c r="I297">
        <f t="shared" si="52"/>
        <v>36.18</v>
      </c>
      <c r="J297">
        <f t="shared" si="53"/>
        <v>4.6599999999999984</v>
      </c>
      <c r="K297">
        <f>IF(H297 = 5,IF(I297 &lt; 40,$U$3,I297),I297)</f>
        <v>45</v>
      </c>
      <c r="L297">
        <f>IF(J297 &lt; 5,$U$4,J297)</f>
        <v>30</v>
      </c>
      <c r="M297" t="str">
        <f t="shared" si="44"/>
        <v>TAK</v>
      </c>
      <c r="N297" t="str">
        <f t="shared" si="45"/>
        <v>TAK</v>
      </c>
      <c r="O297" t="str">
        <f t="shared" si="46"/>
        <v/>
      </c>
      <c r="P297">
        <f t="shared" si="54"/>
        <v>11.66</v>
      </c>
      <c r="Q297">
        <f t="shared" si="47"/>
        <v>16.920000000000002</v>
      </c>
    </row>
    <row r="298" spans="1:17" x14ac:dyDescent="0.25">
      <c r="A298" s="2">
        <v>41936</v>
      </c>
      <c r="B298" s="3">
        <v>144</v>
      </c>
      <c r="C298">
        <f t="shared" si="48"/>
        <v>45</v>
      </c>
      <c r="D298">
        <f t="shared" si="49"/>
        <v>30</v>
      </c>
      <c r="E298" t="str">
        <f t="shared" si="50"/>
        <v>TAK</v>
      </c>
      <c r="F298">
        <f>IF(E298 = "TAK",0,ROUND(($V$3*(B298/2)/100),2))</f>
        <v>0</v>
      </c>
      <c r="G298">
        <f>IF(E298 = "TAK",ROUND(($V$4*B298/100),2),ROUND(($V$4*(B298/2)/100),2))</f>
        <v>12.96</v>
      </c>
      <c r="H298">
        <f t="shared" si="51"/>
        <v>6</v>
      </c>
      <c r="I298">
        <f t="shared" si="52"/>
        <v>45</v>
      </c>
      <c r="J298">
        <f t="shared" si="53"/>
        <v>17.04</v>
      </c>
      <c r="K298">
        <f>IF(H298 = 5,IF(I298 &lt; 40,$U$3,I298),I298)</f>
        <v>45</v>
      </c>
      <c r="L298">
        <f>IF(J298 &lt; 5,$U$4,J298)</f>
        <v>17.04</v>
      </c>
      <c r="M298" t="str">
        <f t="shared" si="44"/>
        <v>NIE</v>
      </c>
      <c r="N298" t="str">
        <f t="shared" si="45"/>
        <v>NIE</v>
      </c>
      <c r="O298" t="str">
        <f t="shared" si="46"/>
        <v/>
      </c>
      <c r="P298">
        <f t="shared" si="54"/>
        <v>29.68</v>
      </c>
      <c r="Q298">
        <f t="shared" si="47"/>
        <v>0</v>
      </c>
    </row>
    <row r="299" spans="1:17" x14ac:dyDescent="0.25">
      <c r="A299" s="4">
        <v>41937</v>
      </c>
      <c r="B299" s="5">
        <v>66</v>
      </c>
      <c r="C299">
        <f t="shared" si="48"/>
        <v>45</v>
      </c>
      <c r="D299">
        <f t="shared" si="49"/>
        <v>17.04</v>
      </c>
      <c r="E299" t="str">
        <f t="shared" si="50"/>
        <v>TAK</v>
      </c>
      <c r="F299">
        <f>IF(E299 = "TAK",0,ROUND(($V$3*(B299/2)/100),2))</f>
        <v>0</v>
      </c>
      <c r="G299">
        <f>IF(E299 = "TAK",ROUND(($V$4*B299/100),2),ROUND(($V$4*(B299/2)/100),2))</f>
        <v>5.94</v>
      </c>
      <c r="H299">
        <f t="shared" si="51"/>
        <v>7</v>
      </c>
      <c r="I299">
        <f t="shared" si="52"/>
        <v>45</v>
      </c>
      <c r="J299">
        <f t="shared" si="53"/>
        <v>11.099999999999998</v>
      </c>
      <c r="K299">
        <f>IF(H299 = 5,IF(I299 &lt; 40,$U$3,I299),I299)</f>
        <v>45</v>
      </c>
      <c r="L299">
        <f>IF(J299 &lt; 5,$U$4,J299)</f>
        <v>11.099999999999998</v>
      </c>
      <c r="M299" t="str">
        <f t="shared" si="44"/>
        <v>NIE</v>
      </c>
      <c r="N299" t="str">
        <f t="shared" si="45"/>
        <v>NIE</v>
      </c>
      <c r="O299" t="str">
        <f t="shared" si="46"/>
        <v/>
      </c>
      <c r="P299">
        <f t="shared" si="54"/>
        <v>13.6</v>
      </c>
      <c r="Q299">
        <f t="shared" si="47"/>
        <v>0</v>
      </c>
    </row>
    <row r="300" spans="1:17" x14ac:dyDescent="0.25">
      <c r="A300" s="2">
        <v>41938</v>
      </c>
      <c r="B300" s="3">
        <v>69</v>
      </c>
      <c r="C300">
        <f t="shared" si="48"/>
        <v>45</v>
      </c>
      <c r="D300">
        <f t="shared" si="49"/>
        <v>11.099999999999998</v>
      </c>
      <c r="E300" t="str">
        <f t="shared" si="50"/>
        <v>NIE</v>
      </c>
      <c r="F300">
        <f>IF(E300 = "TAK",0,ROUND(($V$3*(B300/2)/100),2))</f>
        <v>2.0699999999999998</v>
      </c>
      <c r="G300">
        <f>IF(E300 = "TAK",ROUND(($V$4*B300/100),2),ROUND(($V$4*(B300/2)/100),2))</f>
        <v>3.11</v>
      </c>
      <c r="H300">
        <f t="shared" si="51"/>
        <v>1</v>
      </c>
      <c r="I300">
        <f t="shared" si="52"/>
        <v>42.93</v>
      </c>
      <c r="J300">
        <f t="shared" si="53"/>
        <v>7.9899999999999984</v>
      </c>
      <c r="K300">
        <f>IF(H300 = 5,IF(I300 &lt; 40,$U$3,I300),I300)</f>
        <v>42.93</v>
      </c>
      <c r="L300">
        <f>IF(J300 &lt; 5,$U$4,J300)</f>
        <v>7.9899999999999984</v>
      </c>
      <c r="M300" t="str">
        <f t="shared" si="44"/>
        <v>NIE</v>
      </c>
      <c r="N300" t="str">
        <f t="shared" si="45"/>
        <v>NIE</v>
      </c>
      <c r="O300" t="str">
        <f t="shared" si="46"/>
        <v/>
      </c>
      <c r="P300">
        <f t="shared" si="54"/>
        <v>7.12</v>
      </c>
      <c r="Q300">
        <f t="shared" si="47"/>
        <v>10.33</v>
      </c>
    </row>
    <row r="301" spans="1:17" x14ac:dyDescent="0.25">
      <c r="A301" s="4">
        <v>41939</v>
      </c>
      <c r="B301" s="5">
        <v>127</v>
      </c>
      <c r="C301">
        <f t="shared" si="48"/>
        <v>42.93</v>
      </c>
      <c r="D301">
        <f t="shared" si="49"/>
        <v>7.9899999999999984</v>
      </c>
      <c r="E301" t="str">
        <f t="shared" si="50"/>
        <v>NIE</v>
      </c>
      <c r="F301">
        <f>IF(E301 = "TAK",0,ROUND(($V$3*(B301/2)/100),2))</f>
        <v>3.81</v>
      </c>
      <c r="G301">
        <f>IF(E301 = "TAK",ROUND(($V$4*B301/100),2),ROUND(($V$4*(B301/2)/100),2))</f>
        <v>5.72</v>
      </c>
      <c r="H301">
        <f t="shared" si="51"/>
        <v>2</v>
      </c>
      <c r="I301">
        <f t="shared" si="52"/>
        <v>39.119999999999997</v>
      </c>
      <c r="J301">
        <f t="shared" si="53"/>
        <v>2.2699999999999987</v>
      </c>
      <c r="K301">
        <f>IF(H301 = 5,IF(I301 &lt; 40,$U$3,I301),I301)</f>
        <v>39.119999999999997</v>
      </c>
      <c r="L301">
        <f>IF(J301 &lt; 5,$U$4,J301)</f>
        <v>30</v>
      </c>
      <c r="M301" t="str">
        <f t="shared" si="44"/>
        <v>NIE</v>
      </c>
      <c r="N301" t="str">
        <f t="shared" si="45"/>
        <v>TAK</v>
      </c>
      <c r="O301" t="str">
        <f t="shared" si="46"/>
        <v/>
      </c>
      <c r="P301">
        <f t="shared" si="54"/>
        <v>13.1</v>
      </c>
      <c r="Q301">
        <f t="shared" si="47"/>
        <v>19.010000000000002</v>
      </c>
    </row>
    <row r="302" spans="1:17" x14ac:dyDescent="0.25">
      <c r="A302" s="2">
        <v>41940</v>
      </c>
      <c r="B302" s="3">
        <v>112</v>
      </c>
      <c r="C302">
        <f t="shared" si="48"/>
        <v>39.119999999999997</v>
      </c>
      <c r="D302">
        <f t="shared" si="49"/>
        <v>30</v>
      </c>
      <c r="E302" t="str">
        <f t="shared" si="50"/>
        <v>TAK</v>
      </c>
      <c r="F302">
        <f>IF(E302 = "TAK",0,ROUND(($V$3*(B302/2)/100),2))</f>
        <v>0</v>
      </c>
      <c r="G302">
        <f>IF(E302 = "TAK",ROUND(($V$4*B302/100),2),ROUND(($V$4*(B302/2)/100),2))</f>
        <v>10.08</v>
      </c>
      <c r="H302">
        <f t="shared" si="51"/>
        <v>3</v>
      </c>
      <c r="I302">
        <f t="shared" si="52"/>
        <v>39.119999999999997</v>
      </c>
      <c r="J302">
        <f t="shared" si="53"/>
        <v>19.920000000000002</v>
      </c>
      <c r="K302">
        <f>IF(H302 = 5,IF(I302 &lt; 40,$U$3,I302),I302)</f>
        <v>39.119999999999997</v>
      </c>
      <c r="L302">
        <f>IF(J302 &lt; 5,$U$4,J302)</f>
        <v>19.920000000000002</v>
      </c>
      <c r="M302" t="str">
        <f t="shared" si="44"/>
        <v>NIE</v>
      </c>
      <c r="N302" t="str">
        <f t="shared" si="45"/>
        <v>NIE</v>
      </c>
      <c r="O302" t="str">
        <f t="shared" si="46"/>
        <v/>
      </c>
      <c r="P302">
        <f t="shared" si="54"/>
        <v>23.08</v>
      </c>
      <c r="Q302">
        <f t="shared" si="47"/>
        <v>0</v>
      </c>
    </row>
    <row r="303" spans="1:17" x14ac:dyDescent="0.25">
      <c r="A303" s="4">
        <v>41941</v>
      </c>
      <c r="B303" s="5">
        <v>99</v>
      </c>
      <c r="C303">
        <f t="shared" si="48"/>
        <v>39.119999999999997</v>
      </c>
      <c r="D303">
        <f t="shared" si="49"/>
        <v>19.920000000000002</v>
      </c>
      <c r="E303" t="str">
        <f t="shared" si="50"/>
        <v>TAK</v>
      </c>
      <c r="F303">
        <f>IF(E303 = "TAK",0,ROUND(($V$3*(B303/2)/100),2))</f>
        <v>0</v>
      </c>
      <c r="G303">
        <f>IF(E303 = "TAK",ROUND(($V$4*B303/100),2),ROUND(($V$4*(B303/2)/100),2))</f>
        <v>8.91</v>
      </c>
      <c r="H303">
        <f t="shared" si="51"/>
        <v>4</v>
      </c>
      <c r="I303">
        <f t="shared" si="52"/>
        <v>39.119999999999997</v>
      </c>
      <c r="J303">
        <f t="shared" si="53"/>
        <v>11.010000000000002</v>
      </c>
      <c r="K303">
        <f>IF(H303 = 5,IF(I303 &lt; 40,$U$3,I303),I303)</f>
        <v>39.119999999999997</v>
      </c>
      <c r="L303">
        <f>IF(J303 &lt; 5,$U$4,J303)</f>
        <v>11.010000000000002</v>
      </c>
      <c r="M303" t="str">
        <f t="shared" si="44"/>
        <v>NIE</v>
      </c>
      <c r="N303" t="str">
        <f t="shared" si="45"/>
        <v>NIE</v>
      </c>
      <c r="O303" t="str">
        <f t="shared" si="46"/>
        <v/>
      </c>
      <c r="P303">
        <f t="shared" si="54"/>
        <v>20.399999999999999</v>
      </c>
      <c r="Q303">
        <f t="shared" si="47"/>
        <v>0</v>
      </c>
    </row>
    <row r="304" spans="1:17" x14ac:dyDescent="0.25">
      <c r="A304" s="2">
        <v>41942</v>
      </c>
      <c r="B304" s="3">
        <v>60</v>
      </c>
      <c r="C304">
        <f t="shared" si="48"/>
        <v>39.119999999999997</v>
      </c>
      <c r="D304">
        <f t="shared" si="49"/>
        <v>11.010000000000002</v>
      </c>
      <c r="E304" t="str">
        <f t="shared" si="50"/>
        <v>NIE</v>
      </c>
      <c r="F304">
        <f>IF(E304 = "TAK",0,ROUND(($V$3*(B304/2)/100),2))</f>
        <v>1.8</v>
      </c>
      <c r="G304">
        <f>IF(E304 = "TAK",ROUND(($V$4*B304/100),2),ROUND(($V$4*(B304/2)/100),2))</f>
        <v>2.7</v>
      </c>
      <c r="H304">
        <f t="shared" si="51"/>
        <v>5</v>
      </c>
      <c r="I304">
        <f t="shared" si="52"/>
        <v>37.32</v>
      </c>
      <c r="J304">
        <f t="shared" si="53"/>
        <v>8.3100000000000023</v>
      </c>
      <c r="K304">
        <f>IF(H304 = 5,IF(I304 &lt; 40,$U$3,I304),I304)</f>
        <v>45</v>
      </c>
      <c r="L304">
        <f>IF(J304 &lt; 5,$U$4,J304)</f>
        <v>8.3100000000000023</v>
      </c>
      <c r="M304" t="str">
        <f t="shared" si="44"/>
        <v>TAK</v>
      </c>
      <c r="N304" t="str">
        <f t="shared" si="45"/>
        <v>NIE</v>
      </c>
      <c r="O304" t="str">
        <f t="shared" si="46"/>
        <v/>
      </c>
      <c r="P304">
        <f t="shared" si="54"/>
        <v>6.18</v>
      </c>
      <c r="Q304">
        <f t="shared" si="47"/>
        <v>8.98</v>
      </c>
    </row>
    <row r="305" spans="1:17" x14ac:dyDescent="0.25">
      <c r="A305" s="4">
        <v>41943</v>
      </c>
      <c r="B305" s="5">
        <v>118</v>
      </c>
      <c r="C305">
        <f t="shared" si="48"/>
        <v>45</v>
      </c>
      <c r="D305">
        <f t="shared" si="49"/>
        <v>8.3100000000000023</v>
      </c>
      <c r="E305" t="str">
        <f t="shared" si="50"/>
        <v>NIE</v>
      </c>
      <c r="F305">
        <f>IF(E305 = "TAK",0,ROUND(($V$3*(B305/2)/100),2))</f>
        <v>3.54</v>
      </c>
      <c r="G305">
        <f>IF(E305 = "TAK",ROUND(($V$4*B305/100),2),ROUND(($V$4*(B305/2)/100),2))</f>
        <v>5.31</v>
      </c>
      <c r="H305">
        <f t="shared" si="51"/>
        <v>6</v>
      </c>
      <c r="I305">
        <f t="shared" si="52"/>
        <v>41.46</v>
      </c>
      <c r="J305">
        <f t="shared" si="53"/>
        <v>3.0000000000000027</v>
      </c>
      <c r="K305">
        <f>IF(H305 = 5,IF(I305 &lt; 40,$U$3,I305),I305)</f>
        <v>41.46</v>
      </c>
      <c r="L305">
        <f>IF(J305 &lt; 5,$U$4,J305)</f>
        <v>30</v>
      </c>
      <c r="M305" t="str">
        <f t="shared" si="44"/>
        <v>NIE</v>
      </c>
      <c r="N305" t="str">
        <f t="shared" si="45"/>
        <v>TAK</v>
      </c>
      <c r="O305" t="str">
        <f t="shared" si="46"/>
        <v/>
      </c>
      <c r="P305">
        <f t="shared" si="54"/>
        <v>12.16</v>
      </c>
      <c r="Q305">
        <f t="shared" si="47"/>
        <v>17.66</v>
      </c>
    </row>
    <row r="306" spans="1:17" x14ac:dyDescent="0.25">
      <c r="A306" s="2">
        <v>41944</v>
      </c>
      <c r="B306" s="3">
        <v>55</v>
      </c>
      <c r="C306">
        <f t="shared" si="48"/>
        <v>41.46</v>
      </c>
      <c r="D306">
        <f t="shared" si="49"/>
        <v>30</v>
      </c>
      <c r="E306" t="str">
        <f t="shared" si="50"/>
        <v>TAK</v>
      </c>
      <c r="F306">
        <f>IF(E306 = "TAK",0,ROUND(($V$3*(B306/2)/100),2))</f>
        <v>0</v>
      </c>
      <c r="G306">
        <f>IF(E306 = "TAK",ROUND(($V$4*B306/100),2),ROUND(($V$4*(B306/2)/100),2))</f>
        <v>4.95</v>
      </c>
      <c r="H306">
        <f t="shared" si="51"/>
        <v>7</v>
      </c>
      <c r="I306">
        <f t="shared" si="52"/>
        <v>41.46</v>
      </c>
      <c r="J306">
        <f t="shared" si="53"/>
        <v>25.05</v>
      </c>
      <c r="K306">
        <f>IF(H306 = 5,IF(I306 &lt; 40,$U$3,I306),I306)</f>
        <v>41.46</v>
      </c>
      <c r="L306">
        <f>IF(J306 &lt; 5,$U$4,J306)</f>
        <v>25.05</v>
      </c>
      <c r="M306" t="str">
        <f t="shared" si="44"/>
        <v>NIE</v>
      </c>
      <c r="N306" t="str">
        <f t="shared" si="45"/>
        <v>NIE</v>
      </c>
      <c r="O306" t="str">
        <f t="shared" si="46"/>
        <v/>
      </c>
      <c r="P306">
        <f t="shared" si="54"/>
        <v>11.34</v>
      </c>
      <c r="Q306">
        <f t="shared" si="47"/>
        <v>0</v>
      </c>
    </row>
    <row r="307" spans="1:17" x14ac:dyDescent="0.25">
      <c r="A307" s="4">
        <v>41945</v>
      </c>
      <c r="B307" s="5">
        <v>133</v>
      </c>
      <c r="C307">
        <f t="shared" si="48"/>
        <v>41.46</v>
      </c>
      <c r="D307">
        <f t="shared" si="49"/>
        <v>25.05</v>
      </c>
      <c r="E307" t="str">
        <f t="shared" si="50"/>
        <v>TAK</v>
      </c>
      <c r="F307">
        <f>IF(E307 = "TAK",0,ROUND(($V$3*(B307/2)/100),2))</f>
        <v>0</v>
      </c>
      <c r="G307">
        <f>IF(E307 = "TAK",ROUND(($V$4*B307/100),2),ROUND(($V$4*(B307/2)/100),2))</f>
        <v>11.97</v>
      </c>
      <c r="H307">
        <f t="shared" si="51"/>
        <v>1</v>
      </c>
      <c r="I307">
        <f t="shared" si="52"/>
        <v>41.46</v>
      </c>
      <c r="J307">
        <f t="shared" si="53"/>
        <v>13.08</v>
      </c>
      <c r="K307">
        <f>IF(H307 = 5,IF(I307 &lt; 40,$U$3,I307),I307)</f>
        <v>41.46</v>
      </c>
      <c r="L307">
        <f>IF(J307 &lt; 5,$U$4,J307)</f>
        <v>13.08</v>
      </c>
      <c r="M307" t="str">
        <f t="shared" si="44"/>
        <v>NIE</v>
      </c>
      <c r="N307" t="str">
        <f t="shared" si="45"/>
        <v>NIE</v>
      </c>
      <c r="O307" t="str">
        <f t="shared" si="46"/>
        <v/>
      </c>
      <c r="P307">
        <f t="shared" si="54"/>
        <v>27.41</v>
      </c>
      <c r="Q307">
        <f t="shared" si="47"/>
        <v>0</v>
      </c>
    </row>
    <row r="308" spans="1:17" x14ac:dyDescent="0.25">
      <c r="A308" s="2">
        <v>41946</v>
      </c>
      <c r="B308" s="3">
        <v>110</v>
      </c>
      <c r="C308">
        <f t="shared" si="48"/>
        <v>41.46</v>
      </c>
      <c r="D308">
        <f t="shared" si="49"/>
        <v>13.08</v>
      </c>
      <c r="E308" t="str">
        <f t="shared" si="50"/>
        <v>NIE</v>
      </c>
      <c r="F308">
        <f>IF(E308 = "TAK",0,ROUND(($V$3*(B308/2)/100),2))</f>
        <v>3.3</v>
      </c>
      <c r="G308">
        <f>IF(E308 = "TAK",ROUND(($V$4*B308/100),2),ROUND(($V$4*(B308/2)/100),2))</f>
        <v>4.95</v>
      </c>
      <c r="H308">
        <f t="shared" si="51"/>
        <v>2</v>
      </c>
      <c r="I308">
        <f t="shared" si="52"/>
        <v>38.160000000000004</v>
      </c>
      <c r="J308">
        <f t="shared" si="53"/>
        <v>8.129999999999999</v>
      </c>
      <c r="K308">
        <f>IF(H308 = 5,IF(I308 &lt; 40,$U$3,I308),I308)</f>
        <v>38.160000000000004</v>
      </c>
      <c r="L308">
        <f>IF(J308 &lt; 5,$U$4,J308)</f>
        <v>8.129999999999999</v>
      </c>
      <c r="M308" t="str">
        <f t="shared" si="44"/>
        <v>NIE</v>
      </c>
      <c r="N308" t="str">
        <f t="shared" si="45"/>
        <v>NIE</v>
      </c>
      <c r="O308" t="str">
        <f t="shared" si="46"/>
        <v/>
      </c>
      <c r="P308">
        <f t="shared" si="54"/>
        <v>11.34</v>
      </c>
      <c r="Q308">
        <f t="shared" si="47"/>
        <v>16.47</v>
      </c>
    </row>
    <row r="309" spans="1:17" x14ac:dyDescent="0.25">
      <c r="A309" s="4">
        <v>41947</v>
      </c>
      <c r="B309" s="5">
        <v>145</v>
      </c>
      <c r="C309">
        <f t="shared" si="48"/>
        <v>38.160000000000004</v>
      </c>
      <c r="D309">
        <f t="shared" si="49"/>
        <v>8.129999999999999</v>
      </c>
      <c r="E309" t="str">
        <f t="shared" si="50"/>
        <v>NIE</v>
      </c>
      <c r="F309">
        <f>IF(E309 = "TAK",0,ROUND(($V$3*(B309/2)/100),2))</f>
        <v>4.3499999999999996</v>
      </c>
      <c r="G309">
        <f>IF(E309 = "TAK",ROUND(($V$4*B309/100),2),ROUND(($V$4*(B309/2)/100),2))</f>
        <v>6.53</v>
      </c>
      <c r="H309">
        <f t="shared" si="51"/>
        <v>3</v>
      </c>
      <c r="I309">
        <f t="shared" si="52"/>
        <v>33.81</v>
      </c>
      <c r="J309">
        <f t="shared" si="53"/>
        <v>1.5999999999999988</v>
      </c>
      <c r="K309">
        <f>IF(H309 = 5,IF(I309 &lt; 40,$U$3,I309),I309)</f>
        <v>33.81</v>
      </c>
      <c r="L309">
        <f>IF(J309 &lt; 5,$U$4,J309)</f>
        <v>30</v>
      </c>
      <c r="M309" t="str">
        <f t="shared" si="44"/>
        <v>NIE</v>
      </c>
      <c r="N309" t="str">
        <f t="shared" si="45"/>
        <v>TAK</v>
      </c>
      <c r="O309" t="str">
        <f t="shared" si="46"/>
        <v/>
      </c>
      <c r="P309">
        <f t="shared" si="54"/>
        <v>14.95</v>
      </c>
      <c r="Q309">
        <f t="shared" si="47"/>
        <v>21.71</v>
      </c>
    </row>
    <row r="310" spans="1:17" x14ac:dyDescent="0.25">
      <c r="A310" s="2">
        <v>41948</v>
      </c>
      <c r="B310" s="3">
        <v>125</v>
      </c>
      <c r="C310">
        <f t="shared" si="48"/>
        <v>33.81</v>
      </c>
      <c r="D310">
        <f t="shared" si="49"/>
        <v>30</v>
      </c>
      <c r="E310" t="str">
        <f t="shared" si="50"/>
        <v>TAK</v>
      </c>
      <c r="F310">
        <f>IF(E310 = "TAK",0,ROUND(($V$3*(B310/2)/100),2))</f>
        <v>0</v>
      </c>
      <c r="G310">
        <f>IF(E310 = "TAK",ROUND(($V$4*B310/100),2),ROUND(($V$4*(B310/2)/100),2))</f>
        <v>11.25</v>
      </c>
      <c r="H310">
        <f t="shared" si="51"/>
        <v>4</v>
      </c>
      <c r="I310">
        <f t="shared" si="52"/>
        <v>33.81</v>
      </c>
      <c r="J310">
        <f t="shared" si="53"/>
        <v>18.75</v>
      </c>
      <c r="K310">
        <f>IF(H310 = 5,IF(I310 &lt; 40,$U$3,I310),I310)</f>
        <v>33.81</v>
      </c>
      <c r="L310">
        <f>IF(J310 &lt; 5,$U$4,J310)</f>
        <v>18.75</v>
      </c>
      <c r="M310" t="str">
        <f t="shared" si="44"/>
        <v>NIE</v>
      </c>
      <c r="N310" t="str">
        <f t="shared" si="45"/>
        <v>NIE</v>
      </c>
      <c r="O310" t="str">
        <f t="shared" si="46"/>
        <v/>
      </c>
      <c r="P310">
        <f t="shared" si="54"/>
        <v>25.76</v>
      </c>
      <c r="Q310">
        <f t="shared" si="47"/>
        <v>0</v>
      </c>
    </row>
    <row r="311" spans="1:17" x14ac:dyDescent="0.25">
      <c r="A311" s="4">
        <v>41949</v>
      </c>
      <c r="B311" s="5">
        <v>103</v>
      </c>
      <c r="C311">
        <f t="shared" si="48"/>
        <v>33.81</v>
      </c>
      <c r="D311">
        <f t="shared" si="49"/>
        <v>18.75</v>
      </c>
      <c r="E311" t="str">
        <f t="shared" si="50"/>
        <v>TAK</v>
      </c>
      <c r="F311">
        <f>IF(E311 = "TAK",0,ROUND(($V$3*(B311/2)/100),2))</f>
        <v>0</v>
      </c>
      <c r="G311">
        <f>IF(E311 = "TAK",ROUND(($V$4*B311/100),2),ROUND(($V$4*(B311/2)/100),2))</f>
        <v>9.27</v>
      </c>
      <c r="H311">
        <f t="shared" si="51"/>
        <v>5</v>
      </c>
      <c r="I311">
        <f t="shared" si="52"/>
        <v>33.81</v>
      </c>
      <c r="J311">
        <f t="shared" si="53"/>
        <v>9.48</v>
      </c>
      <c r="K311">
        <f>IF(H311 = 5,IF(I311 &lt; 40,$U$3,I311),I311)</f>
        <v>45</v>
      </c>
      <c r="L311">
        <f>IF(J311 &lt; 5,$U$4,J311)</f>
        <v>9.48</v>
      </c>
      <c r="M311" t="str">
        <f t="shared" si="44"/>
        <v>TAK</v>
      </c>
      <c r="N311" t="str">
        <f t="shared" si="45"/>
        <v>NIE</v>
      </c>
      <c r="O311" t="str">
        <f t="shared" si="46"/>
        <v/>
      </c>
      <c r="P311">
        <f t="shared" si="54"/>
        <v>21.23</v>
      </c>
      <c r="Q311">
        <f t="shared" si="47"/>
        <v>0</v>
      </c>
    </row>
    <row r="312" spans="1:17" x14ac:dyDescent="0.25">
      <c r="A312" s="2">
        <v>41950</v>
      </c>
      <c r="B312" s="3">
        <v>143</v>
      </c>
      <c r="C312">
        <f t="shared" si="48"/>
        <v>45</v>
      </c>
      <c r="D312">
        <f t="shared" si="49"/>
        <v>9.48</v>
      </c>
      <c r="E312" t="str">
        <f t="shared" si="50"/>
        <v>NIE</v>
      </c>
      <c r="F312">
        <f>IF(E312 = "TAK",0,ROUND(($V$3*(B312/2)/100),2))</f>
        <v>4.29</v>
      </c>
      <c r="G312">
        <f>IF(E312 = "TAK",ROUND(($V$4*B312/100),2),ROUND(($V$4*(B312/2)/100),2))</f>
        <v>6.44</v>
      </c>
      <c r="H312">
        <f t="shared" si="51"/>
        <v>6</v>
      </c>
      <c r="I312">
        <f t="shared" si="52"/>
        <v>40.71</v>
      </c>
      <c r="J312">
        <f t="shared" si="53"/>
        <v>3.04</v>
      </c>
      <c r="K312">
        <f>IF(H312 = 5,IF(I312 &lt; 40,$U$3,I312),I312)</f>
        <v>40.71</v>
      </c>
      <c r="L312">
        <f>IF(J312 &lt; 5,$U$4,J312)</f>
        <v>30</v>
      </c>
      <c r="M312" t="str">
        <f t="shared" si="44"/>
        <v>NIE</v>
      </c>
      <c r="N312" t="str">
        <f t="shared" si="45"/>
        <v>TAK</v>
      </c>
      <c r="O312" t="str">
        <f t="shared" si="46"/>
        <v/>
      </c>
      <c r="P312">
        <f t="shared" si="54"/>
        <v>14.75</v>
      </c>
      <c r="Q312">
        <f t="shared" si="47"/>
        <v>21.41</v>
      </c>
    </row>
    <row r="313" spans="1:17" x14ac:dyDescent="0.25">
      <c r="A313" s="4">
        <v>41951</v>
      </c>
      <c r="B313" s="5">
        <v>50</v>
      </c>
      <c r="C313">
        <f t="shared" si="48"/>
        <v>40.71</v>
      </c>
      <c r="D313">
        <f t="shared" si="49"/>
        <v>30</v>
      </c>
      <c r="E313" t="str">
        <f t="shared" si="50"/>
        <v>TAK</v>
      </c>
      <c r="F313">
        <f>IF(E313 = "TAK",0,ROUND(($V$3*(B313/2)/100),2))</f>
        <v>0</v>
      </c>
      <c r="G313">
        <f>IF(E313 = "TAK",ROUND(($V$4*B313/100),2),ROUND(($V$4*(B313/2)/100),2))</f>
        <v>4.5</v>
      </c>
      <c r="H313">
        <f t="shared" si="51"/>
        <v>7</v>
      </c>
      <c r="I313">
        <f t="shared" si="52"/>
        <v>40.71</v>
      </c>
      <c r="J313">
        <f t="shared" si="53"/>
        <v>25.5</v>
      </c>
      <c r="K313">
        <f>IF(H313 = 5,IF(I313 &lt; 40,$U$3,I313),I313)</f>
        <v>40.71</v>
      </c>
      <c r="L313">
        <f>IF(J313 &lt; 5,$U$4,J313)</f>
        <v>25.5</v>
      </c>
      <c r="M313" t="str">
        <f t="shared" si="44"/>
        <v>NIE</v>
      </c>
      <c r="N313" t="str">
        <f t="shared" si="45"/>
        <v>NIE</v>
      </c>
      <c r="O313" t="str">
        <f t="shared" si="46"/>
        <v/>
      </c>
      <c r="P313">
        <f t="shared" si="54"/>
        <v>10.31</v>
      </c>
      <c r="Q313">
        <f t="shared" si="47"/>
        <v>0</v>
      </c>
    </row>
    <row r="314" spans="1:17" x14ac:dyDescent="0.25">
      <c r="A314" s="2">
        <v>41952</v>
      </c>
      <c r="B314" s="3">
        <v>105</v>
      </c>
      <c r="C314">
        <f t="shared" si="48"/>
        <v>40.71</v>
      </c>
      <c r="D314">
        <f t="shared" si="49"/>
        <v>25.5</v>
      </c>
      <c r="E314" t="str">
        <f t="shared" si="50"/>
        <v>TAK</v>
      </c>
      <c r="F314">
        <f>IF(E314 = "TAK",0,ROUND(($V$3*(B314/2)/100),2))</f>
        <v>0</v>
      </c>
      <c r="G314">
        <f>IF(E314 = "TAK",ROUND(($V$4*B314/100),2),ROUND(($V$4*(B314/2)/100),2))</f>
        <v>9.4499999999999993</v>
      </c>
      <c r="H314">
        <f t="shared" si="51"/>
        <v>1</v>
      </c>
      <c r="I314">
        <f t="shared" si="52"/>
        <v>40.71</v>
      </c>
      <c r="J314">
        <f t="shared" si="53"/>
        <v>16.05</v>
      </c>
      <c r="K314">
        <f>IF(H314 = 5,IF(I314 &lt; 40,$U$3,I314),I314)</f>
        <v>40.71</v>
      </c>
      <c r="L314">
        <f>IF(J314 &lt; 5,$U$4,J314)</f>
        <v>16.05</v>
      </c>
      <c r="M314" t="str">
        <f t="shared" si="44"/>
        <v>NIE</v>
      </c>
      <c r="N314" t="str">
        <f t="shared" si="45"/>
        <v>NIE</v>
      </c>
      <c r="O314" t="str">
        <f t="shared" si="46"/>
        <v/>
      </c>
      <c r="P314">
        <f t="shared" si="54"/>
        <v>21.64</v>
      </c>
      <c r="Q314">
        <f t="shared" si="47"/>
        <v>0</v>
      </c>
    </row>
    <row r="315" spans="1:17" x14ac:dyDescent="0.25">
      <c r="A315" s="4">
        <v>41953</v>
      </c>
      <c r="B315" s="5">
        <v>101</v>
      </c>
      <c r="C315">
        <f t="shared" si="48"/>
        <v>40.71</v>
      </c>
      <c r="D315">
        <f t="shared" si="49"/>
        <v>16.05</v>
      </c>
      <c r="E315" t="str">
        <f t="shared" si="50"/>
        <v>TAK</v>
      </c>
      <c r="F315">
        <f>IF(E315 = "TAK",0,ROUND(($V$3*(B315/2)/100),2))</f>
        <v>0</v>
      </c>
      <c r="G315">
        <f>IF(E315 = "TAK",ROUND(($V$4*B315/100),2),ROUND(($V$4*(B315/2)/100),2))</f>
        <v>9.09</v>
      </c>
      <c r="H315">
        <f t="shared" si="51"/>
        <v>2</v>
      </c>
      <c r="I315">
        <f t="shared" si="52"/>
        <v>40.71</v>
      </c>
      <c r="J315">
        <f t="shared" si="53"/>
        <v>6.9600000000000009</v>
      </c>
      <c r="K315">
        <f>IF(H315 = 5,IF(I315 &lt; 40,$U$3,I315),I315)</f>
        <v>40.71</v>
      </c>
      <c r="L315">
        <f>IF(J315 &lt; 5,$U$4,J315)</f>
        <v>6.9600000000000009</v>
      </c>
      <c r="M315" t="str">
        <f t="shared" si="44"/>
        <v>NIE</v>
      </c>
      <c r="N315" t="str">
        <f t="shared" si="45"/>
        <v>NIE</v>
      </c>
      <c r="O315" t="str">
        <f t="shared" si="46"/>
        <v/>
      </c>
      <c r="P315">
        <f t="shared" si="54"/>
        <v>20.82</v>
      </c>
      <c r="Q315">
        <f t="shared" si="47"/>
        <v>0</v>
      </c>
    </row>
    <row r="316" spans="1:17" x14ac:dyDescent="0.25">
      <c r="A316" s="2">
        <v>41954</v>
      </c>
      <c r="B316" s="3">
        <v>114</v>
      </c>
      <c r="C316">
        <f t="shared" si="48"/>
        <v>40.71</v>
      </c>
      <c r="D316">
        <f t="shared" si="49"/>
        <v>6.9600000000000009</v>
      </c>
      <c r="E316" t="str">
        <f t="shared" si="50"/>
        <v>NIE</v>
      </c>
      <c r="F316">
        <f>IF(E316 = "TAK",0,ROUND(($V$3*(B316/2)/100),2))</f>
        <v>3.42</v>
      </c>
      <c r="G316">
        <f>IF(E316 = "TAK",ROUND(($V$4*B316/100),2),ROUND(($V$4*(B316/2)/100),2))</f>
        <v>5.13</v>
      </c>
      <c r="H316">
        <f t="shared" si="51"/>
        <v>3</v>
      </c>
      <c r="I316">
        <f t="shared" si="52"/>
        <v>37.29</v>
      </c>
      <c r="J316">
        <f t="shared" si="53"/>
        <v>1.830000000000001</v>
      </c>
      <c r="K316">
        <f>IF(H316 = 5,IF(I316 &lt; 40,$U$3,I316),I316)</f>
        <v>37.29</v>
      </c>
      <c r="L316">
        <f>IF(J316 &lt; 5,$U$4,J316)</f>
        <v>30</v>
      </c>
      <c r="M316" t="str">
        <f t="shared" si="44"/>
        <v>NIE</v>
      </c>
      <c r="N316" t="str">
        <f t="shared" si="45"/>
        <v>TAK</v>
      </c>
      <c r="O316" t="str">
        <f t="shared" si="46"/>
        <v/>
      </c>
      <c r="P316">
        <f t="shared" si="54"/>
        <v>11.75</v>
      </c>
      <c r="Q316">
        <f t="shared" si="47"/>
        <v>17.07</v>
      </c>
    </row>
    <row r="317" spans="1:17" x14ac:dyDescent="0.25">
      <c r="A317" s="4">
        <v>41955</v>
      </c>
      <c r="B317" s="5">
        <v>106</v>
      </c>
      <c r="C317">
        <f t="shared" si="48"/>
        <v>37.29</v>
      </c>
      <c r="D317">
        <f t="shared" si="49"/>
        <v>30</v>
      </c>
      <c r="E317" t="str">
        <f t="shared" si="50"/>
        <v>TAK</v>
      </c>
      <c r="F317">
        <f>IF(E317 = "TAK",0,ROUND(($V$3*(B317/2)/100),2))</f>
        <v>0</v>
      </c>
      <c r="G317">
        <f>IF(E317 = "TAK",ROUND(($V$4*B317/100),2),ROUND(($V$4*(B317/2)/100),2))</f>
        <v>9.5399999999999991</v>
      </c>
      <c r="H317">
        <f t="shared" si="51"/>
        <v>4</v>
      </c>
      <c r="I317">
        <f t="shared" si="52"/>
        <v>37.29</v>
      </c>
      <c r="J317">
        <f t="shared" si="53"/>
        <v>20.46</v>
      </c>
      <c r="K317">
        <f>IF(H317 = 5,IF(I317 &lt; 40,$U$3,I317),I317)</f>
        <v>37.29</v>
      </c>
      <c r="L317">
        <f>IF(J317 &lt; 5,$U$4,J317)</f>
        <v>20.46</v>
      </c>
      <c r="M317" t="str">
        <f t="shared" si="44"/>
        <v>NIE</v>
      </c>
      <c r="N317" t="str">
        <f t="shared" si="45"/>
        <v>NIE</v>
      </c>
      <c r="O317" t="str">
        <f t="shared" si="46"/>
        <v/>
      </c>
      <c r="P317">
        <f t="shared" si="54"/>
        <v>21.85</v>
      </c>
      <c r="Q317">
        <f t="shared" si="47"/>
        <v>0</v>
      </c>
    </row>
    <row r="318" spans="1:17" x14ac:dyDescent="0.25">
      <c r="A318" s="2">
        <v>41956</v>
      </c>
      <c r="B318" s="3">
        <v>79</v>
      </c>
      <c r="C318">
        <f t="shared" si="48"/>
        <v>37.29</v>
      </c>
      <c r="D318">
        <f t="shared" si="49"/>
        <v>20.46</v>
      </c>
      <c r="E318" t="str">
        <f t="shared" si="50"/>
        <v>TAK</v>
      </c>
      <c r="F318">
        <f>IF(E318 = "TAK",0,ROUND(($V$3*(B318/2)/100),2))</f>
        <v>0</v>
      </c>
      <c r="G318">
        <f>IF(E318 = "TAK",ROUND(($V$4*B318/100),2),ROUND(($V$4*(B318/2)/100),2))</f>
        <v>7.11</v>
      </c>
      <c r="H318">
        <f t="shared" si="51"/>
        <v>5</v>
      </c>
      <c r="I318">
        <f t="shared" si="52"/>
        <v>37.29</v>
      </c>
      <c r="J318">
        <f t="shared" si="53"/>
        <v>13.350000000000001</v>
      </c>
      <c r="K318">
        <f>IF(H318 = 5,IF(I318 &lt; 40,$U$3,I318),I318)</f>
        <v>45</v>
      </c>
      <c r="L318">
        <f>IF(J318 &lt; 5,$U$4,J318)</f>
        <v>13.350000000000001</v>
      </c>
      <c r="M318" t="str">
        <f t="shared" si="44"/>
        <v>TAK</v>
      </c>
      <c r="N318" t="str">
        <f t="shared" si="45"/>
        <v>NIE</v>
      </c>
      <c r="O318" t="str">
        <f t="shared" si="46"/>
        <v/>
      </c>
      <c r="P318">
        <f t="shared" si="54"/>
        <v>16.28</v>
      </c>
      <c r="Q318">
        <f t="shared" si="47"/>
        <v>0</v>
      </c>
    </row>
    <row r="319" spans="1:17" x14ac:dyDescent="0.25">
      <c r="A319" s="4">
        <v>41957</v>
      </c>
      <c r="B319" s="5">
        <v>20</v>
      </c>
      <c r="C319">
        <f t="shared" si="48"/>
        <v>45</v>
      </c>
      <c r="D319">
        <f t="shared" si="49"/>
        <v>13.350000000000001</v>
      </c>
      <c r="E319" t="str">
        <f t="shared" si="50"/>
        <v>NIE</v>
      </c>
      <c r="F319">
        <f>IF(E319 = "TAK",0,ROUND(($V$3*(B319/2)/100),2))</f>
        <v>0.6</v>
      </c>
      <c r="G319">
        <f>IF(E319 = "TAK",ROUND(($V$4*B319/100),2),ROUND(($V$4*(B319/2)/100),2))</f>
        <v>0.9</v>
      </c>
      <c r="H319">
        <f t="shared" si="51"/>
        <v>6</v>
      </c>
      <c r="I319">
        <f t="shared" si="52"/>
        <v>44.4</v>
      </c>
      <c r="J319">
        <f t="shared" si="53"/>
        <v>12.450000000000001</v>
      </c>
      <c r="K319">
        <f>IF(H319 = 5,IF(I319 &lt; 40,$U$3,I319),I319)</f>
        <v>44.4</v>
      </c>
      <c r="L319">
        <f>IF(J319 &lt; 5,$U$4,J319)</f>
        <v>12.450000000000001</v>
      </c>
      <c r="M319" t="str">
        <f t="shared" si="44"/>
        <v>NIE</v>
      </c>
      <c r="N319" t="str">
        <f t="shared" si="45"/>
        <v>NIE</v>
      </c>
      <c r="O319" t="str">
        <f t="shared" si="46"/>
        <v/>
      </c>
      <c r="P319">
        <f t="shared" si="54"/>
        <v>2.06</v>
      </c>
      <c r="Q319">
        <f t="shared" si="47"/>
        <v>2.99</v>
      </c>
    </row>
    <row r="320" spans="1:17" x14ac:dyDescent="0.25">
      <c r="A320" s="2">
        <v>41958</v>
      </c>
      <c r="B320" s="3">
        <v>27</v>
      </c>
      <c r="C320">
        <f t="shared" si="48"/>
        <v>44.4</v>
      </c>
      <c r="D320">
        <f t="shared" si="49"/>
        <v>12.450000000000001</v>
      </c>
      <c r="E320" t="str">
        <f t="shared" si="50"/>
        <v>NIE</v>
      </c>
      <c r="F320">
        <f>IF(E320 = "TAK",0,ROUND(($V$3*(B320/2)/100),2))</f>
        <v>0.81</v>
      </c>
      <c r="G320">
        <f>IF(E320 = "TAK",ROUND(($V$4*B320/100),2),ROUND(($V$4*(B320/2)/100),2))</f>
        <v>1.22</v>
      </c>
      <c r="H320">
        <f t="shared" si="51"/>
        <v>7</v>
      </c>
      <c r="I320">
        <f t="shared" si="52"/>
        <v>43.589999999999996</v>
      </c>
      <c r="J320">
        <f t="shared" si="53"/>
        <v>11.23</v>
      </c>
      <c r="K320">
        <f>IF(H320 = 5,IF(I320 &lt; 40,$U$3,I320),I320)</f>
        <v>43.589999999999996</v>
      </c>
      <c r="L320">
        <f>IF(J320 &lt; 5,$U$4,J320)</f>
        <v>11.23</v>
      </c>
      <c r="M320" t="str">
        <f t="shared" si="44"/>
        <v>NIE</v>
      </c>
      <c r="N320" t="str">
        <f t="shared" si="45"/>
        <v>NIE</v>
      </c>
      <c r="O320" t="str">
        <f t="shared" si="46"/>
        <v/>
      </c>
      <c r="P320">
        <f t="shared" si="54"/>
        <v>2.79</v>
      </c>
      <c r="Q320">
        <f t="shared" si="47"/>
        <v>4.04</v>
      </c>
    </row>
    <row r="321" spans="1:17" x14ac:dyDescent="0.25">
      <c r="A321" s="4">
        <v>41959</v>
      </c>
      <c r="B321" s="5">
        <v>23</v>
      </c>
      <c r="C321">
        <f t="shared" si="48"/>
        <v>43.589999999999996</v>
      </c>
      <c r="D321">
        <f t="shared" si="49"/>
        <v>11.23</v>
      </c>
      <c r="E321" t="str">
        <f t="shared" si="50"/>
        <v>NIE</v>
      </c>
      <c r="F321">
        <f>IF(E321 = "TAK",0,ROUND(($V$3*(B321/2)/100),2))</f>
        <v>0.69</v>
      </c>
      <c r="G321">
        <f>IF(E321 = "TAK",ROUND(($V$4*B321/100),2),ROUND(($V$4*(B321/2)/100),2))</f>
        <v>1.04</v>
      </c>
      <c r="H321">
        <f t="shared" si="51"/>
        <v>1</v>
      </c>
      <c r="I321">
        <f t="shared" si="52"/>
        <v>42.9</v>
      </c>
      <c r="J321">
        <f t="shared" si="53"/>
        <v>10.190000000000001</v>
      </c>
      <c r="K321">
        <f>IF(H321 = 5,IF(I321 &lt; 40,$U$3,I321),I321)</f>
        <v>42.9</v>
      </c>
      <c r="L321">
        <f>IF(J321 &lt; 5,$U$4,J321)</f>
        <v>10.190000000000001</v>
      </c>
      <c r="M321" t="str">
        <f t="shared" si="44"/>
        <v>NIE</v>
      </c>
      <c r="N321" t="str">
        <f t="shared" si="45"/>
        <v>NIE</v>
      </c>
      <c r="O321" t="str">
        <f t="shared" si="46"/>
        <v/>
      </c>
      <c r="P321">
        <f t="shared" si="54"/>
        <v>2.38</v>
      </c>
      <c r="Q321">
        <f t="shared" si="47"/>
        <v>3.44</v>
      </c>
    </row>
    <row r="322" spans="1:17" x14ac:dyDescent="0.25">
      <c r="A322" s="2">
        <v>41960</v>
      </c>
      <c r="B322" s="3">
        <v>106</v>
      </c>
      <c r="C322">
        <f t="shared" si="48"/>
        <v>42.9</v>
      </c>
      <c r="D322">
        <f t="shared" si="49"/>
        <v>10.190000000000001</v>
      </c>
      <c r="E322" t="str">
        <f t="shared" si="50"/>
        <v>NIE</v>
      </c>
      <c r="F322">
        <f>IF(E322 = "TAK",0,ROUND(($V$3*(B322/2)/100),2))</f>
        <v>3.18</v>
      </c>
      <c r="G322">
        <f>IF(E322 = "TAK",ROUND(($V$4*B322/100),2),ROUND(($V$4*(B322/2)/100),2))</f>
        <v>4.7699999999999996</v>
      </c>
      <c r="H322">
        <f t="shared" si="51"/>
        <v>2</v>
      </c>
      <c r="I322">
        <f t="shared" si="52"/>
        <v>39.72</v>
      </c>
      <c r="J322">
        <f t="shared" si="53"/>
        <v>5.4200000000000017</v>
      </c>
      <c r="K322">
        <f>IF(H322 = 5,IF(I322 &lt; 40,$U$3,I322),I322)</f>
        <v>39.72</v>
      </c>
      <c r="L322">
        <f>IF(J322 &lt; 5,$U$4,J322)</f>
        <v>5.4200000000000017</v>
      </c>
      <c r="M322" t="str">
        <f t="shared" si="44"/>
        <v>NIE</v>
      </c>
      <c r="N322" t="str">
        <f t="shared" si="45"/>
        <v>NIE</v>
      </c>
      <c r="O322" t="str">
        <f t="shared" si="46"/>
        <v/>
      </c>
      <c r="P322">
        <f t="shared" si="54"/>
        <v>10.92</v>
      </c>
      <c r="Q322">
        <f t="shared" si="47"/>
        <v>15.87</v>
      </c>
    </row>
    <row r="323" spans="1:17" x14ac:dyDescent="0.25">
      <c r="A323" s="4">
        <v>41961</v>
      </c>
      <c r="B323" s="5">
        <v>90</v>
      </c>
      <c r="C323">
        <f t="shared" si="48"/>
        <v>39.72</v>
      </c>
      <c r="D323">
        <f t="shared" si="49"/>
        <v>5.4200000000000017</v>
      </c>
      <c r="E323" t="str">
        <f t="shared" si="50"/>
        <v>NIE</v>
      </c>
      <c r="F323">
        <f>IF(E323 = "TAK",0,ROUND(($V$3*(B323/2)/100),2))</f>
        <v>2.7</v>
      </c>
      <c r="G323">
        <f>IF(E323 = "TAK",ROUND(($V$4*B323/100),2),ROUND(($V$4*(B323/2)/100),2))</f>
        <v>4.05</v>
      </c>
      <c r="H323">
        <f t="shared" si="51"/>
        <v>3</v>
      </c>
      <c r="I323">
        <f t="shared" si="52"/>
        <v>37.019999999999996</v>
      </c>
      <c r="J323">
        <f t="shared" si="53"/>
        <v>1.3700000000000019</v>
      </c>
      <c r="K323">
        <f>IF(H323 = 5,IF(I323 &lt; 40,$U$3,I323),I323)</f>
        <v>37.019999999999996</v>
      </c>
      <c r="L323">
        <f>IF(J323 &lt; 5,$U$4,J323)</f>
        <v>30</v>
      </c>
      <c r="M323" t="str">
        <f t="shared" ref="M323:M366" si="55">IF(I323 &lt;&gt; K323,"TAK","NIE")</f>
        <v>NIE</v>
      </c>
      <c r="N323" t="str">
        <f t="shared" ref="N323:N366" si="56">IF(J323 &lt;&gt; L323,"TAK","NIE")</f>
        <v>TAK</v>
      </c>
      <c r="O323" t="str">
        <f t="shared" ref="O323:O366" si="57">IF(D323 &lt; 5.25,"TAK","")</f>
        <v/>
      </c>
      <c r="P323">
        <f t="shared" si="54"/>
        <v>9.27</v>
      </c>
      <c r="Q323">
        <f t="shared" ref="Q323:Q366" si="58">ROUND(F323*$W$3,2)</f>
        <v>13.47</v>
      </c>
    </row>
    <row r="324" spans="1:17" x14ac:dyDescent="0.25">
      <c r="A324" s="2">
        <v>41962</v>
      </c>
      <c r="B324" s="3">
        <v>119</v>
      </c>
      <c r="C324">
        <f t="shared" ref="C324:C366" si="59">K323</f>
        <v>37.019999999999996</v>
      </c>
      <c r="D324">
        <f t="shared" ref="D324:D366" si="60">L323</f>
        <v>30</v>
      </c>
      <c r="E324" t="str">
        <f t="shared" ref="E324:E366" si="61">IF(D324 &gt;15,"TAK","NIE")</f>
        <v>TAK</v>
      </c>
      <c r="F324">
        <f>IF(E324 = "TAK",0,ROUND(($V$3*(B324/2)/100),2))</f>
        <v>0</v>
      </c>
      <c r="G324">
        <f>IF(E324 = "TAK",ROUND(($V$4*B324/100),2),ROUND(($V$4*(B324/2)/100),2))</f>
        <v>10.71</v>
      </c>
      <c r="H324">
        <f t="shared" ref="H324:H366" si="62">WEEKDAY(A324)</f>
        <v>4</v>
      </c>
      <c r="I324">
        <f t="shared" ref="I324:I366" si="63">C324-F324</f>
        <v>37.019999999999996</v>
      </c>
      <c r="J324">
        <f t="shared" ref="J324:J366" si="64">D324-G324</f>
        <v>19.29</v>
      </c>
      <c r="K324">
        <f>IF(H324 = 5,IF(I324 &lt; 40,$U$3,I324),I324)</f>
        <v>37.019999999999996</v>
      </c>
      <c r="L324">
        <f>IF(J324 &lt; 5,$U$4,J324)</f>
        <v>19.29</v>
      </c>
      <c r="M324" t="str">
        <f t="shared" si="55"/>
        <v>NIE</v>
      </c>
      <c r="N324" t="str">
        <f t="shared" si="56"/>
        <v>NIE</v>
      </c>
      <c r="O324" t="str">
        <f t="shared" si="57"/>
        <v/>
      </c>
      <c r="P324">
        <f t="shared" ref="P324:P366" si="65">ROUND((G324*$W$4),2)</f>
        <v>24.53</v>
      </c>
      <c r="Q324">
        <f t="shared" si="58"/>
        <v>0</v>
      </c>
    </row>
    <row r="325" spans="1:17" x14ac:dyDescent="0.25">
      <c r="A325" s="4">
        <v>41963</v>
      </c>
      <c r="B325" s="5">
        <v>110</v>
      </c>
      <c r="C325">
        <f t="shared" si="59"/>
        <v>37.019999999999996</v>
      </c>
      <c r="D325">
        <f t="shared" si="60"/>
        <v>19.29</v>
      </c>
      <c r="E325" t="str">
        <f t="shared" si="61"/>
        <v>TAK</v>
      </c>
      <c r="F325">
        <f>IF(E325 = "TAK",0,ROUND(($V$3*(B325/2)/100),2))</f>
        <v>0</v>
      </c>
      <c r="G325">
        <f>IF(E325 = "TAK",ROUND(($V$4*B325/100),2),ROUND(($V$4*(B325/2)/100),2))</f>
        <v>9.9</v>
      </c>
      <c r="H325">
        <f t="shared" si="62"/>
        <v>5</v>
      </c>
      <c r="I325">
        <f t="shared" si="63"/>
        <v>37.019999999999996</v>
      </c>
      <c r="J325">
        <f t="shared" si="64"/>
        <v>9.3899999999999988</v>
      </c>
      <c r="K325">
        <f>IF(H325 = 5,IF(I325 &lt; 40,$U$3,I325),I325)</f>
        <v>45</v>
      </c>
      <c r="L325">
        <f>IF(J325 &lt; 5,$U$4,J325)</f>
        <v>9.3899999999999988</v>
      </c>
      <c r="M325" t="str">
        <f t="shared" si="55"/>
        <v>TAK</v>
      </c>
      <c r="N325" t="str">
        <f t="shared" si="56"/>
        <v>NIE</v>
      </c>
      <c r="O325" t="str">
        <f t="shared" si="57"/>
        <v/>
      </c>
      <c r="P325">
        <f t="shared" si="65"/>
        <v>22.67</v>
      </c>
      <c r="Q325">
        <f t="shared" si="58"/>
        <v>0</v>
      </c>
    </row>
    <row r="326" spans="1:17" x14ac:dyDescent="0.25">
      <c r="A326" s="2">
        <v>41964</v>
      </c>
      <c r="B326" s="3">
        <v>23</v>
      </c>
      <c r="C326">
        <f t="shared" si="59"/>
        <v>45</v>
      </c>
      <c r="D326">
        <f t="shared" si="60"/>
        <v>9.3899999999999988</v>
      </c>
      <c r="E326" t="str">
        <f t="shared" si="61"/>
        <v>NIE</v>
      </c>
      <c r="F326">
        <f>IF(E326 = "TAK",0,ROUND(($V$3*(B326/2)/100),2))</f>
        <v>0.69</v>
      </c>
      <c r="G326">
        <f>IF(E326 = "TAK",ROUND(($V$4*B326/100),2),ROUND(($V$4*(B326/2)/100),2))</f>
        <v>1.04</v>
      </c>
      <c r="H326">
        <f t="shared" si="62"/>
        <v>6</v>
      </c>
      <c r="I326">
        <f t="shared" si="63"/>
        <v>44.31</v>
      </c>
      <c r="J326">
        <f t="shared" si="64"/>
        <v>8.3499999999999979</v>
      </c>
      <c r="K326">
        <f>IF(H326 = 5,IF(I326 &lt; 40,$U$3,I326),I326)</f>
        <v>44.31</v>
      </c>
      <c r="L326">
        <f>IF(J326 &lt; 5,$U$4,J326)</f>
        <v>8.3499999999999979</v>
      </c>
      <c r="M326" t="str">
        <f t="shared" si="55"/>
        <v>NIE</v>
      </c>
      <c r="N326" t="str">
        <f t="shared" si="56"/>
        <v>NIE</v>
      </c>
      <c r="O326" t="str">
        <f t="shared" si="57"/>
        <v/>
      </c>
      <c r="P326">
        <f t="shared" si="65"/>
        <v>2.38</v>
      </c>
      <c r="Q326">
        <f t="shared" si="58"/>
        <v>3.44</v>
      </c>
    </row>
    <row r="327" spans="1:17" x14ac:dyDescent="0.25">
      <c r="A327" s="4">
        <v>41965</v>
      </c>
      <c r="B327" s="5">
        <v>53</v>
      </c>
      <c r="C327">
        <f t="shared" si="59"/>
        <v>44.31</v>
      </c>
      <c r="D327">
        <f t="shared" si="60"/>
        <v>8.3499999999999979</v>
      </c>
      <c r="E327" t="str">
        <f t="shared" si="61"/>
        <v>NIE</v>
      </c>
      <c r="F327">
        <f>IF(E327 = "TAK",0,ROUND(($V$3*(B327/2)/100),2))</f>
        <v>1.59</v>
      </c>
      <c r="G327">
        <f>IF(E327 = "TAK",ROUND(($V$4*B327/100),2),ROUND(($V$4*(B327/2)/100),2))</f>
        <v>2.39</v>
      </c>
      <c r="H327">
        <f t="shared" si="62"/>
        <v>7</v>
      </c>
      <c r="I327">
        <f t="shared" si="63"/>
        <v>42.72</v>
      </c>
      <c r="J327">
        <f t="shared" si="64"/>
        <v>5.9599999999999973</v>
      </c>
      <c r="K327">
        <f>IF(H327 = 5,IF(I327 &lt; 40,$U$3,I327),I327)</f>
        <v>42.72</v>
      </c>
      <c r="L327">
        <f>IF(J327 &lt; 5,$U$4,J327)</f>
        <v>5.9599999999999973</v>
      </c>
      <c r="M327" t="str">
        <f t="shared" si="55"/>
        <v>NIE</v>
      </c>
      <c r="N327" t="str">
        <f t="shared" si="56"/>
        <v>NIE</v>
      </c>
      <c r="O327" t="str">
        <f t="shared" si="57"/>
        <v/>
      </c>
      <c r="P327">
        <f t="shared" si="65"/>
        <v>5.47</v>
      </c>
      <c r="Q327">
        <f t="shared" si="58"/>
        <v>7.93</v>
      </c>
    </row>
    <row r="328" spans="1:17" x14ac:dyDescent="0.25">
      <c r="A328" s="2">
        <v>41966</v>
      </c>
      <c r="B328" s="3">
        <v>89</v>
      </c>
      <c r="C328">
        <f t="shared" si="59"/>
        <v>42.72</v>
      </c>
      <c r="D328">
        <f t="shared" si="60"/>
        <v>5.9599999999999973</v>
      </c>
      <c r="E328" t="str">
        <f t="shared" si="61"/>
        <v>NIE</v>
      </c>
      <c r="F328">
        <f>IF(E328 = "TAK",0,ROUND(($V$3*(B328/2)/100),2))</f>
        <v>2.67</v>
      </c>
      <c r="G328">
        <f>IF(E328 = "TAK",ROUND(($V$4*B328/100),2),ROUND(($V$4*(B328/2)/100),2))</f>
        <v>4.01</v>
      </c>
      <c r="H328">
        <f t="shared" si="62"/>
        <v>1</v>
      </c>
      <c r="I328">
        <f t="shared" si="63"/>
        <v>40.049999999999997</v>
      </c>
      <c r="J328">
        <f t="shared" si="64"/>
        <v>1.9499999999999975</v>
      </c>
      <c r="K328">
        <f>IF(H328 = 5,IF(I328 &lt; 40,$U$3,I328),I328)</f>
        <v>40.049999999999997</v>
      </c>
      <c r="L328">
        <f>IF(J328 &lt; 5,$U$4,J328)</f>
        <v>30</v>
      </c>
      <c r="M328" t="str">
        <f t="shared" si="55"/>
        <v>NIE</v>
      </c>
      <c r="N328" t="str">
        <f t="shared" si="56"/>
        <v>TAK</v>
      </c>
      <c r="O328" t="str">
        <f t="shared" si="57"/>
        <v/>
      </c>
      <c r="P328">
        <f t="shared" si="65"/>
        <v>9.18</v>
      </c>
      <c r="Q328">
        <f t="shared" si="58"/>
        <v>13.32</v>
      </c>
    </row>
    <row r="329" spans="1:17" x14ac:dyDescent="0.25">
      <c r="A329" s="4">
        <v>41967</v>
      </c>
      <c r="B329" s="5">
        <v>150</v>
      </c>
      <c r="C329">
        <f t="shared" si="59"/>
        <v>40.049999999999997</v>
      </c>
      <c r="D329">
        <f t="shared" si="60"/>
        <v>30</v>
      </c>
      <c r="E329" t="str">
        <f t="shared" si="61"/>
        <v>TAK</v>
      </c>
      <c r="F329">
        <f>IF(E329 = "TAK",0,ROUND(($V$3*(B329/2)/100),2))</f>
        <v>0</v>
      </c>
      <c r="G329">
        <f>IF(E329 = "TAK",ROUND(($V$4*B329/100),2),ROUND(($V$4*(B329/2)/100),2))</f>
        <v>13.5</v>
      </c>
      <c r="H329">
        <f t="shared" si="62"/>
        <v>2</v>
      </c>
      <c r="I329">
        <f t="shared" si="63"/>
        <v>40.049999999999997</v>
      </c>
      <c r="J329">
        <f t="shared" si="64"/>
        <v>16.5</v>
      </c>
      <c r="K329">
        <f>IF(H329 = 5,IF(I329 &lt; 40,$U$3,I329),I329)</f>
        <v>40.049999999999997</v>
      </c>
      <c r="L329">
        <f>IF(J329 &lt; 5,$U$4,J329)</f>
        <v>16.5</v>
      </c>
      <c r="M329" t="str">
        <f t="shared" si="55"/>
        <v>NIE</v>
      </c>
      <c r="N329" t="str">
        <f t="shared" si="56"/>
        <v>NIE</v>
      </c>
      <c r="O329" t="str">
        <f t="shared" si="57"/>
        <v/>
      </c>
      <c r="P329">
        <f t="shared" si="65"/>
        <v>30.92</v>
      </c>
      <c r="Q329">
        <f t="shared" si="58"/>
        <v>0</v>
      </c>
    </row>
    <row r="330" spans="1:17" x14ac:dyDescent="0.25">
      <c r="A330" s="2">
        <v>41968</v>
      </c>
      <c r="B330" s="3">
        <v>44</v>
      </c>
      <c r="C330">
        <f t="shared" si="59"/>
        <v>40.049999999999997</v>
      </c>
      <c r="D330">
        <f t="shared" si="60"/>
        <v>16.5</v>
      </c>
      <c r="E330" t="str">
        <f t="shared" si="61"/>
        <v>TAK</v>
      </c>
      <c r="F330">
        <f>IF(E330 = "TAK",0,ROUND(($V$3*(B330/2)/100),2))</f>
        <v>0</v>
      </c>
      <c r="G330">
        <f>IF(E330 = "TAK",ROUND(($V$4*B330/100),2),ROUND(($V$4*(B330/2)/100),2))</f>
        <v>3.96</v>
      </c>
      <c r="H330">
        <f t="shared" si="62"/>
        <v>3</v>
      </c>
      <c r="I330">
        <f t="shared" si="63"/>
        <v>40.049999999999997</v>
      </c>
      <c r="J330">
        <f t="shared" si="64"/>
        <v>12.54</v>
      </c>
      <c r="K330">
        <f>IF(H330 = 5,IF(I330 &lt; 40,$U$3,I330),I330)</f>
        <v>40.049999999999997</v>
      </c>
      <c r="L330">
        <f>IF(J330 &lt; 5,$U$4,J330)</f>
        <v>12.54</v>
      </c>
      <c r="M330" t="str">
        <f t="shared" si="55"/>
        <v>NIE</v>
      </c>
      <c r="N330" t="str">
        <f t="shared" si="56"/>
        <v>NIE</v>
      </c>
      <c r="O330" t="str">
        <f t="shared" si="57"/>
        <v/>
      </c>
      <c r="P330">
        <f t="shared" si="65"/>
        <v>9.07</v>
      </c>
      <c r="Q330">
        <f t="shared" si="58"/>
        <v>0</v>
      </c>
    </row>
    <row r="331" spans="1:17" x14ac:dyDescent="0.25">
      <c r="A331" s="4">
        <v>41969</v>
      </c>
      <c r="B331" s="5">
        <v>137</v>
      </c>
      <c r="C331">
        <f t="shared" si="59"/>
        <v>40.049999999999997</v>
      </c>
      <c r="D331">
        <f t="shared" si="60"/>
        <v>12.54</v>
      </c>
      <c r="E331" t="str">
        <f t="shared" si="61"/>
        <v>NIE</v>
      </c>
      <c r="F331">
        <f>IF(E331 = "TAK",0,ROUND(($V$3*(B331/2)/100),2))</f>
        <v>4.1100000000000003</v>
      </c>
      <c r="G331">
        <f>IF(E331 = "TAK",ROUND(($V$4*B331/100),2),ROUND(($V$4*(B331/2)/100),2))</f>
        <v>6.17</v>
      </c>
      <c r="H331">
        <f t="shared" si="62"/>
        <v>4</v>
      </c>
      <c r="I331">
        <f t="shared" si="63"/>
        <v>35.94</v>
      </c>
      <c r="J331">
        <f t="shared" si="64"/>
        <v>6.3699999999999992</v>
      </c>
      <c r="K331">
        <f>IF(H331 = 5,IF(I331 &lt; 40,$U$3,I331),I331)</f>
        <v>35.94</v>
      </c>
      <c r="L331">
        <f>IF(J331 &lt; 5,$U$4,J331)</f>
        <v>6.3699999999999992</v>
      </c>
      <c r="M331" t="str">
        <f t="shared" si="55"/>
        <v>NIE</v>
      </c>
      <c r="N331" t="str">
        <f t="shared" si="56"/>
        <v>NIE</v>
      </c>
      <c r="O331" t="str">
        <f t="shared" si="57"/>
        <v/>
      </c>
      <c r="P331">
        <f t="shared" si="65"/>
        <v>14.13</v>
      </c>
      <c r="Q331">
        <f t="shared" si="58"/>
        <v>20.51</v>
      </c>
    </row>
    <row r="332" spans="1:17" x14ac:dyDescent="0.25">
      <c r="A332" s="2">
        <v>41970</v>
      </c>
      <c r="B332" s="3">
        <v>49</v>
      </c>
      <c r="C332">
        <f t="shared" si="59"/>
        <v>35.94</v>
      </c>
      <c r="D332">
        <f t="shared" si="60"/>
        <v>6.3699999999999992</v>
      </c>
      <c r="E332" t="str">
        <f t="shared" si="61"/>
        <v>NIE</v>
      </c>
      <c r="F332">
        <f>IF(E332 = "TAK",0,ROUND(($V$3*(B332/2)/100),2))</f>
        <v>1.47</v>
      </c>
      <c r="G332">
        <f>IF(E332 = "TAK",ROUND(($V$4*B332/100),2),ROUND(($V$4*(B332/2)/100),2))</f>
        <v>2.21</v>
      </c>
      <c r="H332">
        <f t="shared" si="62"/>
        <v>5</v>
      </c>
      <c r="I332">
        <f t="shared" si="63"/>
        <v>34.47</v>
      </c>
      <c r="J332">
        <f t="shared" si="64"/>
        <v>4.1599999999999993</v>
      </c>
      <c r="K332">
        <f>IF(H332 = 5,IF(I332 &lt; 40,$U$3,I332),I332)</f>
        <v>45</v>
      </c>
      <c r="L332">
        <f>IF(J332 &lt; 5,$U$4,J332)</f>
        <v>30</v>
      </c>
      <c r="M332" t="str">
        <f t="shared" si="55"/>
        <v>TAK</v>
      </c>
      <c r="N332" t="str">
        <f t="shared" si="56"/>
        <v>TAK</v>
      </c>
      <c r="O332" t="str">
        <f t="shared" si="57"/>
        <v/>
      </c>
      <c r="P332">
        <f t="shared" si="65"/>
        <v>5.0599999999999996</v>
      </c>
      <c r="Q332">
        <f t="shared" si="58"/>
        <v>7.34</v>
      </c>
    </row>
    <row r="333" spans="1:17" x14ac:dyDescent="0.25">
      <c r="A333" s="4">
        <v>41971</v>
      </c>
      <c r="B333" s="5">
        <v>24</v>
      </c>
      <c r="C333">
        <f t="shared" si="59"/>
        <v>45</v>
      </c>
      <c r="D333">
        <f t="shared" si="60"/>
        <v>30</v>
      </c>
      <c r="E333" t="str">
        <f t="shared" si="61"/>
        <v>TAK</v>
      </c>
      <c r="F333">
        <f>IF(E333 = "TAK",0,ROUND(($V$3*(B333/2)/100),2))</f>
        <v>0</v>
      </c>
      <c r="G333">
        <f>IF(E333 = "TAK",ROUND(($V$4*B333/100),2),ROUND(($V$4*(B333/2)/100),2))</f>
        <v>2.16</v>
      </c>
      <c r="H333">
        <f t="shared" si="62"/>
        <v>6</v>
      </c>
      <c r="I333">
        <f t="shared" si="63"/>
        <v>45</v>
      </c>
      <c r="J333">
        <f t="shared" si="64"/>
        <v>27.84</v>
      </c>
      <c r="K333">
        <f>IF(H333 = 5,IF(I333 &lt; 40,$U$3,I333),I333)</f>
        <v>45</v>
      </c>
      <c r="L333">
        <f>IF(J333 &lt; 5,$U$4,J333)</f>
        <v>27.84</v>
      </c>
      <c r="M333" t="str">
        <f t="shared" si="55"/>
        <v>NIE</v>
      </c>
      <c r="N333" t="str">
        <f t="shared" si="56"/>
        <v>NIE</v>
      </c>
      <c r="O333" t="str">
        <f t="shared" si="57"/>
        <v/>
      </c>
      <c r="P333">
        <f t="shared" si="65"/>
        <v>4.95</v>
      </c>
      <c r="Q333">
        <f t="shared" si="58"/>
        <v>0</v>
      </c>
    </row>
    <row r="334" spans="1:17" x14ac:dyDescent="0.25">
      <c r="A334" s="2">
        <v>41972</v>
      </c>
      <c r="B334" s="3">
        <v>36</v>
      </c>
      <c r="C334">
        <f t="shared" si="59"/>
        <v>45</v>
      </c>
      <c r="D334">
        <f t="shared" si="60"/>
        <v>27.84</v>
      </c>
      <c r="E334" t="str">
        <f t="shared" si="61"/>
        <v>TAK</v>
      </c>
      <c r="F334">
        <f>IF(E334 = "TAK",0,ROUND(($V$3*(B334/2)/100),2))</f>
        <v>0</v>
      </c>
      <c r="G334">
        <f>IF(E334 = "TAK",ROUND(($V$4*B334/100),2),ROUND(($V$4*(B334/2)/100),2))</f>
        <v>3.24</v>
      </c>
      <c r="H334">
        <f t="shared" si="62"/>
        <v>7</v>
      </c>
      <c r="I334">
        <f t="shared" si="63"/>
        <v>45</v>
      </c>
      <c r="J334">
        <f t="shared" si="64"/>
        <v>24.6</v>
      </c>
      <c r="K334">
        <f>IF(H334 = 5,IF(I334 &lt; 40,$U$3,I334),I334)</f>
        <v>45</v>
      </c>
      <c r="L334">
        <f>IF(J334 &lt; 5,$U$4,J334)</f>
        <v>24.6</v>
      </c>
      <c r="M334" t="str">
        <f t="shared" si="55"/>
        <v>NIE</v>
      </c>
      <c r="N334" t="str">
        <f t="shared" si="56"/>
        <v>NIE</v>
      </c>
      <c r="O334" t="str">
        <f t="shared" si="57"/>
        <v/>
      </c>
      <c r="P334">
        <f t="shared" si="65"/>
        <v>7.42</v>
      </c>
      <c r="Q334">
        <f t="shared" si="58"/>
        <v>0</v>
      </c>
    </row>
    <row r="335" spans="1:17" x14ac:dyDescent="0.25">
      <c r="A335" s="4">
        <v>41973</v>
      </c>
      <c r="B335" s="5">
        <v>33</v>
      </c>
      <c r="C335">
        <f t="shared" si="59"/>
        <v>45</v>
      </c>
      <c r="D335">
        <f t="shared" si="60"/>
        <v>24.6</v>
      </c>
      <c r="E335" t="str">
        <f t="shared" si="61"/>
        <v>TAK</v>
      </c>
      <c r="F335">
        <f>IF(E335 = "TAK",0,ROUND(($V$3*(B335/2)/100),2))</f>
        <v>0</v>
      </c>
      <c r="G335">
        <f>IF(E335 = "TAK",ROUND(($V$4*B335/100),2),ROUND(($V$4*(B335/2)/100),2))</f>
        <v>2.97</v>
      </c>
      <c r="H335">
        <f t="shared" si="62"/>
        <v>1</v>
      </c>
      <c r="I335">
        <f t="shared" si="63"/>
        <v>45</v>
      </c>
      <c r="J335">
        <f t="shared" si="64"/>
        <v>21.630000000000003</v>
      </c>
      <c r="K335">
        <f>IF(H335 = 5,IF(I335 &lt; 40,$U$3,I335),I335)</f>
        <v>45</v>
      </c>
      <c r="L335">
        <f>IF(J335 &lt; 5,$U$4,J335)</f>
        <v>21.630000000000003</v>
      </c>
      <c r="M335" t="str">
        <f t="shared" si="55"/>
        <v>NIE</v>
      </c>
      <c r="N335" t="str">
        <f t="shared" si="56"/>
        <v>NIE</v>
      </c>
      <c r="O335" t="str">
        <f t="shared" si="57"/>
        <v/>
      </c>
      <c r="P335">
        <f t="shared" si="65"/>
        <v>6.8</v>
      </c>
      <c r="Q335">
        <f t="shared" si="58"/>
        <v>0</v>
      </c>
    </row>
    <row r="336" spans="1:17" x14ac:dyDescent="0.25">
      <c r="A336" s="2">
        <v>41974</v>
      </c>
      <c r="B336" s="3">
        <v>81</v>
      </c>
      <c r="C336">
        <f t="shared" si="59"/>
        <v>45</v>
      </c>
      <c r="D336">
        <f t="shared" si="60"/>
        <v>21.630000000000003</v>
      </c>
      <c r="E336" t="str">
        <f t="shared" si="61"/>
        <v>TAK</v>
      </c>
      <c r="F336">
        <f>IF(E336 = "TAK",0,ROUND(($V$3*(B336/2)/100),2))</f>
        <v>0</v>
      </c>
      <c r="G336">
        <f>IF(E336 = "TAK",ROUND(($V$4*B336/100),2),ROUND(($V$4*(B336/2)/100),2))</f>
        <v>7.29</v>
      </c>
      <c r="H336">
        <f t="shared" si="62"/>
        <v>2</v>
      </c>
      <c r="I336">
        <f t="shared" si="63"/>
        <v>45</v>
      </c>
      <c r="J336">
        <f t="shared" si="64"/>
        <v>14.340000000000003</v>
      </c>
      <c r="K336">
        <f>IF(H336 = 5,IF(I336 &lt; 40,$U$3,I336),I336)</f>
        <v>45</v>
      </c>
      <c r="L336">
        <f>IF(J336 &lt; 5,$U$4,J336)</f>
        <v>14.340000000000003</v>
      </c>
      <c r="M336" t="str">
        <f t="shared" si="55"/>
        <v>NIE</v>
      </c>
      <c r="N336" t="str">
        <f t="shared" si="56"/>
        <v>NIE</v>
      </c>
      <c r="O336" t="str">
        <f t="shared" si="57"/>
        <v/>
      </c>
      <c r="P336">
        <f t="shared" si="65"/>
        <v>16.690000000000001</v>
      </c>
      <c r="Q336">
        <f t="shared" si="58"/>
        <v>0</v>
      </c>
    </row>
    <row r="337" spans="1:17" x14ac:dyDescent="0.25">
      <c r="A337" s="4">
        <v>41975</v>
      </c>
      <c r="B337" s="5">
        <v>70</v>
      </c>
      <c r="C337">
        <f t="shared" si="59"/>
        <v>45</v>
      </c>
      <c r="D337">
        <f t="shared" si="60"/>
        <v>14.340000000000003</v>
      </c>
      <c r="E337" t="str">
        <f t="shared" si="61"/>
        <v>NIE</v>
      </c>
      <c r="F337">
        <f>IF(E337 = "TAK",0,ROUND(($V$3*(B337/2)/100),2))</f>
        <v>2.1</v>
      </c>
      <c r="G337">
        <f>IF(E337 = "TAK",ROUND(($V$4*B337/100),2),ROUND(($V$4*(B337/2)/100),2))</f>
        <v>3.15</v>
      </c>
      <c r="H337">
        <f t="shared" si="62"/>
        <v>3</v>
      </c>
      <c r="I337">
        <f t="shared" si="63"/>
        <v>42.9</v>
      </c>
      <c r="J337">
        <f t="shared" si="64"/>
        <v>11.190000000000003</v>
      </c>
      <c r="K337">
        <f>IF(H337 = 5,IF(I337 &lt; 40,$U$3,I337),I337)</f>
        <v>42.9</v>
      </c>
      <c r="L337">
        <f>IF(J337 &lt; 5,$U$4,J337)</f>
        <v>11.190000000000003</v>
      </c>
      <c r="M337" t="str">
        <f t="shared" si="55"/>
        <v>NIE</v>
      </c>
      <c r="N337" t="str">
        <f t="shared" si="56"/>
        <v>NIE</v>
      </c>
      <c r="O337" t="str">
        <f t="shared" si="57"/>
        <v/>
      </c>
      <c r="P337">
        <f t="shared" si="65"/>
        <v>7.21</v>
      </c>
      <c r="Q337">
        <f t="shared" si="58"/>
        <v>10.48</v>
      </c>
    </row>
    <row r="338" spans="1:17" x14ac:dyDescent="0.25">
      <c r="A338" s="2">
        <v>41976</v>
      </c>
      <c r="B338" s="3">
        <v>48</v>
      </c>
      <c r="C338">
        <f t="shared" si="59"/>
        <v>42.9</v>
      </c>
      <c r="D338">
        <f t="shared" si="60"/>
        <v>11.190000000000003</v>
      </c>
      <c r="E338" t="str">
        <f t="shared" si="61"/>
        <v>NIE</v>
      </c>
      <c r="F338">
        <f>IF(E338 = "TAK",0,ROUND(($V$3*(B338/2)/100),2))</f>
        <v>1.44</v>
      </c>
      <c r="G338">
        <f>IF(E338 = "TAK",ROUND(($V$4*B338/100),2),ROUND(($V$4*(B338/2)/100),2))</f>
        <v>2.16</v>
      </c>
      <c r="H338">
        <f t="shared" si="62"/>
        <v>4</v>
      </c>
      <c r="I338">
        <f t="shared" si="63"/>
        <v>41.46</v>
      </c>
      <c r="J338">
        <f t="shared" si="64"/>
        <v>9.0300000000000029</v>
      </c>
      <c r="K338">
        <f>IF(H338 = 5,IF(I338 &lt; 40,$U$3,I338),I338)</f>
        <v>41.46</v>
      </c>
      <c r="L338">
        <f>IF(J338 &lt; 5,$U$4,J338)</f>
        <v>9.0300000000000029</v>
      </c>
      <c r="M338" t="str">
        <f t="shared" si="55"/>
        <v>NIE</v>
      </c>
      <c r="N338" t="str">
        <f t="shared" si="56"/>
        <v>NIE</v>
      </c>
      <c r="O338" t="str">
        <f t="shared" si="57"/>
        <v/>
      </c>
      <c r="P338">
        <f t="shared" si="65"/>
        <v>4.95</v>
      </c>
      <c r="Q338">
        <f t="shared" si="58"/>
        <v>7.19</v>
      </c>
    </row>
    <row r="339" spans="1:17" x14ac:dyDescent="0.25">
      <c r="A339" s="4">
        <v>41977</v>
      </c>
      <c r="B339" s="5">
        <v>72</v>
      </c>
      <c r="C339">
        <f t="shared" si="59"/>
        <v>41.46</v>
      </c>
      <c r="D339">
        <f t="shared" si="60"/>
        <v>9.0300000000000029</v>
      </c>
      <c r="E339" t="str">
        <f t="shared" si="61"/>
        <v>NIE</v>
      </c>
      <c r="F339">
        <f>IF(E339 = "TAK",0,ROUND(($V$3*(B339/2)/100),2))</f>
        <v>2.16</v>
      </c>
      <c r="G339">
        <f>IF(E339 = "TAK",ROUND(($V$4*B339/100),2),ROUND(($V$4*(B339/2)/100),2))</f>
        <v>3.24</v>
      </c>
      <c r="H339">
        <f t="shared" si="62"/>
        <v>5</v>
      </c>
      <c r="I339">
        <f t="shared" si="63"/>
        <v>39.299999999999997</v>
      </c>
      <c r="J339">
        <f t="shared" si="64"/>
        <v>5.7900000000000027</v>
      </c>
      <c r="K339">
        <f>IF(H339 = 5,IF(I339 &lt; 40,$U$3,I339),I339)</f>
        <v>45</v>
      </c>
      <c r="L339">
        <f>IF(J339 &lt; 5,$U$4,J339)</f>
        <v>5.7900000000000027</v>
      </c>
      <c r="M339" t="str">
        <f t="shared" si="55"/>
        <v>TAK</v>
      </c>
      <c r="N339" t="str">
        <f t="shared" si="56"/>
        <v>NIE</v>
      </c>
      <c r="O339" t="str">
        <f t="shared" si="57"/>
        <v/>
      </c>
      <c r="P339">
        <f t="shared" si="65"/>
        <v>7.42</v>
      </c>
      <c r="Q339">
        <f t="shared" si="58"/>
        <v>10.78</v>
      </c>
    </row>
    <row r="340" spans="1:17" x14ac:dyDescent="0.25">
      <c r="A340" s="2">
        <v>41978</v>
      </c>
      <c r="B340" s="3">
        <v>121</v>
      </c>
      <c r="C340">
        <f t="shared" si="59"/>
        <v>45</v>
      </c>
      <c r="D340">
        <f t="shared" si="60"/>
        <v>5.7900000000000027</v>
      </c>
      <c r="E340" t="str">
        <f t="shared" si="61"/>
        <v>NIE</v>
      </c>
      <c r="F340">
        <f>IF(E340 = "TAK",0,ROUND(($V$3*(B340/2)/100),2))</f>
        <v>3.63</v>
      </c>
      <c r="G340">
        <f>IF(E340 = "TAK",ROUND(($V$4*B340/100),2),ROUND(($V$4*(B340/2)/100),2))</f>
        <v>5.45</v>
      </c>
      <c r="H340">
        <f t="shared" si="62"/>
        <v>6</v>
      </c>
      <c r="I340">
        <f t="shared" si="63"/>
        <v>41.37</v>
      </c>
      <c r="J340">
        <f t="shared" si="64"/>
        <v>0.34000000000000252</v>
      </c>
      <c r="K340">
        <f>IF(H340 = 5,IF(I340 &lt; 40,$U$3,I340),I340)</f>
        <v>41.37</v>
      </c>
      <c r="L340">
        <f>IF(J340 &lt; 5,$U$4,J340)</f>
        <v>30</v>
      </c>
      <c r="M340" t="str">
        <f t="shared" si="55"/>
        <v>NIE</v>
      </c>
      <c r="N340" t="str">
        <f t="shared" si="56"/>
        <v>TAK</v>
      </c>
      <c r="O340" t="str">
        <f t="shared" si="57"/>
        <v/>
      </c>
      <c r="P340">
        <f t="shared" si="65"/>
        <v>12.48</v>
      </c>
      <c r="Q340">
        <f t="shared" si="58"/>
        <v>18.11</v>
      </c>
    </row>
    <row r="341" spans="1:17" x14ac:dyDescent="0.25">
      <c r="A341" s="4">
        <v>41979</v>
      </c>
      <c r="B341" s="5">
        <v>16</v>
      </c>
      <c r="C341">
        <f t="shared" si="59"/>
        <v>41.37</v>
      </c>
      <c r="D341">
        <f t="shared" si="60"/>
        <v>30</v>
      </c>
      <c r="E341" t="str">
        <f t="shared" si="61"/>
        <v>TAK</v>
      </c>
      <c r="F341">
        <f>IF(E341 = "TAK",0,ROUND(($V$3*(B341/2)/100),2))</f>
        <v>0</v>
      </c>
      <c r="G341">
        <f>IF(E341 = "TAK",ROUND(($V$4*B341/100),2),ROUND(($V$4*(B341/2)/100),2))</f>
        <v>1.44</v>
      </c>
      <c r="H341">
        <f t="shared" si="62"/>
        <v>7</v>
      </c>
      <c r="I341">
        <f t="shared" si="63"/>
        <v>41.37</v>
      </c>
      <c r="J341">
        <f t="shared" si="64"/>
        <v>28.56</v>
      </c>
      <c r="K341">
        <f>IF(H341 = 5,IF(I341 &lt; 40,$U$3,I341),I341)</f>
        <v>41.37</v>
      </c>
      <c r="L341">
        <f>IF(J341 &lt; 5,$U$4,J341)</f>
        <v>28.56</v>
      </c>
      <c r="M341" t="str">
        <f t="shared" si="55"/>
        <v>NIE</v>
      </c>
      <c r="N341" t="str">
        <f t="shared" si="56"/>
        <v>NIE</v>
      </c>
      <c r="O341" t="str">
        <f t="shared" si="57"/>
        <v/>
      </c>
      <c r="P341">
        <f t="shared" si="65"/>
        <v>3.3</v>
      </c>
      <c r="Q341">
        <f t="shared" si="58"/>
        <v>0</v>
      </c>
    </row>
    <row r="342" spans="1:17" x14ac:dyDescent="0.25">
      <c r="A342" s="2">
        <v>41980</v>
      </c>
      <c r="B342" s="3">
        <v>94</v>
      </c>
      <c r="C342">
        <f t="shared" si="59"/>
        <v>41.37</v>
      </c>
      <c r="D342">
        <f t="shared" si="60"/>
        <v>28.56</v>
      </c>
      <c r="E342" t="str">
        <f t="shared" si="61"/>
        <v>TAK</v>
      </c>
      <c r="F342">
        <f>IF(E342 = "TAK",0,ROUND(($V$3*(B342/2)/100),2))</f>
        <v>0</v>
      </c>
      <c r="G342">
        <f>IF(E342 = "TAK",ROUND(($V$4*B342/100),2),ROUND(($V$4*(B342/2)/100),2))</f>
        <v>8.4600000000000009</v>
      </c>
      <c r="H342">
        <f t="shared" si="62"/>
        <v>1</v>
      </c>
      <c r="I342">
        <f t="shared" si="63"/>
        <v>41.37</v>
      </c>
      <c r="J342">
        <f t="shared" si="64"/>
        <v>20.099999999999998</v>
      </c>
      <c r="K342">
        <f>IF(H342 = 5,IF(I342 &lt; 40,$U$3,I342),I342)</f>
        <v>41.37</v>
      </c>
      <c r="L342">
        <f>IF(J342 &lt; 5,$U$4,J342)</f>
        <v>20.099999999999998</v>
      </c>
      <c r="M342" t="str">
        <f t="shared" si="55"/>
        <v>NIE</v>
      </c>
      <c r="N342" t="str">
        <f t="shared" si="56"/>
        <v>NIE</v>
      </c>
      <c r="O342" t="str">
        <f t="shared" si="57"/>
        <v/>
      </c>
      <c r="P342">
        <f t="shared" si="65"/>
        <v>19.37</v>
      </c>
      <c r="Q342">
        <f t="shared" si="58"/>
        <v>0</v>
      </c>
    </row>
    <row r="343" spans="1:17" x14ac:dyDescent="0.25">
      <c r="A343" s="4">
        <v>41981</v>
      </c>
      <c r="B343" s="5">
        <v>120</v>
      </c>
      <c r="C343">
        <f t="shared" si="59"/>
        <v>41.37</v>
      </c>
      <c r="D343">
        <f t="shared" si="60"/>
        <v>20.099999999999998</v>
      </c>
      <c r="E343" t="str">
        <f t="shared" si="61"/>
        <v>TAK</v>
      </c>
      <c r="F343">
        <f>IF(E343 = "TAK",0,ROUND(($V$3*(B343/2)/100),2))</f>
        <v>0</v>
      </c>
      <c r="G343">
        <f>IF(E343 = "TAK",ROUND(($V$4*B343/100),2),ROUND(($V$4*(B343/2)/100),2))</f>
        <v>10.8</v>
      </c>
      <c r="H343">
        <f t="shared" si="62"/>
        <v>2</v>
      </c>
      <c r="I343">
        <f t="shared" si="63"/>
        <v>41.37</v>
      </c>
      <c r="J343">
        <f t="shared" si="64"/>
        <v>9.2999999999999972</v>
      </c>
      <c r="K343">
        <f>IF(H343 = 5,IF(I343 &lt; 40,$U$3,I343),I343)</f>
        <v>41.37</v>
      </c>
      <c r="L343">
        <f>IF(J343 &lt; 5,$U$4,J343)</f>
        <v>9.2999999999999972</v>
      </c>
      <c r="M343" t="str">
        <f t="shared" si="55"/>
        <v>NIE</v>
      </c>
      <c r="N343" t="str">
        <f t="shared" si="56"/>
        <v>NIE</v>
      </c>
      <c r="O343" t="str">
        <f t="shared" si="57"/>
        <v/>
      </c>
      <c r="P343">
        <f t="shared" si="65"/>
        <v>24.73</v>
      </c>
      <c r="Q343">
        <f t="shared" si="58"/>
        <v>0</v>
      </c>
    </row>
    <row r="344" spans="1:17" x14ac:dyDescent="0.25">
      <c r="A344" s="2">
        <v>41982</v>
      </c>
      <c r="B344" s="3">
        <v>49</v>
      </c>
      <c r="C344">
        <f t="shared" si="59"/>
        <v>41.37</v>
      </c>
      <c r="D344">
        <f t="shared" si="60"/>
        <v>9.2999999999999972</v>
      </c>
      <c r="E344" t="str">
        <f t="shared" si="61"/>
        <v>NIE</v>
      </c>
      <c r="F344">
        <f>IF(E344 = "TAK",0,ROUND(($V$3*(B344/2)/100),2))</f>
        <v>1.47</v>
      </c>
      <c r="G344">
        <f>IF(E344 = "TAK",ROUND(($V$4*B344/100),2),ROUND(($V$4*(B344/2)/100),2))</f>
        <v>2.21</v>
      </c>
      <c r="H344">
        <f t="shared" si="62"/>
        <v>3</v>
      </c>
      <c r="I344">
        <f t="shared" si="63"/>
        <v>39.9</v>
      </c>
      <c r="J344">
        <f t="shared" si="64"/>
        <v>7.0899999999999972</v>
      </c>
      <c r="K344">
        <f>IF(H344 = 5,IF(I344 &lt; 40,$U$3,I344),I344)</f>
        <v>39.9</v>
      </c>
      <c r="L344">
        <f>IF(J344 &lt; 5,$U$4,J344)</f>
        <v>7.0899999999999972</v>
      </c>
      <c r="M344" t="str">
        <f t="shared" si="55"/>
        <v>NIE</v>
      </c>
      <c r="N344" t="str">
        <f t="shared" si="56"/>
        <v>NIE</v>
      </c>
      <c r="O344" t="str">
        <f t="shared" si="57"/>
        <v/>
      </c>
      <c r="P344">
        <f t="shared" si="65"/>
        <v>5.0599999999999996</v>
      </c>
      <c r="Q344">
        <f t="shared" si="58"/>
        <v>7.34</v>
      </c>
    </row>
    <row r="345" spans="1:17" x14ac:dyDescent="0.25">
      <c r="A345" s="4">
        <v>41983</v>
      </c>
      <c r="B345" s="5">
        <v>106</v>
      </c>
      <c r="C345">
        <f t="shared" si="59"/>
        <v>39.9</v>
      </c>
      <c r="D345">
        <f t="shared" si="60"/>
        <v>7.0899999999999972</v>
      </c>
      <c r="E345" t="str">
        <f t="shared" si="61"/>
        <v>NIE</v>
      </c>
      <c r="F345">
        <f>IF(E345 = "TAK",0,ROUND(($V$3*(B345/2)/100),2))</f>
        <v>3.18</v>
      </c>
      <c r="G345">
        <f>IF(E345 = "TAK",ROUND(($V$4*B345/100),2),ROUND(($V$4*(B345/2)/100),2))</f>
        <v>4.7699999999999996</v>
      </c>
      <c r="H345">
        <f t="shared" si="62"/>
        <v>4</v>
      </c>
      <c r="I345">
        <f t="shared" si="63"/>
        <v>36.72</v>
      </c>
      <c r="J345">
        <f t="shared" si="64"/>
        <v>2.3199999999999976</v>
      </c>
      <c r="K345">
        <f>IF(H345 = 5,IF(I345 &lt; 40,$U$3,I345),I345)</f>
        <v>36.72</v>
      </c>
      <c r="L345">
        <f>IF(J345 &lt; 5,$U$4,J345)</f>
        <v>30</v>
      </c>
      <c r="M345" t="str">
        <f t="shared" si="55"/>
        <v>NIE</v>
      </c>
      <c r="N345" t="str">
        <f t="shared" si="56"/>
        <v>TAK</v>
      </c>
      <c r="O345" t="str">
        <f t="shared" si="57"/>
        <v/>
      </c>
      <c r="P345">
        <f t="shared" si="65"/>
        <v>10.92</v>
      </c>
      <c r="Q345">
        <f t="shared" si="58"/>
        <v>15.87</v>
      </c>
    </row>
    <row r="346" spans="1:17" x14ac:dyDescent="0.25">
      <c r="A346" s="2">
        <v>41984</v>
      </c>
      <c r="B346" s="3">
        <v>128</v>
      </c>
      <c r="C346">
        <f t="shared" si="59"/>
        <v>36.72</v>
      </c>
      <c r="D346">
        <f t="shared" si="60"/>
        <v>30</v>
      </c>
      <c r="E346" t="str">
        <f t="shared" si="61"/>
        <v>TAK</v>
      </c>
      <c r="F346">
        <f>IF(E346 = "TAK",0,ROUND(($V$3*(B346/2)/100),2))</f>
        <v>0</v>
      </c>
      <c r="G346">
        <f>IF(E346 = "TAK",ROUND(($V$4*B346/100),2),ROUND(($V$4*(B346/2)/100),2))</f>
        <v>11.52</v>
      </c>
      <c r="H346">
        <f t="shared" si="62"/>
        <v>5</v>
      </c>
      <c r="I346">
        <f t="shared" si="63"/>
        <v>36.72</v>
      </c>
      <c r="J346">
        <f t="shared" si="64"/>
        <v>18.48</v>
      </c>
      <c r="K346">
        <f>IF(H346 = 5,IF(I346 &lt; 40,$U$3,I346),I346)</f>
        <v>45</v>
      </c>
      <c r="L346">
        <f>IF(J346 &lt; 5,$U$4,J346)</f>
        <v>18.48</v>
      </c>
      <c r="M346" t="str">
        <f t="shared" si="55"/>
        <v>TAK</v>
      </c>
      <c r="N346" t="str">
        <f t="shared" si="56"/>
        <v>NIE</v>
      </c>
      <c r="O346" t="str">
        <f t="shared" si="57"/>
        <v/>
      </c>
      <c r="P346">
        <f t="shared" si="65"/>
        <v>26.38</v>
      </c>
      <c r="Q346">
        <f t="shared" si="58"/>
        <v>0</v>
      </c>
    </row>
    <row r="347" spans="1:17" x14ac:dyDescent="0.25">
      <c r="A347" s="4">
        <v>41985</v>
      </c>
      <c r="B347" s="5">
        <v>100</v>
      </c>
      <c r="C347">
        <f t="shared" si="59"/>
        <v>45</v>
      </c>
      <c r="D347">
        <f t="shared" si="60"/>
        <v>18.48</v>
      </c>
      <c r="E347" t="str">
        <f t="shared" si="61"/>
        <v>TAK</v>
      </c>
      <c r="F347">
        <f>IF(E347 = "TAK",0,ROUND(($V$3*(B347/2)/100),2))</f>
        <v>0</v>
      </c>
      <c r="G347">
        <f>IF(E347 = "TAK",ROUND(($V$4*B347/100),2),ROUND(($V$4*(B347/2)/100),2))</f>
        <v>9</v>
      </c>
      <c r="H347">
        <f t="shared" si="62"/>
        <v>6</v>
      </c>
      <c r="I347">
        <f t="shared" si="63"/>
        <v>45</v>
      </c>
      <c r="J347">
        <f t="shared" si="64"/>
        <v>9.48</v>
      </c>
      <c r="K347">
        <f>IF(H347 = 5,IF(I347 &lt; 40,$U$3,I347),I347)</f>
        <v>45</v>
      </c>
      <c r="L347">
        <f>IF(J347 &lt; 5,$U$4,J347)</f>
        <v>9.48</v>
      </c>
      <c r="M347" t="str">
        <f t="shared" si="55"/>
        <v>NIE</v>
      </c>
      <c r="N347" t="str">
        <f t="shared" si="56"/>
        <v>NIE</v>
      </c>
      <c r="O347" t="str">
        <f t="shared" si="57"/>
        <v/>
      </c>
      <c r="P347">
        <f t="shared" si="65"/>
        <v>20.61</v>
      </c>
      <c r="Q347">
        <f t="shared" si="58"/>
        <v>0</v>
      </c>
    </row>
    <row r="348" spans="1:17" x14ac:dyDescent="0.25">
      <c r="A348" s="2">
        <v>41986</v>
      </c>
      <c r="B348" s="3">
        <v>78</v>
      </c>
      <c r="C348">
        <f t="shared" si="59"/>
        <v>45</v>
      </c>
      <c r="D348">
        <f t="shared" si="60"/>
        <v>9.48</v>
      </c>
      <c r="E348" t="str">
        <f t="shared" si="61"/>
        <v>NIE</v>
      </c>
      <c r="F348">
        <f>IF(E348 = "TAK",0,ROUND(($V$3*(B348/2)/100),2))</f>
        <v>2.34</v>
      </c>
      <c r="G348">
        <f>IF(E348 = "TAK",ROUND(($V$4*B348/100),2),ROUND(($V$4*(B348/2)/100),2))</f>
        <v>3.51</v>
      </c>
      <c r="H348">
        <f t="shared" si="62"/>
        <v>7</v>
      </c>
      <c r="I348">
        <f t="shared" si="63"/>
        <v>42.66</v>
      </c>
      <c r="J348">
        <f t="shared" si="64"/>
        <v>5.9700000000000006</v>
      </c>
      <c r="K348">
        <f>IF(H348 = 5,IF(I348 &lt; 40,$U$3,I348),I348)</f>
        <v>42.66</v>
      </c>
      <c r="L348">
        <f>IF(J348 &lt; 5,$U$4,J348)</f>
        <v>5.9700000000000006</v>
      </c>
      <c r="M348" t="str">
        <f t="shared" si="55"/>
        <v>NIE</v>
      </c>
      <c r="N348" t="str">
        <f t="shared" si="56"/>
        <v>NIE</v>
      </c>
      <c r="O348" t="str">
        <f t="shared" si="57"/>
        <v/>
      </c>
      <c r="P348">
        <f t="shared" si="65"/>
        <v>8.0399999999999991</v>
      </c>
      <c r="Q348">
        <f t="shared" si="58"/>
        <v>11.68</v>
      </c>
    </row>
    <row r="349" spans="1:17" x14ac:dyDescent="0.25">
      <c r="A349" s="4">
        <v>41987</v>
      </c>
      <c r="B349" s="5">
        <v>39</v>
      </c>
      <c r="C349">
        <f t="shared" si="59"/>
        <v>42.66</v>
      </c>
      <c r="D349">
        <f t="shared" si="60"/>
        <v>5.9700000000000006</v>
      </c>
      <c r="E349" t="str">
        <f t="shared" si="61"/>
        <v>NIE</v>
      </c>
      <c r="F349">
        <f>IF(E349 = "TAK",0,ROUND(($V$3*(B349/2)/100),2))</f>
        <v>1.17</v>
      </c>
      <c r="G349">
        <f>IF(E349 = "TAK",ROUND(($V$4*B349/100),2),ROUND(($V$4*(B349/2)/100),2))</f>
        <v>1.76</v>
      </c>
      <c r="H349">
        <f t="shared" si="62"/>
        <v>1</v>
      </c>
      <c r="I349">
        <f t="shared" si="63"/>
        <v>41.489999999999995</v>
      </c>
      <c r="J349">
        <f t="shared" si="64"/>
        <v>4.2100000000000009</v>
      </c>
      <c r="K349">
        <f>IF(H349 = 5,IF(I349 &lt; 40,$U$3,I349),I349)</f>
        <v>41.489999999999995</v>
      </c>
      <c r="L349">
        <f>IF(J349 &lt; 5,$U$4,J349)</f>
        <v>30</v>
      </c>
      <c r="M349" t="str">
        <f t="shared" si="55"/>
        <v>NIE</v>
      </c>
      <c r="N349" t="str">
        <f t="shared" si="56"/>
        <v>TAK</v>
      </c>
      <c r="O349" t="str">
        <f t="shared" si="57"/>
        <v/>
      </c>
      <c r="P349">
        <f t="shared" si="65"/>
        <v>4.03</v>
      </c>
      <c r="Q349">
        <f t="shared" si="58"/>
        <v>5.84</v>
      </c>
    </row>
    <row r="350" spans="1:17" x14ac:dyDescent="0.25">
      <c r="A350" s="2">
        <v>41988</v>
      </c>
      <c r="B350" s="3">
        <v>125</v>
      </c>
      <c r="C350">
        <f t="shared" si="59"/>
        <v>41.489999999999995</v>
      </c>
      <c r="D350">
        <f t="shared" si="60"/>
        <v>30</v>
      </c>
      <c r="E350" t="str">
        <f t="shared" si="61"/>
        <v>TAK</v>
      </c>
      <c r="F350">
        <f>IF(E350 = "TAK",0,ROUND(($V$3*(B350/2)/100),2))</f>
        <v>0</v>
      </c>
      <c r="G350">
        <f>IF(E350 = "TAK",ROUND(($V$4*B350/100),2),ROUND(($V$4*(B350/2)/100),2))</f>
        <v>11.25</v>
      </c>
      <c r="H350">
        <f t="shared" si="62"/>
        <v>2</v>
      </c>
      <c r="I350">
        <f t="shared" si="63"/>
        <v>41.489999999999995</v>
      </c>
      <c r="J350">
        <f t="shared" si="64"/>
        <v>18.75</v>
      </c>
      <c r="K350">
        <f>IF(H350 = 5,IF(I350 &lt; 40,$U$3,I350),I350)</f>
        <v>41.489999999999995</v>
      </c>
      <c r="L350">
        <f>IF(J350 &lt; 5,$U$4,J350)</f>
        <v>18.75</v>
      </c>
      <c r="M350" t="str">
        <f t="shared" si="55"/>
        <v>NIE</v>
      </c>
      <c r="N350" t="str">
        <f t="shared" si="56"/>
        <v>NIE</v>
      </c>
      <c r="O350" t="str">
        <f t="shared" si="57"/>
        <v/>
      </c>
      <c r="P350">
        <f t="shared" si="65"/>
        <v>25.76</v>
      </c>
      <c r="Q350">
        <f t="shared" si="58"/>
        <v>0</v>
      </c>
    </row>
    <row r="351" spans="1:17" x14ac:dyDescent="0.25">
      <c r="A351" s="4">
        <v>41989</v>
      </c>
      <c r="B351" s="5">
        <v>34</v>
      </c>
      <c r="C351">
        <f t="shared" si="59"/>
        <v>41.489999999999995</v>
      </c>
      <c r="D351">
        <f t="shared" si="60"/>
        <v>18.75</v>
      </c>
      <c r="E351" t="str">
        <f t="shared" si="61"/>
        <v>TAK</v>
      </c>
      <c r="F351">
        <f>IF(E351 = "TAK",0,ROUND(($V$3*(B351/2)/100),2))</f>
        <v>0</v>
      </c>
      <c r="G351">
        <f>IF(E351 = "TAK",ROUND(($V$4*B351/100),2),ROUND(($V$4*(B351/2)/100),2))</f>
        <v>3.06</v>
      </c>
      <c r="H351">
        <f t="shared" si="62"/>
        <v>3</v>
      </c>
      <c r="I351">
        <f t="shared" si="63"/>
        <v>41.489999999999995</v>
      </c>
      <c r="J351">
        <f t="shared" si="64"/>
        <v>15.69</v>
      </c>
      <c r="K351">
        <f>IF(H351 = 5,IF(I351 &lt; 40,$U$3,I351),I351)</f>
        <v>41.489999999999995</v>
      </c>
      <c r="L351">
        <f>IF(J351 &lt; 5,$U$4,J351)</f>
        <v>15.69</v>
      </c>
      <c r="M351" t="str">
        <f t="shared" si="55"/>
        <v>NIE</v>
      </c>
      <c r="N351" t="str">
        <f t="shared" si="56"/>
        <v>NIE</v>
      </c>
      <c r="O351" t="str">
        <f t="shared" si="57"/>
        <v/>
      </c>
      <c r="P351">
        <f t="shared" si="65"/>
        <v>7.01</v>
      </c>
      <c r="Q351">
        <f t="shared" si="58"/>
        <v>0</v>
      </c>
    </row>
    <row r="352" spans="1:17" x14ac:dyDescent="0.25">
      <c r="A352" s="2">
        <v>41990</v>
      </c>
      <c r="B352" s="3">
        <v>129</v>
      </c>
      <c r="C352">
        <f t="shared" si="59"/>
        <v>41.489999999999995</v>
      </c>
      <c r="D352">
        <f t="shared" si="60"/>
        <v>15.69</v>
      </c>
      <c r="E352" t="str">
        <f t="shared" si="61"/>
        <v>TAK</v>
      </c>
      <c r="F352">
        <f>IF(E352 = "TAK",0,ROUND(($V$3*(B352/2)/100),2))</f>
        <v>0</v>
      </c>
      <c r="G352">
        <f>IF(E352 = "TAK",ROUND(($V$4*B352/100),2),ROUND(($V$4*(B352/2)/100),2))</f>
        <v>11.61</v>
      </c>
      <c r="H352">
        <f t="shared" si="62"/>
        <v>4</v>
      </c>
      <c r="I352">
        <f t="shared" si="63"/>
        <v>41.489999999999995</v>
      </c>
      <c r="J352">
        <f t="shared" si="64"/>
        <v>4.08</v>
      </c>
      <c r="K352">
        <f>IF(H352 = 5,IF(I352 &lt; 40,$U$3,I352),I352)</f>
        <v>41.489999999999995</v>
      </c>
      <c r="L352">
        <f>IF(J352 &lt; 5,$U$4,J352)</f>
        <v>30</v>
      </c>
      <c r="M352" t="str">
        <f t="shared" si="55"/>
        <v>NIE</v>
      </c>
      <c r="N352" t="str">
        <f t="shared" si="56"/>
        <v>TAK</v>
      </c>
      <c r="O352" t="str">
        <f t="shared" si="57"/>
        <v/>
      </c>
      <c r="P352">
        <f t="shared" si="65"/>
        <v>26.59</v>
      </c>
      <c r="Q352">
        <f t="shared" si="58"/>
        <v>0</v>
      </c>
    </row>
    <row r="353" spans="1:17" x14ac:dyDescent="0.25">
      <c r="A353" s="4">
        <v>41991</v>
      </c>
      <c r="B353" s="5">
        <v>112</v>
      </c>
      <c r="C353">
        <f t="shared" si="59"/>
        <v>41.489999999999995</v>
      </c>
      <c r="D353">
        <f t="shared" si="60"/>
        <v>30</v>
      </c>
      <c r="E353" t="str">
        <f t="shared" si="61"/>
        <v>TAK</v>
      </c>
      <c r="F353">
        <f>IF(E353 = "TAK",0,ROUND(($V$3*(B353/2)/100),2))</f>
        <v>0</v>
      </c>
      <c r="G353">
        <f>IF(E353 = "TAK",ROUND(($V$4*B353/100),2),ROUND(($V$4*(B353/2)/100),2))</f>
        <v>10.08</v>
      </c>
      <c r="H353">
        <f t="shared" si="62"/>
        <v>5</v>
      </c>
      <c r="I353">
        <f t="shared" si="63"/>
        <v>41.489999999999995</v>
      </c>
      <c r="J353">
        <f t="shared" si="64"/>
        <v>19.920000000000002</v>
      </c>
      <c r="K353">
        <f>IF(H353 = 5,IF(I353 &lt; 40,$U$3,I353),I353)</f>
        <v>41.489999999999995</v>
      </c>
      <c r="L353">
        <f>IF(J353 &lt; 5,$U$4,J353)</f>
        <v>19.920000000000002</v>
      </c>
      <c r="M353" t="str">
        <f t="shared" si="55"/>
        <v>NIE</v>
      </c>
      <c r="N353" t="str">
        <f t="shared" si="56"/>
        <v>NIE</v>
      </c>
      <c r="O353" t="str">
        <f t="shared" si="57"/>
        <v/>
      </c>
      <c r="P353">
        <f t="shared" si="65"/>
        <v>23.08</v>
      </c>
      <c r="Q353">
        <f t="shared" si="58"/>
        <v>0</v>
      </c>
    </row>
    <row r="354" spans="1:17" x14ac:dyDescent="0.25">
      <c r="A354" s="2">
        <v>41992</v>
      </c>
      <c r="B354" s="3">
        <v>78</v>
      </c>
      <c r="C354">
        <f t="shared" si="59"/>
        <v>41.489999999999995</v>
      </c>
      <c r="D354">
        <f t="shared" si="60"/>
        <v>19.920000000000002</v>
      </c>
      <c r="E354" t="str">
        <f t="shared" si="61"/>
        <v>TAK</v>
      </c>
      <c r="F354">
        <f>IF(E354 = "TAK",0,ROUND(($V$3*(B354/2)/100),2))</f>
        <v>0</v>
      </c>
      <c r="G354">
        <f>IF(E354 = "TAK",ROUND(($V$4*B354/100),2),ROUND(($V$4*(B354/2)/100),2))</f>
        <v>7.02</v>
      </c>
      <c r="H354">
        <f t="shared" si="62"/>
        <v>6</v>
      </c>
      <c r="I354">
        <f t="shared" si="63"/>
        <v>41.489999999999995</v>
      </c>
      <c r="J354">
        <f t="shared" si="64"/>
        <v>12.900000000000002</v>
      </c>
      <c r="K354">
        <f>IF(H354 = 5,IF(I354 &lt; 40,$U$3,I354),I354)</f>
        <v>41.489999999999995</v>
      </c>
      <c r="L354">
        <f>IF(J354 &lt; 5,$U$4,J354)</f>
        <v>12.900000000000002</v>
      </c>
      <c r="M354" t="str">
        <f t="shared" si="55"/>
        <v>NIE</v>
      </c>
      <c r="N354" t="str">
        <f t="shared" si="56"/>
        <v>NIE</v>
      </c>
      <c r="O354" t="str">
        <f t="shared" si="57"/>
        <v/>
      </c>
      <c r="P354">
        <f t="shared" si="65"/>
        <v>16.079999999999998</v>
      </c>
      <c r="Q354">
        <f t="shared" si="58"/>
        <v>0</v>
      </c>
    </row>
    <row r="355" spans="1:17" x14ac:dyDescent="0.25">
      <c r="A355" s="4">
        <v>41993</v>
      </c>
      <c r="B355" s="5">
        <v>114</v>
      </c>
      <c r="C355">
        <f t="shared" si="59"/>
        <v>41.489999999999995</v>
      </c>
      <c r="D355">
        <f t="shared" si="60"/>
        <v>12.900000000000002</v>
      </c>
      <c r="E355" t="str">
        <f t="shared" si="61"/>
        <v>NIE</v>
      </c>
      <c r="F355">
        <f>IF(E355 = "TAK",0,ROUND(($V$3*(B355/2)/100),2))</f>
        <v>3.42</v>
      </c>
      <c r="G355">
        <f>IF(E355 = "TAK",ROUND(($V$4*B355/100),2),ROUND(($V$4*(B355/2)/100),2))</f>
        <v>5.13</v>
      </c>
      <c r="H355">
        <f t="shared" si="62"/>
        <v>7</v>
      </c>
      <c r="I355">
        <f t="shared" si="63"/>
        <v>38.069999999999993</v>
      </c>
      <c r="J355">
        <f t="shared" si="64"/>
        <v>7.7700000000000022</v>
      </c>
      <c r="K355">
        <f>IF(H355 = 5,IF(I355 &lt; 40,$U$3,I355),I355)</f>
        <v>38.069999999999993</v>
      </c>
      <c r="L355">
        <f>IF(J355 &lt; 5,$U$4,J355)</f>
        <v>7.7700000000000022</v>
      </c>
      <c r="M355" t="str">
        <f t="shared" si="55"/>
        <v>NIE</v>
      </c>
      <c r="N355" t="str">
        <f t="shared" si="56"/>
        <v>NIE</v>
      </c>
      <c r="O355" t="str">
        <f t="shared" si="57"/>
        <v/>
      </c>
      <c r="P355">
        <f t="shared" si="65"/>
        <v>11.75</v>
      </c>
      <c r="Q355">
        <f t="shared" si="58"/>
        <v>17.07</v>
      </c>
    </row>
    <row r="356" spans="1:17" x14ac:dyDescent="0.25">
      <c r="A356" s="2">
        <v>41994</v>
      </c>
      <c r="B356" s="3">
        <v>122</v>
      </c>
      <c r="C356">
        <f t="shared" si="59"/>
        <v>38.069999999999993</v>
      </c>
      <c r="D356">
        <f t="shared" si="60"/>
        <v>7.7700000000000022</v>
      </c>
      <c r="E356" t="str">
        <f t="shared" si="61"/>
        <v>NIE</v>
      </c>
      <c r="F356">
        <f>IF(E356 = "TAK",0,ROUND(($V$3*(B356/2)/100),2))</f>
        <v>3.66</v>
      </c>
      <c r="G356">
        <f>IF(E356 = "TAK",ROUND(($V$4*B356/100),2),ROUND(($V$4*(B356/2)/100),2))</f>
        <v>5.49</v>
      </c>
      <c r="H356">
        <f t="shared" si="62"/>
        <v>1</v>
      </c>
      <c r="I356">
        <f t="shared" si="63"/>
        <v>34.409999999999997</v>
      </c>
      <c r="J356">
        <f t="shared" si="64"/>
        <v>2.280000000000002</v>
      </c>
      <c r="K356">
        <f>IF(H356 = 5,IF(I356 &lt; 40,$U$3,I356),I356)</f>
        <v>34.409999999999997</v>
      </c>
      <c r="L356">
        <f>IF(J356 &lt; 5,$U$4,J356)</f>
        <v>30</v>
      </c>
      <c r="M356" t="str">
        <f t="shared" si="55"/>
        <v>NIE</v>
      </c>
      <c r="N356" t="str">
        <f t="shared" si="56"/>
        <v>TAK</v>
      </c>
      <c r="O356" t="str">
        <f t="shared" si="57"/>
        <v/>
      </c>
      <c r="P356">
        <f t="shared" si="65"/>
        <v>12.57</v>
      </c>
      <c r="Q356">
        <f t="shared" si="58"/>
        <v>18.260000000000002</v>
      </c>
    </row>
    <row r="357" spans="1:17" x14ac:dyDescent="0.25">
      <c r="A357" s="4">
        <v>41995</v>
      </c>
      <c r="B357" s="5">
        <v>42</v>
      </c>
      <c r="C357">
        <f t="shared" si="59"/>
        <v>34.409999999999997</v>
      </c>
      <c r="D357">
        <f t="shared" si="60"/>
        <v>30</v>
      </c>
      <c r="E357" t="str">
        <f t="shared" si="61"/>
        <v>TAK</v>
      </c>
      <c r="F357">
        <f>IF(E357 = "TAK",0,ROUND(($V$3*(B357/2)/100),2))</f>
        <v>0</v>
      </c>
      <c r="G357">
        <f>IF(E357 = "TAK",ROUND(($V$4*B357/100),2),ROUND(($V$4*(B357/2)/100),2))</f>
        <v>3.78</v>
      </c>
      <c r="H357">
        <f t="shared" si="62"/>
        <v>2</v>
      </c>
      <c r="I357">
        <f t="shared" si="63"/>
        <v>34.409999999999997</v>
      </c>
      <c r="J357">
        <f t="shared" si="64"/>
        <v>26.22</v>
      </c>
      <c r="K357">
        <f>IF(H357 = 5,IF(I357 &lt; 40,$U$3,I357),I357)</f>
        <v>34.409999999999997</v>
      </c>
      <c r="L357">
        <f>IF(J357 &lt; 5,$U$4,J357)</f>
        <v>26.22</v>
      </c>
      <c r="M357" t="str">
        <f t="shared" si="55"/>
        <v>NIE</v>
      </c>
      <c r="N357" t="str">
        <f t="shared" si="56"/>
        <v>NIE</v>
      </c>
      <c r="O357" t="str">
        <f t="shared" si="57"/>
        <v/>
      </c>
      <c r="P357">
        <f t="shared" si="65"/>
        <v>8.66</v>
      </c>
      <c r="Q357">
        <f t="shared" si="58"/>
        <v>0</v>
      </c>
    </row>
    <row r="358" spans="1:17" x14ac:dyDescent="0.25">
      <c r="A358" s="2">
        <v>41996</v>
      </c>
      <c r="B358" s="3">
        <v>149</v>
      </c>
      <c r="C358">
        <f t="shared" si="59"/>
        <v>34.409999999999997</v>
      </c>
      <c r="D358">
        <f t="shared" si="60"/>
        <v>26.22</v>
      </c>
      <c r="E358" t="str">
        <f t="shared" si="61"/>
        <v>TAK</v>
      </c>
      <c r="F358">
        <f>IF(E358 = "TAK",0,ROUND(($V$3*(B358/2)/100),2))</f>
        <v>0</v>
      </c>
      <c r="G358">
        <f>IF(E358 = "TAK",ROUND(($V$4*B358/100),2),ROUND(($V$4*(B358/2)/100),2))</f>
        <v>13.41</v>
      </c>
      <c r="H358">
        <f t="shared" si="62"/>
        <v>3</v>
      </c>
      <c r="I358">
        <f t="shared" si="63"/>
        <v>34.409999999999997</v>
      </c>
      <c r="J358">
        <f t="shared" si="64"/>
        <v>12.809999999999999</v>
      </c>
      <c r="K358">
        <f>IF(H358 = 5,IF(I358 &lt; 40,$U$3,I358),I358)</f>
        <v>34.409999999999997</v>
      </c>
      <c r="L358">
        <f>IF(J358 &lt; 5,$U$4,J358)</f>
        <v>12.809999999999999</v>
      </c>
      <c r="M358" t="str">
        <f t="shared" si="55"/>
        <v>NIE</v>
      </c>
      <c r="N358" t="str">
        <f t="shared" si="56"/>
        <v>NIE</v>
      </c>
      <c r="O358" t="str">
        <f t="shared" si="57"/>
        <v/>
      </c>
      <c r="P358">
        <f t="shared" si="65"/>
        <v>30.71</v>
      </c>
      <c r="Q358">
        <f t="shared" si="58"/>
        <v>0</v>
      </c>
    </row>
    <row r="359" spans="1:17" x14ac:dyDescent="0.25">
      <c r="A359" s="4">
        <v>41997</v>
      </c>
      <c r="B359" s="5">
        <v>113</v>
      </c>
      <c r="C359">
        <f t="shared" si="59"/>
        <v>34.409999999999997</v>
      </c>
      <c r="D359">
        <f t="shared" si="60"/>
        <v>12.809999999999999</v>
      </c>
      <c r="E359" t="str">
        <f t="shared" si="61"/>
        <v>NIE</v>
      </c>
      <c r="F359">
        <f>IF(E359 = "TAK",0,ROUND(($V$3*(B359/2)/100),2))</f>
        <v>3.39</v>
      </c>
      <c r="G359">
        <f>IF(E359 = "TAK",ROUND(($V$4*B359/100),2),ROUND(($V$4*(B359/2)/100),2))</f>
        <v>5.09</v>
      </c>
      <c r="H359">
        <f t="shared" si="62"/>
        <v>4</v>
      </c>
      <c r="I359">
        <f t="shared" si="63"/>
        <v>31.019999999999996</v>
      </c>
      <c r="J359">
        <f t="shared" si="64"/>
        <v>7.7199999999999989</v>
      </c>
      <c r="K359">
        <f>IF(H359 = 5,IF(I359 &lt; 40,$U$3,I359),I359)</f>
        <v>31.019999999999996</v>
      </c>
      <c r="L359">
        <f>IF(J359 &lt; 5,$U$4,J359)</f>
        <v>7.7199999999999989</v>
      </c>
      <c r="M359" t="str">
        <f t="shared" si="55"/>
        <v>NIE</v>
      </c>
      <c r="N359" t="str">
        <f t="shared" si="56"/>
        <v>NIE</v>
      </c>
      <c r="O359" t="str">
        <f t="shared" si="57"/>
        <v/>
      </c>
      <c r="P359">
        <f t="shared" si="65"/>
        <v>11.66</v>
      </c>
      <c r="Q359">
        <f t="shared" si="58"/>
        <v>16.920000000000002</v>
      </c>
    </row>
    <row r="360" spans="1:17" x14ac:dyDescent="0.25">
      <c r="A360" s="2">
        <v>41998</v>
      </c>
      <c r="B360" s="3">
        <v>133</v>
      </c>
      <c r="C360">
        <f t="shared" si="59"/>
        <v>31.019999999999996</v>
      </c>
      <c r="D360">
        <f t="shared" si="60"/>
        <v>7.7199999999999989</v>
      </c>
      <c r="E360" t="str">
        <f t="shared" si="61"/>
        <v>NIE</v>
      </c>
      <c r="F360">
        <f>IF(E360 = "TAK",0,ROUND(($V$3*(B360/2)/100),2))</f>
        <v>3.99</v>
      </c>
      <c r="G360">
        <f>IF(E360 = "TAK",ROUND(($V$4*B360/100),2),ROUND(($V$4*(B360/2)/100),2))</f>
        <v>5.99</v>
      </c>
      <c r="H360">
        <f t="shared" si="62"/>
        <v>5</v>
      </c>
      <c r="I360">
        <f t="shared" si="63"/>
        <v>27.029999999999994</v>
      </c>
      <c r="J360">
        <f t="shared" si="64"/>
        <v>1.7299999999999986</v>
      </c>
      <c r="K360">
        <f>IF(H360 = 5,IF(I360 &lt; 40,$U$3,I360),I360)</f>
        <v>45</v>
      </c>
      <c r="L360">
        <f>IF(J360 &lt; 5,$U$4,J360)</f>
        <v>30</v>
      </c>
      <c r="M360" t="str">
        <f t="shared" si="55"/>
        <v>TAK</v>
      </c>
      <c r="N360" t="str">
        <f t="shared" si="56"/>
        <v>TAK</v>
      </c>
      <c r="O360" t="str">
        <f t="shared" si="57"/>
        <v/>
      </c>
      <c r="P360">
        <f t="shared" si="65"/>
        <v>13.72</v>
      </c>
      <c r="Q360">
        <f t="shared" si="58"/>
        <v>19.91</v>
      </c>
    </row>
    <row r="361" spans="1:17" x14ac:dyDescent="0.25">
      <c r="A361" s="4">
        <v>41999</v>
      </c>
      <c r="B361" s="5">
        <v>57</v>
      </c>
      <c r="C361">
        <f t="shared" si="59"/>
        <v>45</v>
      </c>
      <c r="D361">
        <f t="shared" si="60"/>
        <v>30</v>
      </c>
      <c r="E361" t="str">
        <f t="shared" si="61"/>
        <v>TAK</v>
      </c>
      <c r="F361">
        <f>IF(E361 = "TAK",0,ROUND(($V$3*(B361/2)/100),2))</f>
        <v>0</v>
      </c>
      <c r="G361">
        <f>IF(E361 = "TAK",ROUND(($V$4*B361/100),2),ROUND(($V$4*(B361/2)/100),2))</f>
        <v>5.13</v>
      </c>
      <c r="H361">
        <f t="shared" si="62"/>
        <v>6</v>
      </c>
      <c r="I361">
        <f t="shared" si="63"/>
        <v>45</v>
      </c>
      <c r="J361">
        <f t="shared" si="64"/>
        <v>24.87</v>
      </c>
      <c r="K361">
        <f>IF(H361 = 5,IF(I361 &lt; 40,$U$3,I361),I361)</f>
        <v>45</v>
      </c>
      <c r="L361">
        <f>IF(J361 &lt; 5,$U$4,J361)</f>
        <v>24.87</v>
      </c>
      <c r="M361" t="str">
        <f t="shared" si="55"/>
        <v>NIE</v>
      </c>
      <c r="N361" t="str">
        <f t="shared" si="56"/>
        <v>NIE</v>
      </c>
      <c r="O361" t="str">
        <f t="shared" si="57"/>
        <v/>
      </c>
      <c r="P361">
        <f t="shared" si="65"/>
        <v>11.75</v>
      </c>
      <c r="Q361">
        <f t="shared" si="58"/>
        <v>0</v>
      </c>
    </row>
    <row r="362" spans="1:17" x14ac:dyDescent="0.25">
      <c r="A362" s="2">
        <v>42000</v>
      </c>
      <c r="B362" s="3">
        <v>27</v>
      </c>
      <c r="C362">
        <f t="shared" si="59"/>
        <v>45</v>
      </c>
      <c r="D362">
        <f t="shared" si="60"/>
        <v>24.87</v>
      </c>
      <c r="E362" t="str">
        <f t="shared" si="61"/>
        <v>TAK</v>
      </c>
      <c r="F362">
        <f>IF(E362 = "TAK",0,ROUND(($V$3*(B362/2)/100),2))</f>
        <v>0</v>
      </c>
      <c r="G362">
        <f>IF(E362 = "TAK",ROUND(($V$4*B362/100),2),ROUND(($V$4*(B362/2)/100),2))</f>
        <v>2.4300000000000002</v>
      </c>
      <c r="H362">
        <f t="shared" si="62"/>
        <v>7</v>
      </c>
      <c r="I362">
        <f t="shared" si="63"/>
        <v>45</v>
      </c>
      <c r="J362">
        <f t="shared" si="64"/>
        <v>22.44</v>
      </c>
      <c r="K362">
        <f>IF(H362 = 5,IF(I362 &lt; 40,$U$3,I362),I362)</f>
        <v>45</v>
      </c>
      <c r="L362">
        <f>IF(J362 &lt; 5,$U$4,J362)</f>
        <v>22.44</v>
      </c>
      <c r="M362" t="str">
        <f t="shared" si="55"/>
        <v>NIE</v>
      </c>
      <c r="N362" t="str">
        <f t="shared" si="56"/>
        <v>NIE</v>
      </c>
      <c r="O362" t="str">
        <f t="shared" si="57"/>
        <v/>
      </c>
      <c r="P362">
        <f t="shared" si="65"/>
        <v>5.56</v>
      </c>
      <c r="Q362">
        <f t="shared" si="58"/>
        <v>0</v>
      </c>
    </row>
    <row r="363" spans="1:17" x14ac:dyDescent="0.25">
      <c r="A363" s="4">
        <v>42001</v>
      </c>
      <c r="B363" s="5">
        <v>142</v>
      </c>
      <c r="C363">
        <f t="shared" si="59"/>
        <v>45</v>
      </c>
      <c r="D363">
        <f t="shared" si="60"/>
        <v>22.44</v>
      </c>
      <c r="E363" t="str">
        <f t="shared" si="61"/>
        <v>TAK</v>
      </c>
      <c r="F363">
        <f>IF(E363 = "TAK",0,ROUND(($V$3*(B363/2)/100),2))</f>
        <v>0</v>
      </c>
      <c r="G363">
        <f>IF(E363 = "TAK",ROUND(($V$4*B363/100),2),ROUND(($V$4*(B363/2)/100),2))</f>
        <v>12.78</v>
      </c>
      <c r="H363">
        <f t="shared" si="62"/>
        <v>1</v>
      </c>
      <c r="I363">
        <f t="shared" si="63"/>
        <v>45</v>
      </c>
      <c r="J363">
        <f t="shared" si="64"/>
        <v>9.6600000000000019</v>
      </c>
      <c r="K363">
        <f>IF(H363 = 5,IF(I363 &lt; 40,$U$3,I363),I363)</f>
        <v>45</v>
      </c>
      <c r="L363">
        <f>IF(J363 &lt; 5,$U$4,J363)</f>
        <v>9.6600000000000019</v>
      </c>
      <c r="M363" t="str">
        <f t="shared" si="55"/>
        <v>NIE</v>
      </c>
      <c r="N363" t="str">
        <f t="shared" si="56"/>
        <v>NIE</v>
      </c>
      <c r="O363" t="str">
        <f t="shared" si="57"/>
        <v/>
      </c>
      <c r="P363">
        <f t="shared" si="65"/>
        <v>29.27</v>
      </c>
      <c r="Q363">
        <f t="shared" si="58"/>
        <v>0</v>
      </c>
    </row>
    <row r="364" spans="1:17" x14ac:dyDescent="0.25">
      <c r="A364" s="2">
        <v>42002</v>
      </c>
      <c r="B364" s="3">
        <v>24</v>
      </c>
      <c r="C364">
        <f t="shared" si="59"/>
        <v>45</v>
      </c>
      <c r="D364">
        <f t="shared" si="60"/>
        <v>9.6600000000000019</v>
      </c>
      <c r="E364" t="str">
        <f t="shared" si="61"/>
        <v>NIE</v>
      </c>
      <c r="F364">
        <f>IF(E364 = "TAK",0,ROUND(($V$3*(B364/2)/100),2))</f>
        <v>0.72</v>
      </c>
      <c r="G364">
        <f>IF(E364 = "TAK",ROUND(($V$4*B364/100),2),ROUND(($V$4*(B364/2)/100),2))</f>
        <v>1.08</v>
      </c>
      <c r="H364">
        <f t="shared" si="62"/>
        <v>2</v>
      </c>
      <c r="I364">
        <f t="shared" si="63"/>
        <v>44.28</v>
      </c>
      <c r="J364">
        <f t="shared" si="64"/>
        <v>8.5800000000000018</v>
      </c>
      <c r="K364">
        <f>IF(H364 = 5,IF(I364 &lt; 40,$U$3,I364),I364)</f>
        <v>44.28</v>
      </c>
      <c r="L364">
        <f>IF(J364 &lt; 5,$U$4,J364)</f>
        <v>8.5800000000000018</v>
      </c>
      <c r="M364" t="str">
        <f t="shared" si="55"/>
        <v>NIE</v>
      </c>
      <c r="N364" t="str">
        <f t="shared" si="56"/>
        <v>NIE</v>
      </c>
      <c r="O364" t="str">
        <f t="shared" si="57"/>
        <v/>
      </c>
      <c r="P364">
        <f t="shared" si="65"/>
        <v>2.4700000000000002</v>
      </c>
      <c r="Q364">
        <f t="shared" si="58"/>
        <v>3.59</v>
      </c>
    </row>
    <row r="365" spans="1:17" x14ac:dyDescent="0.25">
      <c r="A365" s="4">
        <v>42003</v>
      </c>
      <c r="B365" s="5">
        <v>156</v>
      </c>
      <c r="C365">
        <f t="shared" si="59"/>
        <v>44.28</v>
      </c>
      <c r="D365">
        <f t="shared" si="60"/>
        <v>8.5800000000000018</v>
      </c>
      <c r="E365" t="str">
        <f t="shared" si="61"/>
        <v>NIE</v>
      </c>
      <c r="F365">
        <f>IF(E365 = "TAK",0,ROUND(($V$3*(B365/2)/100),2))</f>
        <v>4.68</v>
      </c>
      <c r="G365">
        <f>IF(E365 = "TAK",ROUND(($V$4*B365/100),2),ROUND(($V$4*(B365/2)/100),2))</f>
        <v>7.02</v>
      </c>
      <c r="H365">
        <f t="shared" si="62"/>
        <v>3</v>
      </c>
      <c r="I365">
        <f t="shared" si="63"/>
        <v>39.6</v>
      </c>
      <c r="J365">
        <f t="shared" si="64"/>
        <v>1.5600000000000023</v>
      </c>
      <c r="K365">
        <f>IF(H365 = 5,IF(I365 &lt; 40,$U$3,I365),I365)</f>
        <v>39.6</v>
      </c>
      <c r="L365">
        <f>IF(J365 &lt; 5,$U$4,J365)</f>
        <v>30</v>
      </c>
      <c r="M365" t="str">
        <f t="shared" si="55"/>
        <v>NIE</v>
      </c>
      <c r="N365" t="str">
        <f t="shared" si="56"/>
        <v>TAK</v>
      </c>
      <c r="O365" t="str">
        <f t="shared" si="57"/>
        <v/>
      </c>
      <c r="P365">
        <f t="shared" si="65"/>
        <v>16.079999999999998</v>
      </c>
      <c r="Q365">
        <f t="shared" si="58"/>
        <v>23.35</v>
      </c>
    </row>
    <row r="366" spans="1:17" x14ac:dyDescent="0.25">
      <c r="A366" s="2">
        <v>42004</v>
      </c>
      <c r="B366" s="3">
        <v>141</v>
      </c>
      <c r="C366">
        <f t="shared" si="59"/>
        <v>39.6</v>
      </c>
      <c r="D366">
        <f t="shared" si="60"/>
        <v>30</v>
      </c>
      <c r="E366" t="str">
        <f t="shared" si="61"/>
        <v>TAK</v>
      </c>
      <c r="F366">
        <f>IF(E366 = "TAK",0,ROUND(($V$3*(B366/2)/100),2))</f>
        <v>0</v>
      </c>
      <c r="G366">
        <f>IF(E366 = "TAK",ROUND(($V$4*B366/100),2),ROUND(($V$4*(B366/2)/100),2))</f>
        <v>12.69</v>
      </c>
      <c r="H366">
        <f t="shared" si="62"/>
        <v>4</v>
      </c>
      <c r="I366">
        <f t="shared" si="63"/>
        <v>39.6</v>
      </c>
      <c r="J366">
        <f t="shared" si="64"/>
        <v>17.310000000000002</v>
      </c>
      <c r="K366">
        <f>IF(H366 = 5,IF(I366 &lt; 40,$U$3,I366),I366)</f>
        <v>39.6</v>
      </c>
      <c r="L366">
        <f>IF(J366 &lt; 5,$U$4,J366)</f>
        <v>17.310000000000002</v>
      </c>
      <c r="M366" t="str">
        <f t="shared" si="55"/>
        <v>NIE</v>
      </c>
      <c r="N366" t="str">
        <f t="shared" si="56"/>
        <v>NIE</v>
      </c>
      <c r="O366" t="str">
        <f t="shared" si="57"/>
        <v/>
      </c>
      <c r="P366">
        <f t="shared" si="65"/>
        <v>29.06</v>
      </c>
      <c r="Q366">
        <f t="shared" si="5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DC0C-D781-416D-8B7E-6F17F3E7AA23}">
  <dimension ref="A1:E35"/>
  <sheetViews>
    <sheetView tabSelected="1" zoomScaleNormal="100" workbookViewId="0">
      <selection activeCell="G34" sqref="G34"/>
    </sheetView>
  </sheetViews>
  <sheetFormatPr defaultRowHeight="15" x14ac:dyDescent="0.25"/>
  <cols>
    <col min="2" max="2" width="23" customWidth="1"/>
    <col min="4" max="4" width="9.85546875" bestFit="1" customWidth="1"/>
  </cols>
  <sheetData>
    <row r="1" spans="1:3" x14ac:dyDescent="0.25">
      <c r="A1" t="s">
        <v>21</v>
      </c>
      <c r="B1" t="s">
        <v>22</v>
      </c>
      <c r="C1">
        <f>COUNTIF('84'!M2:M366,"TAK")</f>
        <v>43</v>
      </c>
    </row>
    <row r="2" spans="1:3" x14ac:dyDescent="0.25">
      <c r="B2" t="s">
        <v>23</v>
      </c>
      <c r="C2">
        <f>COUNTIF('84'!N2:N366,"TAK")</f>
        <v>78</v>
      </c>
    </row>
    <row r="3" spans="1:3" x14ac:dyDescent="0.25">
      <c r="B3" t="s">
        <v>24</v>
      </c>
      <c r="C3">
        <f>COUNTIF('84'!E2:E366,"TAK")</f>
        <v>200</v>
      </c>
    </row>
    <row r="5" spans="1:3" x14ac:dyDescent="0.25">
      <c r="A5" t="s">
        <v>25</v>
      </c>
      <c r="B5" s="1">
        <v>41665</v>
      </c>
    </row>
    <row r="8" spans="1:3" x14ac:dyDescent="0.25">
      <c r="A8" t="s">
        <v>26</v>
      </c>
    </row>
    <row r="33" spans="1:5" x14ac:dyDescent="0.25">
      <c r="D33" t="s">
        <v>35</v>
      </c>
    </row>
    <row r="34" spans="1:5" x14ac:dyDescent="0.25">
      <c r="A34" t="s">
        <v>32</v>
      </c>
      <c r="B34" t="s">
        <v>33</v>
      </c>
      <c r="C34">
        <f>ROUND(SUM('84'!P2:P366),2)</f>
        <v>4846.1099999999997</v>
      </c>
      <c r="D34">
        <v>1600</v>
      </c>
      <c r="E34">
        <f>C34+D34</f>
        <v>6446.11</v>
      </c>
    </row>
    <row r="35" spans="1:5" x14ac:dyDescent="0.25">
      <c r="B35" t="s">
        <v>34</v>
      </c>
      <c r="C35">
        <f>ROUND(SUM('84'!Q2:Q366),2)</f>
        <v>1926.95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Z l + K T o t v T q G n A A A A + Q A A A B I A H A B D b 2 5 m a W c v U G F j a 2 F n Z S 5 4 b W w g o h g A K K A U A A A A A A A A A A A A A A A A A A A A A A A A A A A A h Y / N C o J A G E V f R W b v / E l R 8 T k u 2 i o I Q b Q d x k m H d B Q d G 9 + t R Y / U K y S U 1 a 7 l v Z w L 5 z 5 u d 0 i m p g 6 u u h 9 M a 2 P E M E W B t q o t j C 1 j N L p z u E G J g F y q i y x 1 M M N 2 2 E 2 D i V H l X L c j x H u P f Y T b v i S c U k Z O W X p Q l W 5 k a O z g p F U a f V b F / x U S c H z J C I 7 X D K / Y l m M W U Q Z k 6 S E z 9 s v w W R l T I D 8 l 7 M f a j b 0 W X R 3 m K Z A l A n n f E E 9 Q S w M E F A A C A A g A Z l + K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f i k 6 H / P X W T A E A A O Q B A A A T A B w A R m 9 y b X V s Y X M v U 2 V j d G l v b j E u b S C i G A A o o B Q A A A A A A A A A A A A A A A A A A A A A A A A A A A C N k M 9 K w 0 A Q x s 8 G 8 g 5 L v L Q Q g i 1 V x J J D S a o V s S j t q Y 2 U b T L G p b s 7 Y X d j T U s v f a W e B G 8 l 7 + V K x X r w 4 F 7 m H / u b 7 x s N q W E o y e g Q W 1 3 X c R 3 9 Q h V k h B c 5 C Q k H 4 z r E v v p d 7 X d Z v U X b j P R r E G N a C p C m c c 0 4 B B F K Y w v d 8 O K r 5 E F h r q j A J Z U M k n t q S k V n N 8 w M y n k y m T N U s w n N q J x F d / 3 k s p P E v W E / s d s C 8 2 a 8 p j + N g T P B D K j Q O / F 8 E i E v h d R h 2 y d 9 m W L G Z B 6 2 2 u d n P n k s 0 c D I V B z C Y x o M U c J T 0 z + o P v W G N K + 3 + 9 1 y w Q i S A r N l V X / o F c p K 2 G r F U D D w r K U x n d u / V r m w o A H Q D J R u / H j 2 y f R 7 1 O N 8 l F J O l Q 6 N K n 8 v m l i S t E d E Y q r i i B w r K v U z K n H w M a 4 K 0 I 3 / y f L X a y + j h t o j W C Q Q m 8 P G J 2 t v I W z r V p q L T v D F 2 2 y a r s P k 3 0 K 6 n 1 B L A Q I t A B Q A A g A I A G Z f i k 6 L b 0 6 h p w A A A P k A A A A S A A A A A A A A A A A A A A A A A A A A A A B D b 2 5 m a W c v U G F j a 2 F n Z S 5 4 b W x Q S w E C L Q A U A A I A C A B m X 4 p O D 8 r p q 6 Q A A A D p A A A A E w A A A A A A A A A A A A A A A A D z A A A A W 0 N v b n R l b n R f V H l w Z X N d L n h t b F B L A Q I t A B Q A A g A I A G Z f i k 6 H / P X W T A E A A O Q B A A A T A A A A A A A A A A A A A A A A A O Q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I A A A A A A A A k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G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c G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w V D A 5 O j U 5 O j E z L j M z N T M y M z R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2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B n L 1 p t a W V u a W 9 u b y B 0 e X A u e 2 R h d G E s M H 0 m c X V v d D s s J n F 1 b 3 Q 7 U 2 V j d G l v b j E v b H B n L 1 p t a W V u a W 9 u b y B 0 e X A u e 2 t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w Z y 9 a b W l l b m l v b m 8 g d H l w L n t k Y X R h L D B 9 J n F 1 b 3 Q 7 L C Z x d W 9 0 O 1 N l Y 3 R p b 2 4 x L 2 x w Z y 9 a b W l l b m l v b m 8 g d H l w L n t r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B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w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w Z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B 2 d W 1 g b 9 E K y V L 5 k T 2 + 2 k g A A A A A C A A A A A A A Q Z g A A A A E A A C A A A A A m d q 3 + H I B y k i 2 M w e j 1 e i I v i F U d o 2 4 O r n r I d + q D m X E M Y Q A A A A A O g A A A A A I A A C A A A A B A k J o p m 5 7 H J Y Z C q I L M c z w U M Q K e V W 8 p m l 9 g W I W t B 0 o 6 p F A A A A C j g F m j j h V F J w r 9 p V o x 9 r 9 w v Z u 1 u c g i z p s g O N G l x c h k U e T G z U 6 h s z 8 Z 8 8 X C B n R j O t p E X T 4 r b T b T C E C z h m O A x D D / V c + + j U 6 P A m U 8 Y a / T T p z u 8 0 A A A A D F h s B o 2 g 2 1 4 w m t X Z P 9 S S + C T p Y m j l D S i p 8 B X T A s T R + x c S k w D G A p X s T / + y / v D y y d u R 0 c T c L X 1 L T B o s 2 D Y + p A E 2 V W < / D a t a M a s h u p > 
</file>

<file path=customXml/itemProps1.xml><?xml version="1.0" encoding="utf-8"?>
<ds:datastoreItem xmlns:ds="http://schemas.openxmlformats.org/officeDocument/2006/customXml" ds:itemID="{EFF60D0E-91D7-4903-B8A5-DE87ED34F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DanePlik</vt:lpstr>
      <vt:lpstr>84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2019-04-10T10:38:07Z</dcterms:modified>
</cp:coreProperties>
</file>