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jjo\Desktop\Doktorarbeit\DataSciIntro\DataSci\Notebooks\"/>
    </mc:Choice>
  </mc:AlternateContent>
  <xr:revisionPtr revIDLastSave="0" documentId="13_ncr:1_{410CBFD9-4FFE-4337-B7BB-F6125F9BADF1}" xr6:coauthVersionLast="47" xr6:coauthVersionMax="47" xr10:uidLastSave="{00000000-0000-0000-0000-000000000000}"/>
  <bookViews>
    <workbookView xWindow="6375" yWindow="3345" windowWidth="21600" windowHeight="12645" firstSheet="3" activeTab="7" xr2:uid="{00000000-000D-0000-FFFF-FFFF00000000}"/>
  </bookViews>
  <sheets>
    <sheet name="Raw" sheetId="1" r:id="rId1"/>
    <sheet name="Gender" sheetId="2" r:id="rId2"/>
    <sheet name="age_mean" sheetId="3" r:id="rId3"/>
    <sheet name="age_counts" sheetId="4" r:id="rId4"/>
    <sheet name="Histo_Subtype" sheetId="5" r:id="rId5"/>
    <sheet name="pT" sheetId="6" r:id="rId6"/>
    <sheet name="pN" sheetId="7" r:id="rId7"/>
    <sheet name="pM" sheetId="8" r:id="rId8"/>
    <sheet name="KRAS_EGFR_ALK_per_Cluster" sheetId="9" r:id="rId9"/>
    <sheet name="More mutations included" sheetId="10" r:id="rId10"/>
    <sheet name="History_neoadj_treatment" sheetId="11" r:id="rId11"/>
    <sheet name="add_pharmacologic_treatment" sheetId="12" r:id="rId12"/>
    <sheet name="add_radiation_treatment" sheetId="13" r:id="rId13"/>
    <sheet name="add_locoregional_surgical_proc" sheetId="14" r:id="rId14"/>
    <sheet name="add_metastatic_surgical_proc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M6" i="8"/>
  <c r="M5" i="8"/>
  <c r="M4" i="8"/>
  <c r="M3" i="8"/>
  <c r="K6" i="8"/>
  <c r="K5" i="8"/>
  <c r="K4" i="8"/>
  <c r="K3" i="8"/>
  <c r="I6" i="8"/>
  <c r="I5" i="8"/>
  <c r="I4" i="8"/>
  <c r="I3" i="8"/>
  <c r="G6" i="8"/>
  <c r="G5" i="8"/>
  <c r="G4" i="8"/>
  <c r="G3" i="8"/>
  <c r="L11" i="4"/>
  <c r="L9" i="4"/>
  <c r="L10" i="4"/>
  <c r="L6" i="4"/>
  <c r="L7" i="4"/>
  <c r="L5" i="4"/>
  <c r="J9" i="4"/>
  <c r="J8" i="4"/>
  <c r="J7" i="4"/>
  <c r="J6" i="4"/>
  <c r="J5" i="4"/>
  <c r="G4" i="4"/>
  <c r="G6" i="4"/>
  <c r="G5" i="4"/>
  <c r="G3" i="4"/>
</calcChain>
</file>

<file path=xl/sharedStrings.xml><?xml version="1.0" encoding="utf-8"?>
<sst xmlns="http://schemas.openxmlformats.org/spreadsheetml/2006/main" count="7599" uniqueCount="641">
  <si>
    <t>IL22RA1</t>
  </si>
  <si>
    <t>IL22RA2</t>
  </si>
  <si>
    <t>IL10RB</t>
  </si>
  <si>
    <t>PVR</t>
  </si>
  <si>
    <t>OS</t>
  </si>
  <si>
    <t>OS.time</t>
  </si>
  <si>
    <t>pathologic_stage</t>
  </si>
  <si>
    <t>sample_type</t>
  </si>
  <si>
    <t>Cluster</t>
  </si>
  <si>
    <t>samples</t>
  </si>
  <si>
    <t>Canonical_mut_in_KRAS_EGFR_ALK</t>
  </si>
  <si>
    <t>Cnncl_mt_n_KRAS_EGFR_ALK_RET_ROS1_BRAF_ERBB2_HRAS_NRAS_AKT1_MAP2</t>
  </si>
  <si>
    <t>DFI</t>
  </si>
  <si>
    <t>DFI.time</t>
  </si>
  <si>
    <t>DSS</t>
  </si>
  <si>
    <t>DSS.time</t>
  </si>
  <si>
    <t>gender</t>
  </si>
  <si>
    <t>PFI</t>
  </si>
  <si>
    <t>PFI.time</t>
  </si>
  <si>
    <t>ALK_translocation</t>
  </si>
  <si>
    <t>EGFR</t>
  </si>
  <si>
    <t>age_at_initial_pathologic_diagnosis</t>
  </si>
  <si>
    <t>egfr_mutation_result</t>
  </si>
  <si>
    <t>egfr_mutation_performed</t>
  </si>
  <si>
    <t>eml4_alk_translocation_method</t>
  </si>
  <si>
    <t>eml4_alk_translocation_performed</t>
  </si>
  <si>
    <t>kras_mutation_result</t>
  </si>
  <si>
    <t>kras_mutation_found</t>
  </si>
  <si>
    <t>kras_gene_analysis_performed</t>
  </si>
  <si>
    <t>MET</t>
  </si>
  <si>
    <t>pathologic_M</t>
  </si>
  <si>
    <t>pathologic_N</t>
  </si>
  <si>
    <t>pathologic_T</t>
  </si>
  <si>
    <t>additional_surgery_metastatic_procedure</t>
  </si>
  <si>
    <t>additional_surgery_locoregional_procedure</t>
  </si>
  <si>
    <t>additional_pharmaceutical_therapy</t>
  </si>
  <si>
    <t>additional_radiation_therapy</t>
  </si>
  <si>
    <t>histological_type</t>
  </si>
  <si>
    <t>history_of_neoadjuvant_treatment</t>
  </si>
  <si>
    <t>TCGA-78-7540-01</t>
  </si>
  <si>
    <t>TCGA-55-7284-01</t>
  </si>
  <si>
    <t>TCGA-49-6742-01</t>
  </si>
  <si>
    <t>TCGA-44-6146-01</t>
  </si>
  <si>
    <t>TCGA-55-7728-01</t>
  </si>
  <si>
    <t>TCGA-05-4403-01</t>
  </si>
  <si>
    <t>TCGA-05-4433-01</t>
  </si>
  <si>
    <t>TCGA-50-6592-01</t>
  </si>
  <si>
    <t>TCGA-38-A44F-01</t>
  </si>
  <si>
    <t>TCGA-97-7941-01</t>
  </si>
  <si>
    <t>TCGA-55-7570-01</t>
  </si>
  <si>
    <t>TCGA-69-8453-01</t>
  </si>
  <si>
    <t>TCGA-MP-A4TA-01</t>
  </si>
  <si>
    <t>TCGA-05-5429-01</t>
  </si>
  <si>
    <t>TCGA-78-7150-01</t>
  </si>
  <si>
    <t>TCGA-55-8094-01</t>
  </si>
  <si>
    <t>TCGA-55-8505-01</t>
  </si>
  <si>
    <t>TCGA-97-7552-01</t>
  </si>
  <si>
    <t>TCGA-55-7907-01</t>
  </si>
  <si>
    <t>TCGA-50-8459-01</t>
  </si>
  <si>
    <t>TCGA-55-6984-01</t>
  </si>
  <si>
    <t>TCGA-78-7154-01</t>
  </si>
  <si>
    <t>TCGA-50-5072-01</t>
  </si>
  <si>
    <t>TCGA-55-8513-01</t>
  </si>
  <si>
    <t>TCGA-78-7220-01</t>
  </si>
  <si>
    <t>TCGA-93-A4JN-01</t>
  </si>
  <si>
    <t>TCGA-49-AARN-01</t>
  </si>
  <si>
    <t>TCGA-69-7761-01</t>
  </si>
  <si>
    <t>TCGA-75-7027-01</t>
  </si>
  <si>
    <t>TCGA-95-A4VK-01</t>
  </si>
  <si>
    <t>TCGA-53-7624-01</t>
  </si>
  <si>
    <t>TCGA-71-8520-01</t>
  </si>
  <si>
    <t>TCGA-62-8394-01</t>
  </si>
  <si>
    <t>TCGA-55-1596-01</t>
  </si>
  <si>
    <t>TCGA-62-8398-01</t>
  </si>
  <si>
    <t>TCGA-NJ-A55R-01</t>
  </si>
  <si>
    <t>TCGA-50-6673-01</t>
  </si>
  <si>
    <t>TCGA-NJ-A55O-01</t>
  </si>
  <si>
    <t>TCGA-49-AAR9-01</t>
  </si>
  <si>
    <t>TCGA-55-8619-01</t>
  </si>
  <si>
    <t>TCGA-69-8255-01</t>
  </si>
  <si>
    <t>TCGA-MP-A4TF-01</t>
  </si>
  <si>
    <t>TCGA-55-A4DF-01</t>
  </si>
  <si>
    <t>TCGA-05-4397-01</t>
  </si>
  <si>
    <t>TCGA-75-6214-01</t>
  </si>
  <si>
    <t>TCGA-50-6594-01</t>
  </si>
  <si>
    <t>TCGA-05-4418-01</t>
  </si>
  <si>
    <t>TCGA-49-AARO-01</t>
  </si>
  <si>
    <t>TCGA-55-8302-01</t>
  </si>
  <si>
    <t>TCGA-44-5644-01</t>
  </si>
  <si>
    <t>TCGA-05-4389-01</t>
  </si>
  <si>
    <t>TCGA-55-6978-01</t>
  </si>
  <si>
    <t>TCGA-69-7980-01</t>
  </si>
  <si>
    <t>TCGA-05-4425-01</t>
  </si>
  <si>
    <t>TCGA-44-6148-01</t>
  </si>
  <si>
    <t>TCGA-55-7576-01</t>
  </si>
  <si>
    <t>TCGA-78-7143-01</t>
  </si>
  <si>
    <t>TCGA-44-7670-01</t>
  </si>
  <si>
    <t>TCGA-86-8358-01</t>
  </si>
  <si>
    <t>TCGA-62-A471-01</t>
  </si>
  <si>
    <t>TCGA-50-5946-01</t>
  </si>
  <si>
    <t>TCGA-55-7816-01</t>
  </si>
  <si>
    <t>TCGA-MP-A4T9-01</t>
  </si>
  <si>
    <t>TCGA-05-4415-01</t>
  </si>
  <si>
    <t>TCGA-38-4630-01</t>
  </si>
  <si>
    <t>TCGA-38-4628-01</t>
  </si>
  <si>
    <t>TCGA-95-7947-01</t>
  </si>
  <si>
    <t>TCGA-64-1681-01</t>
  </si>
  <si>
    <t>TCGA-91-6830-01</t>
  </si>
  <si>
    <t>TCGA-55-A491-01</t>
  </si>
  <si>
    <t>TCGA-NJ-A55A-01</t>
  </si>
  <si>
    <t>TCGA-91-6835-01</t>
  </si>
  <si>
    <t>TCGA-L9-A443-01</t>
  </si>
  <si>
    <t>TCGA-49-AAR2-01</t>
  </si>
  <si>
    <t>TCGA-49-6745-01</t>
  </si>
  <si>
    <t>TCGA-91-6836-01</t>
  </si>
  <si>
    <t>TCGA-L9-A50W-01</t>
  </si>
  <si>
    <t>TCGA-78-7147-01</t>
  </si>
  <si>
    <t>TCGA-55-6712-01</t>
  </si>
  <si>
    <t>TCGA-55-8512-01</t>
  </si>
  <si>
    <t>TCGA-49-4501-01</t>
  </si>
  <si>
    <t>TCGA-44-5643-01</t>
  </si>
  <si>
    <t>TCGA-55-6968-01</t>
  </si>
  <si>
    <t>TCGA-38-4625-01</t>
  </si>
  <si>
    <t>TCGA-49-6743-01</t>
  </si>
  <si>
    <t>TCGA-05-5420-01</t>
  </si>
  <si>
    <t>TCGA-49-6767-01</t>
  </si>
  <si>
    <t>TCGA-05-4434-01</t>
  </si>
  <si>
    <t>TCGA-62-8402-01</t>
  </si>
  <si>
    <t>TCGA-L9-A7SV-01</t>
  </si>
  <si>
    <t>TCGA-55-7995-01</t>
  </si>
  <si>
    <t>TCGA-38-4629-01</t>
  </si>
  <si>
    <t>TCGA-78-7148-01</t>
  </si>
  <si>
    <t>TCGA-49-AAQV-01</t>
  </si>
  <si>
    <t>TCGA-49-AARR-01</t>
  </si>
  <si>
    <t>TCGA-44-A47A-01</t>
  </si>
  <si>
    <t>TCGA-44-6775-01</t>
  </si>
  <si>
    <t>TCGA-55-8204-01</t>
  </si>
  <si>
    <t>TCGA-69-7979-01</t>
  </si>
  <si>
    <t>TCGA-L4-A4E5-01</t>
  </si>
  <si>
    <t>TCGA-50-5939-01</t>
  </si>
  <si>
    <t>TCGA-62-A46O-01</t>
  </si>
  <si>
    <t>TCGA-86-7711-01</t>
  </si>
  <si>
    <t>TCGA-49-4507-01</t>
  </si>
  <si>
    <t>TCGA-49-4490-01</t>
  </si>
  <si>
    <t>TCGA-78-7166-01</t>
  </si>
  <si>
    <t>TCGA-L9-A5IP-01</t>
  </si>
  <si>
    <t>TCGA-44-2657-01</t>
  </si>
  <si>
    <t>TCGA-75-5147-01</t>
  </si>
  <si>
    <t>TCGA-86-8075-01</t>
  </si>
  <si>
    <t>TCGA-50-5936-01</t>
  </si>
  <si>
    <t>TCGA-53-7626-01</t>
  </si>
  <si>
    <t>TCGA-95-7039-01</t>
  </si>
  <si>
    <t>TCGA-49-AARQ-01</t>
  </si>
  <si>
    <t>TCGA-91-6840-01</t>
  </si>
  <si>
    <t>TCGA-91-6829-01</t>
  </si>
  <si>
    <t>TCGA-MP-A4TK-01</t>
  </si>
  <si>
    <t>TCGA-38-6178-01</t>
  </si>
  <si>
    <t>TCGA-44-6145-01</t>
  </si>
  <si>
    <t>TCGA-55-1592-01</t>
  </si>
  <si>
    <t>TCGA-55-8510-01</t>
  </si>
  <si>
    <t>TCGA-55-6981-01</t>
  </si>
  <si>
    <t>TCGA-95-8494-01</t>
  </si>
  <si>
    <t>TCGA-93-A4JP-01</t>
  </si>
  <si>
    <t>TCGA-05-4395-01</t>
  </si>
  <si>
    <t>TCGA-05-4402-01</t>
  </si>
  <si>
    <t>TCGA-05-4250-01</t>
  </si>
  <si>
    <t>TCGA-91-8499-01</t>
  </si>
  <si>
    <t>TCGA-55-A494-01</t>
  </si>
  <si>
    <t>TCGA-62-A46R-01</t>
  </si>
  <si>
    <t>TCGA-91-A4BC-01</t>
  </si>
  <si>
    <t>TCGA-78-7160-01</t>
  </si>
  <si>
    <t>TCGA-55-8089-01</t>
  </si>
  <si>
    <t>TCGA-44-6147-01</t>
  </si>
  <si>
    <t>TCGA-55-8614-01</t>
  </si>
  <si>
    <t>TCGA-86-8672-01</t>
  </si>
  <si>
    <t>TCGA-55-A57B-01</t>
  </si>
  <si>
    <t>TCGA-MP-A4T6-01</t>
  </si>
  <si>
    <t>TCGA-55-6985-01</t>
  </si>
  <si>
    <t>TCGA-05-4432-01</t>
  </si>
  <si>
    <t>TCGA-44-A47G-01</t>
  </si>
  <si>
    <t>TCGA-86-A4D0-01</t>
  </si>
  <si>
    <t>TCGA-91-6847-01</t>
  </si>
  <si>
    <t>TCGA-91-6848-01</t>
  </si>
  <si>
    <t>TCGA-55-8096-01</t>
  </si>
  <si>
    <t>TCGA-55-A493-01</t>
  </si>
  <si>
    <t>TCGA-55-7724-01</t>
  </si>
  <si>
    <t>TCGA-73-A9RS-01</t>
  </si>
  <si>
    <t>TCGA-55-6975-01</t>
  </si>
  <si>
    <t>TCGA-73-7499-01</t>
  </si>
  <si>
    <t>TCGA-78-8640-01</t>
  </si>
  <si>
    <t>TCGA-38-4631-01</t>
  </si>
  <si>
    <t>TCGA-55-6980-01</t>
  </si>
  <si>
    <t>TCGA-49-4505-01</t>
  </si>
  <si>
    <t>TCGA-86-8671-01</t>
  </si>
  <si>
    <t>TCGA-35-5375-01</t>
  </si>
  <si>
    <t>TCGA-69-7978-01</t>
  </si>
  <si>
    <t>TCGA-49-AAR3-01</t>
  </si>
  <si>
    <t>TCGA-05-5715-01</t>
  </si>
  <si>
    <t>TCGA-86-7954-01</t>
  </si>
  <si>
    <t>TCGA-55-8208-01</t>
  </si>
  <si>
    <t>TCGA-44-6779-01</t>
  </si>
  <si>
    <t>TCGA-69-A59K-01</t>
  </si>
  <si>
    <t>TCGA-35-4123-01</t>
  </si>
  <si>
    <t>TCGA-J2-A4AD-01</t>
  </si>
  <si>
    <t>TCGA-95-8039-01</t>
  </si>
  <si>
    <t>TCGA-69-7974-01</t>
  </si>
  <si>
    <t>TCGA-55-8621-01</t>
  </si>
  <si>
    <t>TCGA-50-5931-01</t>
  </si>
  <si>
    <t>TCGA-62-8399-01</t>
  </si>
  <si>
    <t>TCGA-97-A4M5-01</t>
  </si>
  <si>
    <t>TCGA-91-6831-01</t>
  </si>
  <si>
    <t>TCGA-97-7546-01</t>
  </si>
  <si>
    <t>TCGA-05-4382-01</t>
  </si>
  <si>
    <t>TCGA-44-3919-01</t>
  </si>
  <si>
    <t>TCGA-86-6562-01</t>
  </si>
  <si>
    <t>TCGA-50-6595-01</t>
  </si>
  <si>
    <t>TCGA-75-7025-01</t>
  </si>
  <si>
    <t>TCGA-05-5425-01</t>
  </si>
  <si>
    <t>TCGA-55-A48X-01</t>
  </si>
  <si>
    <t>TCGA-05-4405-01</t>
  </si>
  <si>
    <t>TCGA-55-8616-01</t>
  </si>
  <si>
    <t>TCGA-97-A4M6-01</t>
  </si>
  <si>
    <t>TCGA-55-8506-01</t>
  </si>
  <si>
    <t>TCGA-J2-A4AE-01</t>
  </si>
  <si>
    <t>TCGA-55-8205-01</t>
  </si>
  <si>
    <t>TCGA-99-7458-01</t>
  </si>
  <si>
    <t>TCGA-44-7660-01</t>
  </si>
  <si>
    <t>TCGA-69-7973-01</t>
  </si>
  <si>
    <t>TCGA-97-A4LX-01</t>
  </si>
  <si>
    <t>TCGA-86-A456-01</t>
  </si>
  <si>
    <t>TCGA-75-5125-01</t>
  </si>
  <si>
    <t>TCGA-L9-A743-01</t>
  </si>
  <si>
    <t>TCGA-86-8280-01</t>
  </si>
  <si>
    <t>TCGA-64-5815-01</t>
  </si>
  <si>
    <t>TCGA-44-A4SU-01</t>
  </si>
  <si>
    <t>TCGA-93-A4JQ-01</t>
  </si>
  <si>
    <t>TCGA-86-6851-01</t>
  </si>
  <si>
    <t>TCGA-78-7633-01</t>
  </si>
  <si>
    <t>TCGA-MP-A4T4-01</t>
  </si>
  <si>
    <t>TCGA-55-8207-01</t>
  </si>
  <si>
    <t>TCGA-55-7994-01</t>
  </si>
  <si>
    <t>TCGA-44-7662-01</t>
  </si>
  <si>
    <t>TCGA-05-4426-01</t>
  </si>
  <si>
    <t>TCGA-67-3772-01</t>
  </si>
  <si>
    <t>TCGA-05-4398-01</t>
  </si>
  <si>
    <t>TCGA-55-6969-01</t>
  </si>
  <si>
    <t>TCGA-62-A472-01</t>
  </si>
  <si>
    <t>TCGA-62-A46U-01</t>
  </si>
  <si>
    <t>TCGA-50-5068-01</t>
  </si>
  <si>
    <t>TCGA-55-6982-01</t>
  </si>
  <si>
    <t>TCGA-97-A4M7-01</t>
  </si>
  <si>
    <t>TCGA-97-8552-01</t>
  </si>
  <si>
    <t>TCGA-50-5930-01</t>
  </si>
  <si>
    <t>TCGA-86-A4P7-01</t>
  </si>
  <si>
    <t>TCGA-97-8179-01</t>
  </si>
  <si>
    <t>TCGA-MN-A4N5-01</t>
  </si>
  <si>
    <t>TCGA-44-7667-01</t>
  </si>
  <si>
    <t>TCGA-86-8055-01</t>
  </si>
  <si>
    <t>TCGA-05-4390-01</t>
  </si>
  <si>
    <t>TCGA-75-5146-01</t>
  </si>
  <si>
    <t>TCGA-49-4514-01</t>
  </si>
  <si>
    <t>TCGA-55-7911-01</t>
  </si>
  <si>
    <t>TCGA-J2-A4AG-01</t>
  </si>
  <si>
    <t>TCGA-95-7944-01</t>
  </si>
  <si>
    <t>TCGA-97-7553-01</t>
  </si>
  <si>
    <t>TCGA-50-5935-01</t>
  </si>
  <si>
    <t>TCGA-55-7573-01</t>
  </si>
  <si>
    <t>TCGA-69-7764-01</t>
  </si>
  <si>
    <t>TCGA-MP-A4TC-01</t>
  </si>
  <si>
    <t>TCGA-86-8074-01</t>
  </si>
  <si>
    <t>TCGA-50-5044-01</t>
  </si>
  <si>
    <t>TCGA-97-8176-01</t>
  </si>
  <si>
    <t>TCGA-MP-A4T8-01</t>
  </si>
  <si>
    <t>TCGA-78-7158-01</t>
  </si>
  <si>
    <t>TCGA-44-7661-01</t>
  </si>
  <si>
    <t>TCGA-78-7146-01</t>
  </si>
  <si>
    <t>TCGA-62-8395-01</t>
  </si>
  <si>
    <t>TCGA-62-A46V-01</t>
  </si>
  <si>
    <t>TCGA-49-4512-01</t>
  </si>
  <si>
    <t>TCGA-44-6774-01</t>
  </si>
  <si>
    <t>TCGA-44-2666-01</t>
  </si>
  <si>
    <t>TCGA-49-6744-01</t>
  </si>
  <si>
    <t>TCGA-95-7043-01</t>
  </si>
  <si>
    <t>TCGA-55-7726-01</t>
  </si>
  <si>
    <t>TCGA-05-4424-01</t>
  </si>
  <si>
    <t>TCGA-MP-A4SW-01</t>
  </si>
  <si>
    <t>TCGA-50-6597-01</t>
  </si>
  <si>
    <t>TCGA-44-7672-01</t>
  </si>
  <si>
    <t>TCGA-86-8073-01</t>
  </si>
  <si>
    <t>TCGA-50-5932-01</t>
  </si>
  <si>
    <t>TCGA-93-7348-01</t>
  </si>
  <si>
    <t>TCGA-55-7903-01</t>
  </si>
  <si>
    <t>TCGA-55-8507-01</t>
  </si>
  <si>
    <t>TCGA-MP-A4T7-01</t>
  </si>
  <si>
    <t>TCGA-97-7938-01</t>
  </si>
  <si>
    <t>TCGA-64-5775-01</t>
  </si>
  <si>
    <t>TCGA-50-5944-01</t>
  </si>
  <si>
    <t>TCGA-35-4122-01</t>
  </si>
  <si>
    <t>TCGA-73-4662-01</t>
  </si>
  <si>
    <t>TCGA-44-8120-01</t>
  </si>
  <si>
    <t>TCGA-MP-A4TI-01</t>
  </si>
  <si>
    <t>TCGA-78-7145-01</t>
  </si>
  <si>
    <t>TCGA-49-AARE-01</t>
  </si>
  <si>
    <t>TCGA-67-3770-01</t>
  </si>
  <si>
    <t>TCGA-64-5779-01</t>
  </si>
  <si>
    <t>TCGA-53-A4EZ-01</t>
  </si>
  <si>
    <t>TCGA-95-7567-01</t>
  </si>
  <si>
    <t>TCGA-99-AA5R-01</t>
  </si>
  <si>
    <t>TCGA-95-7948-01</t>
  </si>
  <si>
    <t>TCGA-86-A4P8-01</t>
  </si>
  <si>
    <t>TCGA-05-4430-01</t>
  </si>
  <si>
    <t>TCGA-95-7562-01</t>
  </si>
  <si>
    <t>TCGA-J2-8192-01</t>
  </si>
  <si>
    <t>TCGA-64-5778-01</t>
  </si>
  <si>
    <t>TCGA-97-7547-01</t>
  </si>
  <si>
    <t>TCGA-67-3771-01</t>
  </si>
  <si>
    <t>TCGA-97-A4M0-01</t>
  </si>
  <si>
    <t>TCGA-L9-A8F4-01</t>
  </si>
  <si>
    <t>TCGA-49-AAR0-01</t>
  </si>
  <si>
    <t>TCGA-50-6593-01</t>
  </si>
  <si>
    <t>TCGA-55-7283-01</t>
  </si>
  <si>
    <t>TCGA-69-7760-01</t>
  </si>
  <si>
    <t>TCGA-MP-A4TJ-01</t>
  </si>
  <si>
    <t>TCGA-44-A479-01</t>
  </si>
  <si>
    <t>TCGA-55-8090-01</t>
  </si>
  <si>
    <t>TCGA-50-6591-01</t>
  </si>
  <si>
    <t>TCGA-91-7771-01</t>
  </si>
  <si>
    <t>TCGA-97-8177-01</t>
  </si>
  <si>
    <t>TCGA-86-7955-01</t>
  </si>
  <si>
    <t>TCGA-64-1678-01</t>
  </si>
  <si>
    <t>TCGA-NJ-A4YF-01</t>
  </si>
  <si>
    <t>TCGA-86-A4JF-01</t>
  </si>
  <si>
    <t>TCGA-44-7659-01</t>
  </si>
  <si>
    <t>TCGA-05-4420-01</t>
  </si>
  <si>
    <t>TCGA-MP-A4TD-01</t>
  </si>
  <si>
    <t>TCGA-97-A4M1-01</t>
  </si>
  <si>
    <t>TCGA-69-7763-01</t>
  </si>
  <si>
    <t>TCGA-64-5774-01</t>
  </si>
  <si>
    <t>TCGA-55-8301-01</t>
  </si>
  <si>
    <t>TCGA-62-A46Y-01</t>
  </si>
  <si>
    <t>TCGA-55-7227-01</t>
  </si>
  <si>
    <t>TCGA-NJ-A4YI-01</t>
  </si>
  <si>
    <t>TCGA-99-8033-01</t>
  </si>
  <si>
    <t>TCGA-55-7910-01</t>
  </si>
  <si>
    <t>TCGA-49-AAR4-01</t>
  </si>
  <si>
    <t>TCGA-50-5066-01</t>
  </si>
  <si>
    <t>TCGA-86-8673-01</t>
  </si>
  <si>
    <t>TCGA-83-5908-01</t>
  </si>
  <si>
    <t>TCGA-73-4675-01</t>
  </si>
  <si>
    <t>TCGA-MN-A4N1-01</t>
  </si>
  <si>
    <t>TCGA-73-4666-01</t>
  </si>
  <si>
    <t>TCGA-55-8615-01</t>
  </si>
  <si>
    <t>TCGA-55-7914-01</t>
  </si>
  <si>
    <t>TCGA-78-8662-01</t>
  </si>
  <si>
    <t>TCGA-49-4487-01</t>
  </si>
  <si>
    <t>TCGA-44-2661-01</t>
  </si>
  <si>
    <t>TCGA-50-5055-01</t>
  </si>
  <si>
    <t>TCGA-78-7535-01</t>
  </si>
  <si>
    <t>TCGA-62-A46S-01</t>
  </si>
  <si>
    <t>TCGA-95-A4VN-01</t>
  </si>
  <si>
    <t>TCGA-55-1595-01</t>
  </si>
  <si>
    <t>TCGA-97-8171-01</t>
  </si>
  <si>
    <t>TCGA-78-8648-01</t>
  </si>
  <si>
    <t>TCGA-55-A4DG-01</t>
  </si>
  <si>
    <t>TCGA-MP-A4TE-01</t>
  </si>
  <si>
    <t>TCGA-80-5608-01</t>
  </si>
  <si>
    <t>TCGA-50-5941-01</t>
  </si>
  <si>
    <t>TCGA-73-4676-01</t>
  </si>
  <si>
    <t>TCGA-55-6983-01</t>
  </si>
  <si>
    <t>TCGA-78-7539-01</t>
  </si>
  <si>
    <t>TCGA-97-8547-01</t>
  </si>
  <si>
    <t>TCGA-55-8085-01</t>
  </si>
  <si>
    <t>TCGA-50-5942-01</t>
  </si>
  <si>
    <t>TCGA-86-7701-01</t>
  </si>
  <si>
    <t>TCGA-05-4384-01</t>
  </si>
  <si>
    <t>TCGA-80-5611-01</t>
  </si>
  <si>
    <t>TCGA-NJ-A4YP-01</t>
  </si>
  <si>
    <t>TCGA-55-6972-01</t>
  </si>
  <si>
    <t>TCGA-05-5423-01</t>
  </si>
  <si>
    <t>TCGA-38-7271-01</t>
  </si>
  <si>
    <t>TCGA-05-4422-01</t>
  </si>
  <si>
    <t>TCGA-78-7162-01</t>
  </si>
  <si>
    <t>TCGA-55-A48Z-01</t>
  </si>
  <si>
    <t>TCGA-73-4668-01</t>
  </si>
  <si>
    <t>TCGA-05-4244-01</t>
  </si>
  <si>
    <t>TCGA-44-2656-01</t>
  </si>
  <si>
    <t>TCGA-93-7347-01</t>
  </si>
  <si>
    <t>TCGA-64-5781-01</t>
  </si>
  <si>
    <t>TCGA-67-3774-01</t>
  </si>
  <si>
    <t>TCGA-NJ-A4YQ-01</t>
  </si>
  <si>
    <t>TCGA-MP-A4SY-01</t>
  </si>
  <si>
    <t>TCGA-55-8097-01</t>
  </si>
  <si>
    <t>TCGA-91-A4BD-01</t>
  </si>
  <si>
    <t>TCGA-73-4659-01</t>
  </si>
  <si>
    <t>TCGA-05-4396-01</t>
  </si>
  <si>
    <t>TCGA-55-7727-01</t>
  </si>
  <si>
    <t>TCGA-44-2655-01</t>
  </si>
  <si>
    <t>TCGA-44-2668-01</t>
  </si>
  <si>
    <t>TCGA-55-6642-01</t>
  </si>
  <si>
    <t>TCGA-99-8025-01</t>
  </si>
  <si>
    <t>TCGA-75-6206-01</t>
  </si>
  <si>
    <t>TCGA-50-6590-01</t>
  </si>
  <si>
    <t>TCGA-O1-A52J-01</t>
  </si>
  <si>
    <t>TCGA-97-A4M2-01</t>
  </si>
  <si>
    <t>TCGA-67-6217-01</t>
  </si>
  <si>
    <t>TCGA-78-7167-01</t>
  </si>
  <si>
    <t>TCGA-73-4670-01</t>
  </si>
  <si>
    <t>TCGA-78-7161-01</t>
  </si>
  <si>
    <t>TCGA-49-4494-01</t>
  </si>
  <si>
    <t>TCGA-62-8397-01</t>
  </si>
  <si>
    <t>TCGA-55-1594-01</t>
  </si>
  <si>
    <t>TCGA-38-4632-01</t>
  </si>
  <si>
    <t>TCGA-44-7671-01</t>
  </si>
  <si>
    <t>TCGA-86-7953-01</t>
  </si>
  <si>
    <t>TCGA-97-A4M3-01</t>
  </si>
  <si>
    <t>TCGA-86-8278-01</t>
  </si>
  <si>
    <t>TCGA-91-8497-01</t>
  </si>
  <si>
    <t>TCGA-49-4510-01</t>
  </si>
  <si>
    <t>TCGA-97-7937-01</t>
  </si>
  <si>
    <t>TCGA-44-5645-01</t>
  </si>
  <si>
    <t>TCGA-64-1679-01</t>
  </si>
  <si>
    <t>TCGA-55-8092-01</t>
  </si>
  <si>
    <t>TCGA-55-8091-01</t>
  </si>
  <si>
    <t>TCGA-55-8206-01</t>
  </si>
  <si>
    <t>TCGA-MP-A4SV-01</t>
  </si>
  <si>
    <t>TCGA-62-A470-01</t>
  </si>
  <si>
    <t>TCGA-55-8299-01</t>
  </si>
  <si>
    <t>TCGA-05-4410-01</t>
  </si>
  <si>
    <t>TCGA-86-7714-01</t>
  </si>
  <si>
    <t>TCGA-38-4626-01</t>
  </si>
  <si>
    <t>TCGA-86-8359-01</t>
  </si>
  <si>
    <t>TCGA-86-8076-01</t>
  </si>
  <si>
    <t>TCGA-55-6970-01</t>
  </si>
  <si>
    <t>TCGA-50-5049-01</t>
  </si>
  <si>
    <t>TCGA-44-4112-01</t>
  </si>
  <si>
    <t>TCGA-50-8457-01</t>
  </si>
  <si>
    <t>TCGA-93-A4JO-01</t>
  </si>
  <si>
    <t>TCGA-73-4658-01</t>
  </si>
  <si>
    <t>TCGA-L9-A444-01</t>
  </si>
  <si>
    <t>TCGA-78-7153-01</t>
  </si>
  <si>
    <t>TCGA-99-8032-01</t>
  </si>
  <si>
    <t>TCGA-J2-8194-01</t>
  </si>
  <si>
    <t>TCGA-55-7281-01</t>
  </si>
  <si>
    <t>TCGA-55-6979-01</t>
  </si>
  <si>
    <t>TCGA-64-1677-01</t>
  </si>
  <si>
    <t>TCGA-78-7542-01</t>
  </si>
  <si>
    <t>TCGA-55-8203-01</t>
  </si>
  <si>
    <t>TCGA-86-7713-01</t>
  </si>
  <si>
    <t>TCGA-49-4488-01</t>
  </si>
  <si>
    <t>TCGA-05-4249-01</t>
  </si>
  <si>
    <t>TCGA-55-5899-01</t>
  </si>
  <si>
    <t>TCGA-64-1680-01</t>
  </si>
  <si>
    <t>TCGA-86-8668-01</t>
  </si>
  <si>
    <t>TCGA-55-7913-01</t>
  </si>
  <si>
    <t>TCGA-67-6216-01</t>
  </si>
  <si>
    <t>TCGA-MP-A5C7-01</t>
  </si>
  <si>
    <t>TCGA-55-8511-01</t>
  </si>
  <si>
    <t>TCGA-44-3918-01</t>
  </si>
  <si>
    <t>TCGA-38-4627-01</t>
  </si>
  <si>
    <t>TCGA-MP-A4TH-01</t>
  </si>
  <si>
    <t>TCGA-53-7813-01</t>
  </si>
  <si>
    <t>TCGA-50-8460-01</t>
  </si>
  <si>
    <t>TCGA-67-4679-01</t>
  </si>
  <si>
    <t>TCGA-49-4486-01</t>
  </si>
  <si>
    <t>TCGA-95-A4VP-01</t>
  </si>
  <si>
    <t>TCGA-S2-AA1A-01</t>
  </si>
  <si>
    <t>TCGA-78-7159-01</t>
  </si>
  <si>
    <t>TCGA-69-7765-01</t>
  </si>
  <si>
    <t>TCGA-97-8172-01</t>
  </si>
  <si>
    <t>TCGA-L4-A4E6-01</t>
  </si>
  <si>
    <t>TCGA-50-5045-01</t>
  </si>
  <si>
    <t>TCGA-78-7163-01</t>
  </si>
  <si>
    <t>TCGA-49-4506-01</t>
  </si>
  <si>
    <t>TCGA-05-4427-01</t>
  </si>
  <si>
    <t>TCGA-NJ-A4YG-01</t>
  </si>
  <si>
    <t>TCGA-99-8028-01</t>
  </si>
  <si>
    <t>TCGA-44-2659-01</t>
  </si>
  <si>
    <t>TCGA-73-7498-01</t>
  </si>
  <si>
    <t>TCGA-67-6215-01</t>
  </si>
  <si>
    <t>TCGA-78-7536-01</t>
  </si>
  <si>
    <t>TCGA-73-4677-01</t>
  </si>
  <si>
    <t>TCGA-78-7149-01</t>
  </si>
  <si>
    <t>TCGA-49-6761-01</t>
  </si>
  <si>
    <t>TCGA-86-8279-01</t>
  </si>
  <si>
    <t>TCGA-44-3398-01</t>
  </si>
  <si>
    <t>TCGA-78-8655-01</t>
  </si>
  <si>
    <t>TCGA-55-7725-01</t>
  </si>
  <si>
    <t>TCGA-64-1676-01</t>
  </si>
  <si>
    <t>TCGA-55-A490-01</t>
  </si>
  <si>
    <t>TCGA-69-8253-01</t>
  </si>
  <si>
    <t>TCGA-86-8669-01</t>
  </si>
  <si>
    <t>TCGA-75-6212-01</t>
  </si>
  <si>
    <t>TCGA-55-6986-01</t>
  </si>
  <si>
    <t>TCGA-44-6778-01</t>
  </si>
  <si>
    <t>TCGA-78-7156-01</t>
  </si>
  <si>
    <t>TCGA-97-8174-01</t>
  </si>
  <si>
    <t>TCGA-86-8281-01</t>
  </si>
  <si>
    <t>TCGA-97-8175-01</t>
  </si>
  <si>
    <t>TCGA-55-6971-01</t>
  </si>
  <si>
    <t>TCGA-55-A492-01</t>
  </si>
  <si>
    <t>TCGA-55-7574-01</t>
  </si>
  <si>
    <t>TCGA-44-6777-01</t>
  </si>
  <si>
    <t>TCGA-44-7669-01</t>
  </si>
  <si>
    <t>TCGA-86-8056-01</t>
  </si>
  <si>
    <t>TCGA-97-7554-01</t>
  </si>
  <si>
    <t>TCGA-91-6849-01</t>
  </si>
  <si>
    <t>TCGA-50-5933-01</t>
  </si>
  <si>
    <t>TCGA-50-5051-01</t>
  </si>
  <si>
    <t>TCGA-86-8054-01</t>
  </si>
  <si>
    <t>TCGA-44-6776-01</t>
  </si>
  <si>
    <t>TCGA-55-8620-01</t>
  </si>
  <si>
    <t>TCGA-05-5428-01</t>
  </si>
  <si>
    <t>TCGA-86-8674-01</t>
  </si>
  <si>
    <t>TCGA-55-6543-01</t>
  </si>
  <si>
    <t>TCGA-44-A4SS-01</t>
  </si>
  <si>
    <t>TCGA-55-8508-01</t>
  </si>
  <si>
    <t>TCGA-78-7537-01</t>
  </si>
  <si>
    <t>TCGA-91-8496-01</t>
  </si>
  <si>
    <t>TCGA-44-3396-01</t>
  </si>
  <si>
    <t>TCGA-86-8585-01</t>
  </si>
  <si>
    <t>TCGA-67-3773-01</t>
  </si>
  <si>
    <t>TCGA-55-8514-01</t>
  </si>
  <si>
    <t>TCGA-44-2665-01</t>
  </si>
  <si>
    <t>TCGA-78-7152-01</t>
  </si>
  <si>
    <t>TCGA-35-3615-01</t>
  </si>
  <si>
    <t>TCGA-62-A46P-01</t>
  </si>
  <si>
    <t>TCGA-55-6987-01</t>
  </si>
  <si>
    <t>TCGA-55-8087-01</t>
  </si>
  <si>
    <t>TCGA-71-6725-01</t>
  </si>
  <si>
    <t>TCGA-78-8660-01</t>
  </si>
  <si>
    <t>TCGA-44-8119-01</t>
  </si>
  <si>
    <t>TCGA-4B-A93V-01</t>
  </si>
  <si>
    <t>TCGA-MN-A4N4-01</t>
  </si>
  <si>
    <t>TCGA-NJ-A7XG-01</t>
  </si>
  <si>
    <t>TCGA-44-8117-01</t>
  </si>
  <si>
    <t>TCGA-05-4417-01</t>
  </si>
  <si>
    <t>TCGA-50-7109-01</t>
  </si>
  <si>
    <t>TCGA-44-A47B-01</t>
  </si>
  <si>
    <t>TCGA-91-6828-01</t>
  </si>
  <si>
    <t>TCGA-55-7815-01</t>
  </si>
  <si>
    <t>TCGA-55-A48Y-01</t>
  </si>
  <si>
    <t>TCGA-44-2662-01</t>
  </si>
  <si>
    <t>TCGA-78-7155-01</t>
  </si>
  <si>
    <t>Stage I</t>
  </si>
  <si>
    <t>Stage II</t>
  </si>
  <si>
    <t>Stage III</t>
  </si>
  <si>
    <t>Stage IV</t>
  </si>
  <si>
    <t>[Discrepancy]</t>
  </si>
  <si>
    <t>Primary Tumor</t>
  </si>
  <si>
    <t>Y</t>
  </si>
  <si>
    <t>N</t>
  </si>
  <si>
    <t>FEMALE</t>
  </si>
  <si>
    <t>MALE</t>
  </si>
  <si>
    <t>none</t>
  </si>
  <si>
    <t>p.773_774insH</t>
  </si>
  <si>
    <t>p.ELREA746del</t>
  </si>
  <si>
    <t>p.I91V, p.R1052I</t>
  </si>
  <si>
    <t>p.L858R</t>
  </si>
  <si>
    <t>p.L387M, p.L861Q, p.D1083fs</t>
  </si>
  <si>
    <t>p.S921R</t>
  </si>
  <si>
    <t>p.LREAT747del</t>
  </si>
  <si>
    <t>p.TSPKANKE751del</t>
  </si>
  <si>
    <t>p.S768I, p.V769L</t>
  </si>
  <si>
    <t>p.L861Q</t>
  </si>
  <si>
    <t>p.709_710ET&gt;D</t>
  </si>
  <si>
    <t>p.R222L, p.E545Q</t>
  </si>
  <si>
    <t>p.G719A, p.S768I</t>
  </si>
  <si>
    <t>p.K754E, p.ELR746del</t>
  </si>
  <si>
    <t>p.L907M</t>
  </si>
  <si>
    <t>p.L833F, p.L861Q</t>
  </si>
  <si>
    <t>p.T790M, p.L858R</t>
  </si>
  <si>
    <t>p.R377S</t>
  </si>
  <si>
    <t>p.L62R, p.L858R</t>
  </si>
  <si>
    <t>p.Q486*</t>
  </si>
  <si>
    <t>p.ELR746del</t>
  </si>
  <si>
    <t>p.Q432H, p.K754I, p.G901V</t>
  </si>
  <si>
    <t>Other</t>
  </si>
  <si>
    <t>Exon 19 Deletion</t>
  </si>
  <si>
    <t>T790M</t>
  </si>
  <si>
    <t>L861Q</t>
  </si>
  <si>
    <t>L858R</t>
  </si>
  <si>
    <t>NO</t>
  </si>
  <si>
    <t>YES</t>
  </si>
  <si>
    <t>FISH</t>
  </si>
  <si>
    <t>RT-PCR</t>
  </si>
  <si>
    <t>IHC</t>
  </si>
  <si>
    <t>G12A</t>
  </si>
  <si>
    <t>G12C</t>
  </si>
  <si>
    <t>G12D</t>
  </si>
  <si>
    <t>G12S</t>
  </si>
  <si>
    <t>G12V</t>
  </si>
  <si>
    <t>p.H476Y</t>
  </si>
  <si>
    <t>p.D963_splice</t>
  </si>
  <si>
    <t>p.D1010_splice</t>
  </si>
  <si>
    <t>p.E1314G</t>
  </si>
  <si>
    <t>exon 14 skipping by RSeq</t>
  </si>
  <si>
    <t>p.N315S</t>
  </si>
  <si>
    <t>p.Y321H</t>
  </si>
  <si>
    <t>p.Y1235H</t>
  </si>
  <si>
    <t>p.T660R</t>
  </si>
  <si>
    <t>p.P1322H</t>
  </si>
  <si>
    <t>p.S441C</t>
  </si>
  <si>
    <t>p.C98F</t>
  </si>
  <si>
    <t>M0</t>
  </si>
  <si>
    <t>MX</t>
  </si>
  <si>
    <t>M1b</t>
  </si>
  <si>
    <t>M1a</t>
  </si>
  <si>
    <t>M1</t>
  </si>
  <si>
    <t>N0</t>
  </si>
  <si>
    <t>N1</t>
  </si>
  <si>
    <t>N2</t>
  </si>
  <si>
    <t>NX</t>
  </si>
  <si>
    <t>N3</t>
  </si>
  <si>
    <t>T2</t>
  </si>
  <si>
    <t>T3</t>
  </si>
  <si>
    <t>T2a</t>
  </si>
  <si>
    <t>T1b</t>
  </si>
  <si>
    <t>T1a</t>
  </si>
  <si>
    <t>T1</t>
  </si>
  <si>
    <t>T2b</t>
  </si>
  <si>
    <t>T4</t>
  </si>
  <si>
    <t>TX</t>
  </si>
  <si>
    <t>Lung Bronchioloalveolar Carcinoma Mucinous</t>
  </si>
  <si>
    <t>Lung Bronchioloalveolar Carcinoma Nonmucinous</t>
  </si>
  <si>
    <t>Mucinous (Colloid) Carcinoma</t>
  </si>
  <si>
    <t>Lung Mucinous Adenocarcinoma</t>
  </si>
  <si>
    <t>Lung Adenocarcinoma Mixed Subtype</t>
  </si>
  <si>
    <t>Lung Adenocarcinoma- Not Otherwise Specified (NOS)</t>
  </si>
  <si>
    <t>Lung Acinar Adenocarcinoma</t>
  </si>
  <si>
    <t>Lung Solid Pattern Predominant Adenocarcinoma</t>
  </si>
  <si>
    <t>Lung Papillary Adenocarcinoma</t>
  </si>
  <si>
    <t>Lung Clear Cell Adenocarcinoma</t>
  </si>
  <si>
    <t>Lung Signet Ring Adenocarcinoma</t>
  </si>
  <si>
    <t>Lung Micropapillary Adenocarcinoma</t>
  </si>
  <si>
    <t>No</t>
  </si>
  <si>
    <t>Yes</t>
  </si>
  <si>
    <t>Total</t>
  </si>
  <si>
    <t>&lt;60</t>
  </si>
  <si>
    <t>&gt;60</t>
  </si>
  <si>
    <t>cl0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</si>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</sst>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1" xfId="0" applyFont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5"/>
  <sheetViews>
    <sheetView workbookViewId="0"/>
  </sheetViews>
  <sheetFormatPr baseColWidth="10" defaultColWidth="9.140625" defaultRowHeight="15" x14ac:dyDescent="0.25"/>
  <sheetData>
    <row r="1" spans="1:4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1" t="s">
        <v>39</v>
      </c>
      <c r="B2">
        <v>12.11</v>
      </c>
      <c r="C2">
        <v>2.109</v>
      </c>
      <c r="D2">
        <v>10.68</v>
      </c>
      <c r="E2">
        <v>11.13</v>
      </c>
      <c r="F2">
        <v>1</v>
      </c>
      <c r="G2">
        <v>1197</v>
      </c>
      <c r="H2" t="s">
        <v>543</v>
      </c>
      <c r="I2" t="s">
        <v>548</v>
      </c>
      <c r="J2">
        <v>0</v>
      </c>
      <c r="K2" t="s">
        <v>39</v>
      </c>
      <c r="L2" t="s">
        <v>549</v>
      </c>
      <c r="M2" t="s">
        <v>549</v>
      </c>
      <c r="N2">
        <v>0</v>
      </c>
      <c r="O2">
        <v>1197</v>
      </c>
      <c r="Q2">
        <v>1197</v>
      </c>
      <c r="R2" t="s">
        <v>551</v>
      </c>
      <c r="S2">
        <v>0</v>
      </c>
      <c r="T2">
        <v>1197</v>
      </c>
      <c r="V2" t="s">
        <v>553</v>
      </c>
      <c r="W2">
        <v>66</v>
      </c>
      <c r="Y2" t="s">
        <v>581</v>
      </c>
      <c r="AA2" t="s">
        <v>581</v>
      </c>
      <c r="AD2" t="s">
        <v>581</v>
      </c>
      <c r="AE2" t="s">
        <v>553</v>
      </c>
      <c r="AF2" t="s">
        <v>603</v>
      </c>
      <c r="AG2" t="s">
        <v>608</v>
      </c>
      <c r="AH2" t="s">
        <v>613</v>
      </c>
      <c r="AM2" t="s">
        <v>622</v>
      </c>
      <c r="AN2" t="s">
        <v>634</v>
      </c>
    </row>
    <row r="3" spans="1:40" x14ac:dyDescent="0.25">
      <c r="A3" s="1" t="s">
        <v>40</v>
      </c>
      <c r="B3">
        <v>10.99</v>
      </c>
      <c r="C3">
        <v>2.2450000000000001</v>
      </c>
      <c r="D3">
        <v>10.54</v>
      </c>
      <c r="E3">
        <v>10.41</v>
      </c>
      <c r="F3">
        <v>1</v>
      </c>
      <c r="G3">
        <v>243</v>
      </c>
      <c r="H3" t="s">
        <v>544</v>
      </c>
      <c r="I3" t="s">
        <v>548</v>
      </c>
      <c r="J3">
        <v>0</v>
      </c>
      <c r="K3" t="s">
        <v>40</v>
      </c>
      <c r="N3">
        <v>1</v>
      </c>
      <c r="O3">
        <v>231</v>
      </c>
      <c r="P3">
        <v>1</v>
      </c>
      <c r="Q3">
        <v>243</v>
      </c>
      <c r="R3" t="s">
        <v>552</v>
      </c>
      <c r="S3">
        <v>1</v>
      </c>
      <c r="T3">
        <v>231</v>
      </c>
      <c r="W3">
        <v>74</v>
      </c>
      <c r="AF3" t="s">
        <v>604</v>
      </c>
      <c r="AG3" t="s">
        <v>608</v>
      </c>
      <c r="AH3" t="s">
        <v>614</v>
      </c>
      <c r="AI3" t="s">
        <v>581</v>
      </c>
      <c r="AJ3" t="s">
        <v>581</v>
      </c>
      <c r="AK3" t="s">
        <v>581</v>
      </c>
      <c r="AL3" t="s">
        <v>581</v>
      </c>
      <c r="AM3" t="s">
        <v>623</v>
      </c>
      <c r="AN3" t="s">
        <v>634</v>
      </c>
    </row>
    <row r="4" spans="1:40" x14ac:dyDescent="0.25">
      <c r="A4" s="1" t="s">
        <v>41</v>
      </c>
      <c r="B4">
        <v>10.34</v>
      </c>
      <c r="C4">
        <v>1.6950000000000001</v>
      </c>
      <c r="D4">
        <v>10.5</v>
      </c>
      <c r="E4">
        <v>10.119999999999999</v>
      </c>
      <c r="F4">
        <v>1</v>
      </c>
      <c r="G4">
        <v>488</v>
      </c>
      <c r="H4" t="s">
        <v>544</v>
      </c>
      <c r="I4" t="s">
        <v>548</v>
      </c>
      <c r="J4">
        <v>0</v>
      </c>
      <c r="K4" t="s">
        <v>41</v>
      </c>
      <c r="L4" t="s">
        <v>550</v>
      </c>
      <c r="M4" t="s">
        <v>550</v>
      </c>
      <c r="P4">
        <v>1</v>
      </c>
      <c r="Q4">
        <v>488</v>
      </c>
      <c r="R4" t="s">
        <v>552</v>
      </c>
      <c r="S4">
        <v>1</v>
      </c>
      <c r="T4">
        <v>214</v>
      </c>
      <c r="V4" t="s">
        <v>553</v>
      </c>
      <c r="W4">
        <v>70</v>
      </c>
      <c r="AC4" t="s">
        <v>581</v>
      </c>
      <c r="AD4" t="s">
        <v>582</v>
      </c>
      <c r="AE4" t="s">
        <v>553</v>
      </c>
      <c r="AF4" t="s">
        <v>603</v>
      </c>
      <c r="AG4" t="s">
        <v>609</v>
      </c>
      <c r="AH4" t="s">
        <v>615</v>
      </c>
      <c r="AI4" t="s">
        <v>582</v>
      </c>
      <c r="AJ4" t="s">
        <v>581</v>
      </c>
      <c r="AK4" t="s">
        <v>582</v>
      </c>
      <c r="AL4" t="s">
        <v>581</v>
      </c>
      <c r="AM4" t="s">
        <v>624</v>
      </c>
      <c r="AN4" t="s">
        <v>634</v>
      </c>
    </row>
    <row r="5" spans="1:40" x14ac:dyDescent="0.25">
      <c r="A5" s="1" t="s">
        <v>42</v>
      </c>
      <c r="B5">
        <v>10.24</v>
      </c>
      <c r="C5">
        <v>0</v>
      </c>
      <c r="D5">
        <v>11.13</v>
      </c>
      <c r="E5">
        <v>9.9559999999999995</v>
      </c>
      <c r="F5">
        <v>0</v>
      </c>
      <c r="G5">
        <v>728</v>
      </c>
      <c r="H5" t="s">
        <v>544</v>
      </c>
      <c r="I5" t="s">
        <v>548</v>
      </c>
      <c r="J5">
        <v>0</v>
      </c>
      <c r="K5" t="s">
        <v>42</v>
      </c>
      <c r="L5" t="s">
        <v>549</v>
      </c>
      <c r="M5" t="s">
        <v>549</v>
      </c>
      <c r="N5">
        <v>1</v>
      </c>
      <c r="O5">
        <v>631</v>
      </c>
      <c r="P5">
        <v>0</v>
      </c>
      <c r="Q5">
        <v>728</v>
      </c>
      <c r="R5" t="s">
        <v>552</v>
      </c>
      <c r="S5">
        <v>1</v>
      </c>
      <c r="T5">
        <v>631</v>
      </c>
      <c r="V5" t="s">
        <v>553</v>
      </c>
      <c r="W5">
        <v>64</v>
      </c>
      <c r="AE5" t="s">
        <v>553</v>
      </c>
      <c r="AF5" t="s">
        <v>603</v>
      </c>
      <c r="AG5" t="s">
        <v>608</v>
      </c>
      <c r="AH5" t="s">
        <v>614</v>
      </c>
      <c r="AJ5" t="s">
        <v>581</v>
      </c>
      <c r="AK5" t="s">
        <v>582</v>
      </c>
      <c r="AL5" t="s">
        <v>581</v>
      </c>
      <c r="AM5" t="s">
        <v>625</v>
      </c>
      <c r="AN5" t="s">
        <v>634</v>
      </c>
    </row>
    <row r="6" spans="1:40" x14ac:dyDescent="0.25">
      <c r="A6" s="1" t="s">
        <v>43</v>
      </c>
      <c r="B6">
        <v>10.220000000000001</v>
      </c>
      <c r="C6">
        <v>4.4910000000000014</v>
      </c>
      <c r="D6">
        <v>10.69</v>
      </c>
      <c r="E6">
        <v>9.9540000000000006</v>
      </c>
      <c r="F6">
        <v>0</v>
      </c>
      <c r="G6">
        <v>704</v>
      </c>
      <c r="H6" t="s">
        <v>543</v>
      </c>
      <c r="I6" t="s">
        <v>548</v>
      </c>
      <c r="J6">
        <v>0</v>
      </c>
      <c r="K6" t="s">
        <v>43</v>
      </c>
      <c r="L6" t="s">
        <v>549</v>
      </c>
      <c r="M6" t="s">
        <v>549</v>
      </c>
      <c r="N6">
        <v>0</v>
      </c>
      <c r="O6">
        <v>704</v>
      </c>
      <c r="P6">
        <v>0</v>
      </c>
      <c r="Q6">
        <v>704</v>
      </c>
      <c r="R6" t="s">
        <v>551</v>
      </c>
      <c r="S6">
        <v>0</v>
      </c>
      <c r="T6">
        <v>704</v>
      </c>
      <c r="V6" t="s">
        <v>553</v>
      </c>
      <c r="W6">
        <v>64</v>
      </c>
      <c r="Y6" t="s">
        <v>581</v>
      </c>
      <c r="AA6" t="s">
        <v>581</v>
      </c>
      <c r="AD6" t="s">
        <v>581</v>
      </c>
      <c r="AE6" t="s">
        <v>553</v>
      </c>
      <c r="AF6" t="s">
        <v>604</v>
      </c>
      <c r="AG6" t="s">
        <v>608</v>
      </c>
      <c r="AH6" t="s">
        <v>615</v>
      </c>
      <c r="AM6" t="s">
        <v>624</v>
      </c>
      <c r="AN6" t="s">
        <v>634</v>
      </c>
    </row>
    <row r="7" spans="1:40" x14ac:dyDescent="0.25">
      <c r="A7" s="1" t="s">
        <v>44</v>
      </c>
      <c r="B7">
        <v>10.02</v>
      </c>
      <c r="C7">
        <v>2.774</v>
      </c>
      <c r="D7">
        <v>11.42</v>
      </c>
      <c r="E7">
        <v>9.5970000000000013</v>
      </c>
      <c r="F7">
        <v>0</v>
      </c>
      <c r="G7">
        <v>578</v>
      </c>
      <c r="H7" t="s">
        <v>543</v>
      </c>
      <c r="I7" t="s">
        <v>548</v>
      </c>
      <c r="J7">
        <v>0</v>
      </c>
      <c r="K7" t="s">
        <v>44</v>
      </c>
      <c r="L7" t="s">
        <v>549</v>
      </c>
      <c r="M7" t="s">
        <v>549</v>
      </c>
      <c r="P7">
        <v>0</v>
      </c>
      <c r="Q7">
        <v>578</v>
      </c>
      <c r="R7" t="s">
        <v>552</v>
      </c>
      <c r="S7">
        <v>0</v>
      </c>
      <c r="T7">
        <v>578</v>
      </c>
      <c r="V7" t="s">
        <v>553</v>
      </c>
      <c r="W7">
        <v>76</v>
      </c>
      <c r="AE7" t="s">
        <v>591</v>
      </c>
      <c r="AF7" t="s">
        <v>603</v>
      </c>
      <c r="AG7" t="s">
        <v>608</v>
      </c>
      <c r="AH7" t="s">
        <v>613</v>
      </c>
      <c r="AM7" t="s">
        <v>626</v>
      </c>
      <c r="AN7" t="s">
        <v>634</v>
      </c>
    </row>
    <row r="8" spans="1:40" x14ac:dyDescent="0.25">
      <c r="A8" s="1" t="s">
        <v>45</v>
      </c>
      <c r="B8">
        <v>9.7170000000000005</v>
      </c>
      <c r="C8">
        <v>3.5539999999999998</v>
      </c>
      <c r="D8">
        <v>10.57</v>
      </c>
      <c r="E8">
        <v>10.71</v>
      </c>
      <c r="F8">
        <v>0</v>
      </c>
      <c r="G8">
        <v>730</v>
      </c>
      <c r="H8" t="s">
        <v>543</v>
      </c>
      <c r="I8" t="s">
        <v>548</v>
      </c>
      <c r="J8">
        <v>0</v>
      </c>
      <c r="K8" t="s">
        <v>45</v>
      </c>
      <c r="L8" t="s">
        <v>549</v>
      </c>
      <c r="M8" t="s">
        <v>549</v>
      </c>
      <c r="P8">
        <v>0</v>
      </c>
      <c r="Q8">
        <v>730</v>
      </c>
      <c r="R8" t="s">
        <v>552</v>
      </c>
      <c r="S8">
        <v>0</v>
      </c>
      <c r="T8">
        <v>730</v>
      </c>
      <c r="V8" t="s">
        <v>553</v>
      </c>
      <c r="W8">
        <v>82</v>
      </c>
      <c r="AE8" t="s">
        <v>553</v>
      </c>
      <c r="AF8" t="s">
        <v>603</v>
      </c>
      <c r="AG8" t="s">
        <v>608</v>
      </c>
      <c r="AH8" t="s">
        <v>613</v>
      </c>
      <c r="AM8" t="s">
        <v>626</v>
      </c>
      <c r="AN8" t="s">
        <v>634</v>
      </c>
    </row>
    <row r="9" spans="1:40" x14ac:dyDescent="0.25">
      <c r="A9" s="1" t="s">
        <v>46</v>
      </c>
      <c r="B9">
        <v>9.6929999999999996</v>
      </c>
      <c r="C9">
        <v>2.4009999999999998</v>
      </c>
      <c r="D9">
        <v>10.54</v>
      </c>
      <c r="E9">
        <v>10.9</v>
      </c>
      <c r="F9">
        <v>1</v>
      </c>
      <c r="G9">
        <v>777</v>
      </c>
      <c r="H9" t="s">
        <v>543</v>
      </c>
      <c r="I9" t="s">
        <v>548</v>
      </c>
      <c r="J9">
        <v>0</v>
      </c>
      <c r="K9" t="s">
        <v>46</v>
      </c>
      <c r="P9">
        <v>1</v>
      </c>
      <c r="Q9">
        <v>777</v>
      </c>
      <c r="R9" t="s">
        <v>551</v>
      </c>
      <c r="S9">
        <v>1</v>
      </c>
      <c r="T9">
        <v>777</v>
      </c>
      <c r="W9">
        <v>71</v>
      </c>
      <c r="AF9" t="s">
        <v>603</v>
      </c>
      <c r="AG9" t="s">
        <v>608</v>
      </c>
      <c r="AH9" t="s">
        <v>613</v>
      </c>
      <c r="AM9" t="s">
        <v>627</v>
      </c>
      <c r="AN9" t="s">
        <v>634</v>
      </c>
    </row>
    <row r="10" spans="1:40" x14ac:dyDescent="0.25">
      <c r="A10" s="1" t="s">
        <v>47</v>
      </c>
      <c r="B10">
        <v>9.5279999999999987</v>
      </c>
      <c r="C10">
        <v>6.681</v>
      </c>
      <c r="D10">
        <v>10.199999999999999</v>
      </c>
      <c r="E10">
        <v>10.23</v>
      </c>
      <c r="F10">
        <v>0</v>
      </c>
      <c r="G10">
        <v>133</v>
      </c>
      <c r="H10" t="s">
        <v>543</v>
      </c>
      <c r="I10" t="s">
        <v>548</v>
      </c>
      <c r="J10">
        <v>1</v>
      </c>
      <c r="K10" t="s">
        <v>47</v>
      </c>
      <c r="N10">
        <v>0</v>
      </c>
      <c r="O10">
        <v>133</v>
      </c>
      <c r="P10">
        <v>0</v>
      </c>
      <c r="Q10">
        <v>133</v>
      </c>
      <c r="R10" t="s">
        <v>552</v>
      </c>
      <c r="S10">
        <v>0</v>
      </c>
      <c r="T10">
        <v>133</v>
      </c>
      <c r="W10">
        <v>80</v>
      </c>
      <c r="Y10" t="s">
        <v>581</v>
      </c>
      <c r="Z10" t="s">
        <v>583</v>
      </c>
      <c r="AA10" t="s">
        <v>582</v>
      </c>
      <c r="AD10" t="s">
        <v>581</v>
      </c>
      <c r="AF10" t="s">
        <v>603</v>
      </c>
      <c r="AG10" t="s">
        <v>608</v>
      </c>
      <c r="AH10" t="s">
        <v>615</v>
      </c>
      <c r="AM10" t="s">
        <v>626</v>
      </c>
      <c r="AN10" t="s">
        <v>634</v>
      </c>
    </row>
    <row r="11" spans="1:40" x14ac:dyDescent="0.25">
      <c r="A11" s="1" t="s">
        <v>48</v>
      </c>
      <c r="B11">
        <v>9.4459999999999997</v>
      </c>
      <c r="C11">
        <v>2.7</v>
      </c>
      <c r="D11">
        <v>10.1</v>
      </c>
      <c r="E11">
        <v>10.78</v>
      </c>
      <c r="F11">
        <v>0</v>
      </c>
      <c r="G11">
        <v>484</v>
      </c>
      <c r="H11" t="s">
        <v>543</v>
      </c>
      <c r="I11" t="s">
        <v>548</v>
      </c>
      <c r="J11">
        <v>0</v>
      </c>
      <c r="K11" t="s">
        <v>48</v>
      </c>
      <c r="L11" t="s">
        <v>549</v>
      </c>
      <c r="M11" t="s">
        <v>549</v>
      </c>
      <c r="N11">
        <v>0</v>
      </c>
      <c r="O11">
        <v>484</v>
      </c>
      <c r="P11">
        <v>0</v>
      </c>
      <c r="Q11">
        <v>484</v>
      </c>
      <c r="R11" t="s">
        <v>551</v>
      </c>
      <c r="S11">
        <v>0</v>
      </c>
      <c r="T11">
        <v>484</v>
      </c>
      <c r="V11" t="s">
        <v>553</v>
      </c>
      <c r="W11">
        <v>72</v>
      </c>
      <c r="Y11" t="s">
        <v>582</v>
      </c>
      <c r="AA11" t="s">
        <v>581</v>
      </c>
      <c r="AB11" t="s">
        <v>586</v>
      </c>
      <c r="AC11" t="s">
        <v>582</v>
      </c>
      <c r="AD11" t="s">
        <v>582</v>
      </c>
      <c r="AE11" t="s">
        <v>553</v>
      </c>
      <c r="AF11" t="s">
        <v>604</v>
      </c>
      <c r="AG11" t="s">
        <v>608</v>
      </c>
      <c r="AH11" t="s">
        <v>616</v>
      </c>
      <c r="AM11" t="s">
        <v>628</v>
      </c>
      <c r="AN11" t="s">
        <v>634</v>
      </c>
    </row>
    <row r="12" spans="1:40" x14ac:dyDescent="0.25">
      <c r="A12" s="1" t="s">
        <v>49</v>
      </c>
      <c r="B12">
        <v>9.39</v>
      </c>
      <c r="C12">
        <v>1.206</v>
      </c>
      <c r="D12">
        <v>9.8819999999999997</v>
      </c>
      <c r="E12">
        <v>9.9570000000000007</v>
      </c>
      <c r="F12">
        <v>0</v>
      </c>
      <c r="G12">
        <v>824</v>
      </c>
      <c r="H12" t="s">
        <v>543</v>
      </c>
      <c r="I12" t="s">
        <v>548</v>
      </c>
      <c r="J12">
        <v>0</v>
      </c>
      <c r="K12" t="s">
        <v>49</v>
      </c>
      <c r="N12">
        <v>0</v>
      </c>
      <c r="O12">
        <v>824</v>
      </c>
      <c r="P12">
        <v>0</v>
      </c>
      <c r="Q12">
        <v>824</v>
      </c>
      <c r="R12" t="s">
        <v>552</v>
      </c>
      <c r="S12">
        <v>0</v>
      </c>
      <c r="T12">
        <v>824</v>
      </c>
      <c r="W12">
        <v>60</v>
      </c>
      <c r="AF12" t="s">
        <v>604</v>
      </c>
      <c r="AG12" t="s">
        <v>608</v>
      </c>
      <c r="AH12" t="s">
        <v>617</v>
      </c>
      <c r="AM12" t="s">
        <v>627</v>
      </c>
      <c r="AN12" t="s">
        <v>634</v>
      </c>
    </row>
    <row r="13" spans="1:40" x14ac:dyDescent="0.25">
      <c r="A13" s="1" t="s">
        <v>50</v>
      </c>
      <c r="B13">
        <v>9.3770000000000007</v>
      </c>
      <c r="C13">
        <v>4.0939999999999994</v>
      </c>
      <c r="D13">
        <v>10.36</v>
      </c>
      <c r="E13">
        <v>10.48</v>
      </c>
      <c r="F13">
        <v>0</v>
      </c>
      <c r="G13">
        <v>813</v>
      </c>
      <c r="H13" t="s">
        <v>544</v>
      </c>
      <c r="I13" t="s">
        <v>548</v>
      </c>
      <c r="J13">
        <v>0</v>
      </c>
      <c r="K13" t="s">
        <v>50</v>
      </c>
      <c r="P13">
        <v>0</v>
      </c>
      <c r="Q13">
        <v>813</v>
      </c>
      <c r="R13" t="s">
        <v>552</v>
      </c>
      <c r="S13">
        <v>1</v>
      </c>
      <c r="T13">
        <v>344</v>
      </c>
      <c r="W13">
        <v>77</v>
      </c>
      <c r="AF13" t="s">
        <v>604</v>
      </c>
      <c r="AG13" t="s">
        <v>608</v>
      </c>
      <c r="AH13" t="s">
        <v>614</v>
      </c>
      <c r="AM13" t="s">
        <v>624</v>
      </c>
      <c r="AN13" t="s">
        <v>634</v>
      </c>
    </row>
    <row r="14" spans="1:40" x14ac:dyDescent="0.25">
      <c r="A14" s="1" t="s">
        <v>51</v>
      </c>
      <c r="B14">
        <v>9.027000000000001</v>
      </c>
      <c r="C14">
        <v>2.819</v>
      </c>
      <c r="D14">
        <v>9.9480000000000004</v>
      </c>
      <c r="E14">
        <v>10.35</v>
      </c>
      <c r="F14">
        <v>1</v>
      </c>
      <c r="G14">
        <v>950</v>
      </c>
      <c r="H14" t="s">
        <v>543</v>
      </c>
      <c r="I14" t="s">
        <v>548</v>
      </c>
      <c r="J14">
        <v>0</v>
      </c>
      <c r="K14" t="s">
        <v>51</v>
      </c>
      <c r="N14">
        <v>1</v>
      </c>
      <c r="O14">
        <v>725</v>
      </c>
      <c r="P14">
        <v>1</v>
      </c>
      <c r="Q14">
        <v>950</v>
      </c>
      <c r="R14" t="s">
        <v>551</v>
      </c>
      <c r="S14">
        <v>1</v>
      </c>
      <c r="T14">
        <v>725</v>
      </c>
      <c r="W14">
        <v>75</v>
      </c>
      <c r="Y14" t="s">
        <v>581</v>
      </c>
      <c r="AA14" t="s">
        <v>581</v>
      </c>
      <c r="AD14" t="s">
        <v>581</v>
      </c>
      <c r="AF14" t="s">
        <v>603</v>
      </c>
      <c r="AG14" t="s">
        <v>608</v>
      </c>
      <c r="AH14" t="s">
        <v>618</v>
      </c>
      <c r="AM14" t="s">
        <v>627</v>
      </c>
      <c r="AN14" t="s">
        <v>634</v>
      </c>
    </row>
    <row r="15" spans="1:40" x14ac:dyDescent="0.25">
      <c r="A15" s="1" t="s">
        <v>52</v>
      </c>
      <c r="B15">
        <v>8.9789999999999992</v>
      </c>
      <c r="C15">
        <v>2.496</v>
      </c>
      <c r="D15">
        <v>11.27</v>
      </c>
      <c r="E15">
        <v>9.5120000000000005</v>
      </c>
      <c r="F15">
        <v>1</v>
      </c>
      <c r="G15">
        <v>275</v>
      </c>
      <c r="H15" t="s">
        <v>545</v>
      </c>
      <c r="I15" t="s">
        <v>548</v>
      </c>
      <c r="J15">
        <v>0</v>
      </c>
      <c r="K15" t="s">
        <v>52</v>
      </c>
      <c r="L15" t="s">
        <v>550</v>
      </c>
      <c r="M15" t="s">
        <v>550</v>
      </c>
      <c r="P15">
        <v>0</v>
      </c>
      <c r="Q15">
        <v>275</v>
      </c>
      <c r="R15" t="s">
        <v>552</v>
      </c>
      <c r="S15">
        <v>0</v>
      </c>
      <c r="T15">
        <v>275</v>
      </c>
      <c r="V15" t="s">
        <v>553</v>
      </c>
      <c r="W15">
        <v>60</v>
      </c>
      <c r="AE15" t="s">
        <v>553</v>
      </c>
      <c r="AF15" t="s">
        <v>603</v>
      </c>
      <c r="AG15" t="s">
        <v>610</v>
      </c>
      <c r="AH15" t="s">
        <v>614</v>
      </c>
      <c r="AM15" t="s">
        <v>627</v>
      </c>
      <c r="AN15" t="s">
        <v>634</v>
      </c>
    </row>
    <row r="16" spans="1:40" x14ac:dyDescent="0.25">
      <c r="A16" s="1" t="s">
        <v>53</v>
      </c>
      <c r="B16">
        <v>8.9499999999999993</v>
      </c>
      <c r="C16">
        <v>1.444</v>
      </c>
      <c r="D16">
        <v>10.74</v>
      </c>
      <c r="E16">
        <v>11.83</v>
      </c>
      <c r="F16">
        <v>1</v>
      </c>
      <c r="G16">
        <v>666</v>
      </c>
      <c r="H16" t="s">
        <v>544</v>
      </c>
      <c r="I16" t="s">
        <v>548</v>
      </c>
      <c r="J16">
        <v>0</v>
      </c>
      <c r="K16" t="s">
        <v>53</v>
      </c>
      <c r="L16" t="s">
        <v>550</v>
      </c>
      <c r="M16" t="s">
        <v>550</v>
      </c>
      <c r="P16">
        <v>1</v>
      </c>
      <c r="Q16">
        <v>666</v>
      </c>
      <c r="R16" t="s">
        <v>552</v>
      </c>
      <c r="S16">
        <v>1</v>
      </c>
      <c r="T16">
        <v>139</v>
      </c>
      <c r="V16" t="s">
        <v>553</v>
      </c>
      <c r="W16">
        <v>59</v>
      </c>
      <c r="Y16" t="s">
        <v>581</v>
      </c>
      <c r="AA16" t="s">
        <v>581</v>
      </c>
      <c r="AD16" t="s">
        <v>581</v>
      </c>
      <c r="AE16" t="s">
        <v>553</v>
      </c>
      <c r="AF16" t="s">
        <v>603</v>
      </c>
      <c r="AG16" t="s">
        <v>609</v>
      </c>
      <c r="AH16" t="s">
        <v>613</v>
      </c>
      <c r="AI16" t="s">
        <v>582</v>
      </c>
      <c r="AJ16" t="s">
        <v>581</v>
      </c>
      <c r="AK16" t="s">
        <v>582</v>
      </c>
      <c r="AL16" t="s">
        <v>582</v>
      </c>
      <c r="AM16" t="s">
        <v>627</v>
      </c>
      <c r="AN16" t="s">
        <v>634</v>
      </c>
    </row>
    <row r="17" spans="1:40" x14ac:dyDescent="0.25">
      <c r="A17" s="1" t="s">
        <v>54</v>
      </c>
      <c r="B17">
        <v>8.9339999999999993</v>
      </c>
      <c r="C17">
        <v>0</v>
      </c>
      <c r="D17">
        <v>10.39</v>
      </c>
      <c r="E17">
        <v>11.2</v>
      </c>
      <c r="F17">
        <v>0</v>
      </c>
      <c r="G17">
        <v>541</v>
      </c>
      <c r="H17" t="s">
        <v>546</v>
      </c>
      <c r="I17" t="s">
        <v>548</v>
      </c>
      <c r="J17">
        <v>0</v>
      </c>
      <c r="K17" t="s">
        <v>54</v>
      </c>
      <c r="P17">
        <v>0</v>
      </c>
      <c r="Q17">
        <v>541</v>
      </c>
      <c r="R17" t="s">
        <v>552</v>
      </c>
      <c r="S17">
        <v>0</v>
      </c>
      <c r="T17">
        <v>541</v>
      </c>
      <c r="W17">
        <v>51</v>
      </c>
      <c r="Y17" t="s">
        <v>582</v>
      </c>
      <c r="Z17" t="s">
        <v>583</v>
      </c>
      <c r="AA17" t="s">
        <v>582</v>
      </c>
      <c r="AD17" t="s">
        <v>581</v>
      </c>
      <c r="AF17" t="s">
        <v>605</v>
      </c>
      <c r="AG17" t="s">
        <v>608</v>
      </c>
      <c r="AH17" t="s">
        <v>619</v>
      </c>
      <c r="AM17" t="s">
        <v>627</v>
      </c>
      <c r="AN17" t="s">
        <v>634</v>
      </c>
    </row>
    <row r="18" spans="1:40" x14ac:dyDescent="0.25">
      <c r="A18" s="1" t="s">
        <v>55</v>
      </c>
      <c r="B18">
        <v>8.8770000000000007</v>
      </c>
      <c r="C18">
        <v>0.66839999999999999</v>
      </c>
      <c r="D18">
        <v>10.74</v>
      </c>
      <c r="E18">
        <v>10.92</v>
      </c>
      <c r="F18">
        <v>0</v>
      </c>
      <c r="G18">
        <v>440</v>
      </c>
      <c r="H18" t="s">
        <v>545</v>
      </c>
      <c r="I18" t="s">
        <v>548</v>
      </c>
      <c r="J18">
        <v>0</v>
      </c>
      <c r="K18" t="s">
        <v>55</v>
      </c>
      <c r="N18">
        <v>0</v>
      </c>
      <c r="O18">
        <v>440</v>
      </c>
      <c r="P18">
        <v>0</v>
      </c>
      <c r="Q18">
        <v>440</v>
      </c>
      <c r="R18" t="s">
        <v>552</v>
      </c>
      <c r="S18">
        <v>0</v>
      </c>
      <c r="T18">
        <v>440</v>
      </c>
      <c r="W18">
        <v>62</v>
      </c>
      <c r="AF18" t="s">
        <v>604</v>
      </c>
      <c r="AG18" t="s">
        <v>610</v>
      </c>
      <c r="AH18" t="s">
        <v>617</v>
      </c>
      <c r="AM18" t="s">
        <v>627</v>
      </c>
      <c r="AN18" t="s">
        <v>634</v>
      </c>
    </row>
    <row r="19" spans="1:40" x14ac:dyDescent="0.25">
      <c r="A19" s="1" t="s">
        <v>56</v>
      </c>
      <c r="B19">
        <v>8.8019999999999996</v>
      </c>
      <c r="C19">
        <v>4.83</v>
      </c>
      <c r="D19">
        <v>10.68</v>
      </c>
      <c r="E19">
        <v>9.077</v>
      </c>
      <c r="F19">
        <v>0</v>
      </c>
      <c r="G19">
        <v>1932</v>
      </c>
      <c r="H19" t="s">
        <v>543</v>
      </c>
      <c r="I19" t="s">
        <v>548</v>
      </c>
      <c r="J19">
        <v>1</v>
      </c>
      <c r="K19" t="s">
        <v>56</v>
      </c>
      <c r="L19" t="s">
        <v>550</v>
      </c>
      <c r="M19" t="s">
        <v>550</v>
      </c>
      <c r="P19">
        <v>0</v>
      </c>
      <c r="Q19">
        <v>1932</v>
      </c>
      <c r="R19" t="s">
        <v>552</v>
      </c>
      <c r="S19">
        <v>1</v>
      </c>
      <c r="T19">
        <v>798</v>
      </c>
      <c r="V19" t="s">
        <v>553</v>
      </c>
      <c r="W19">
        <v>70</v>
      </c>
      <c r="AE19" t="s">
        <v>553</v>
      </c>
      <c r="AF19" t="s">
        <v>604</v>
      </c>
      <c r="AG19" t="s">
        <v>608</v>
      </c>
      <c r="AH19" t="s">
        <v>613</v>
      </c>
      <c r="AK19" t="s">
        <v>581</v>
      </c>
      <c r="AL19" t="s">
        <v>581</v>
      </c>
      <c r="AM19" t="s">
        <v>622</v>
      </c>
      <c r="AN19" t="s">
        <v>634</v>
      </c>
    </row>
    <row r="20" spans="1:40" x14ac:dyDescent="0.25">
      <c r="A20" s="1" t="s">
        <v>57</v>
      </c>
      <c r="B20">
        <v>8.7200000000000006</v>
      </c>
      <c r="C20">
        <v>3.4809999999999999</v>
      </c>
      <c r="D20">
        <v>11.11</v>
      </c>
      <c r="E20">
        <v>10.93</v>
      </c>
      <c r="F20">
        <v>1</v>
      </c>
      <c r="G20">
        <v>343</v>
      </c>
      <c r="H20" t="s">
        <v>544</v>
      </c>
      <c r="I20" t="s">
        <v>548</v>
      </c>
      <c r="J20">
        <v>0</v>
      </c>
      <c r="K20" t="s">
        <v>57</v>
      </c>
      <c r="L20" t="s">
        <v>549</v>
      </c>
      <c r="M20" t="s">
        <v>549</v>
      </c>
      <c r="N20">
        <v>1</v>
      </c>
      <c r="O20">
        <v>294</v>
      </c>
      <c r="P20">
        <v>1</v>
      </c>
      <c r="Q20">
        <v>343</v>
      </c>
      <c r="R20" t="s">
        <v>552</v>
      </c>
      <c r="S20">
        <v>1</v>
      </c>
      <c r="T20">
        <v>294</v>
      </c>
      <c r="V20" t="s">
        <v>553</v>
      </c>
      <c r="W20">
        <v>77</v>
      </c>
      <c r="AE20" t="s">
        <v>553</v>
      </c>
      <c r="AF20" t="s">
        <v>604</v>
      </c>
      <c r="AG20" t="s">
        <v>609</v>
      </c>
      <c r="AH20" t="s">
        <v>615</v>
      </c>
      <c r="AI20" t="s">
        <v>581</v>
      </c>
      <c r="AK20" t="s">
        <v>581</v>
      </c>
      <c r="AL20" t="s">
        <v>581</v>
      </c>
      <c r="AM20" t="s">
        <v>627</v>
      </c>
      <c r="AN20" t="s">
        <v>634</v>
      </c>
    </row>
    <row r="21" spans="1:40" x14ac:dyDescent="0.25">
      <c r="A21" s="1" t="s">
        <v>58</v>
      </c>
      <c r="B21">
        <v>8.6539999999999999</v>
      </c>
      <c r="C21">
        <v>4.01</v>
      </c>
      <c r="D21">
        <v>10.18</v>
      </c>
      <c r="E21">
        <v>9.8870000000000005</v>
      </c>
      <c r="F21">
        <v>0</v>
      </c>
      <c r="G21">
        <v>1119</v>
      </c>
      <c r="H21" t="s">
        <v>544</v>
      </c>
      <c r="I21" t="s">
        <v>548</v>
      </c>
      <c r="J21">
        <v>0</v>
      </c>
      <c r="K21" t="s">
        <v>58</v>
      </c>
      <c r="P21">
        <v>0</v>
      </c>
      <c r="Q21">
        <v>1119</v>
      </c>
      <c r="R21" t="s">
        <v>552</v>
      </c>
      <c r="S21">
        <v>1</v>
      </c>
      <c r="T21">
        <v>432</v>
      </c>
      <c r="W21">
        <v>68</v>
      </c>
      <c r="Y21" t="s">
        <v>582</v>
      </c>
      <c r="AB21" t="s">
        <v>587</v>
      </c>
      <c r="AC21" t="s">
        <v>582</v>
      </c>
      <c r="AD21" t="s">
        <v>582</v>
      </c>
      <c r="AF21" t="s">
        <v>603</v>
      </c>
      <c r="AG21" t="s">
        <v>608</v>
      </c>
      <c r="AH21" t="s">
        <v>614</v>
      </c>
      <c r="AM21" t="s">
        <v>624</v>
      </c>
      <c r="AN21" t="s">
        <v>634</v>
      </c>
    </row>
    <row r="22" spans="1:40" x14ac:dyDescent="0.25">
      <c r="A22" s="1" t="s">
        <v>59</v>
      </c>
      <c r="B22">
        <v>8.6389999999999993</v>
      </c>
      <c r="C22">
        <v>3.581</v>
      </c>
      <c r="D22">
        <v>10.34</v>
      </c>
      <c r="E22">
        <v>10.82</v>
      </c>
      <c r="F22">
        <v>1</v>
      </c>
      <c r="G22">
        <v>760</v>
      </c>
      <c r="H22" t="s">
        <v>544</v>
      </c>
      <c r="I22" t="s">
        <v>548</v>
      </c>
      <c r="J22">
        <v>0</v>
      </c>
      <c r="K22" t="s">
        <v>59</v>
      </c>
      <c r="N22">
        <v>1</v>
      </c>
      <c r="O22">
        <v>724</v>
      </c>
      <c r="P22">
        <v>1</v>
      </c>
      <c r="Q22">
        <v>760</v>
      </c>
      <c r="R22" t="s">
        <v>551</v>
      </c>
      <c r="S22">
        <v>1</v>
      </c>
      <c r="T22">
        <v>724</v>
      </c>
      <c r="W22">
        <v>71</v>
      </c>
      <c r="Y22" t="s">
        <v>581</v>
      </c>
      <c r="AA22" t="s">
        <v>581</v>
      </c>
      <c r="AD22" t="s">
        <v>581</v>
      </c>
      <c r="AF22" t="s">
        <v>603</v>
      </c>
      <c r="AG22" t="s">
        <v>609</v>
      </c>
      <c r="AH22" t="s">
        <v>613</v>
      </c>
      <c r="AI22" t="s">
        <v>581</v>
      </c>
      <c r="AJ22" t="s">
        <v>581</v>
      </c>
      <c r="AK22" t="s">
        <v>582</v>
      </c>
      <c r="AL22" t="s">
        <v>581</v>
      </c>
      <c r="AM22" t="s">
        <v>627</v>
      </c>
      <c r="AN22" t="s">
        <v>634</v>
      </c>
    </row>
    <row r="23" spans="1:40" x14ac:dyDescent="0.25">
      <c r="A23" s="1" t="s">
        <v>60</v>
      </c>
      <c r="B23">
        <v>8.532</v>
      </c>
      <c r="C23">
        <v>3.55</v>
      </c>
      <c r="D23">
        <v>9.641</v>
      </c>
      <c r="E23">
        <v>11.38</v>
      </c>
      <c r="F23">
        <v>1</v>
      </c>
      <c r="G23">
        <v>593</v>
      </c>
      <c r="H23" t="s">
        <v>545</v>
      </c>
      <c r="I23" t="s">
        <v>548</v>
      </c>
      <c r="J23">
        <v>0</v>
      </c>
      <c r="K23" t="s">
        <v>60</v>
      </c>
      <c r="L23" t="s">
        <v>550</v>
      </c>
      <c r="M23" t="s">
        <v>550</v>
      </c>
      <c r="Q23">
        <v>593</v>
      </c>
      <c r="R23" t="s">
        <v>552</v>
      </c>
      <c r="S23">
        <v>0</v>
      </c>
      <c r="T23">
        <v>593</v>
      </c>
      <c r="V23" t="s">
        <v>553</v>
      </c>
      <c r="W23">
        <v>72</v>
      </c>
      <c r="Y23" t="s">
        <v>581</v>
      </c>
      <c r="AA23" t="s">
        <v>581</v>
      </c>
      <c r="AD23" t="s">
        <v>581</v>
      </c>
      <c r="AE23" t="s">
        <v>553</v>
      </c>
      <c r="AF23" t="s">
        <v>603</v>
      </c>
      <c r="AG23" t="s">
        <v>610</v>
      </c>
      <c r="AH23" t="s">
        <v>614</v>
      </c>
      <c r="AM23" t="s">
        <v>627</v>
      </c>
      <c r="AN23" t="s">
        <v>634</v>
      </c>
    </row>
    <row r="24" spans="1:40" x14ac:dyDescent="0.25">
      <c r="A24" s="1" t="s">
        <v>61</v>
      </c>
      <c r="B24">
        <v>8.4149999999999991</v>
      </c>
      <c r="C24">
        <v>2.4900000000000002</v>
      </c>
      <c r="D24">
        <v>10.61</v>
      </c>
      <c r="E24">
        <v>10.6</v>
      </c>
      <c r="F24">
        <v>1</v>
      </c>
      <c r="G24">
        <v>250</v>
      </c>
      <c r="H24" t="s">
        <v>545</v>
      </c>
      <c r="I24" t="s">
        <v>548</v>
      </c>
      <c r="J24">
        <v>0</v>
      </c>
      <c r="K24" t="s">
        <v>61</v>
      </c>
      <c r="L24" t="s">
        <v>550</v>
      </c>
      <c r="M24" t="s">
        <v>550</v>
      </c>
      <c r="P24">
        <v>1</v>
      </c>
      <c r="Q24">
        <v>250</v>
      </c>
      <c r="R24" t="s">
        <v>552</v>
      </c>
      <c r="S24">
        <v>1</v>
      </c>
      <c r="T24">
        <v>213</v>
      </c>
      <c r="V24" t="s">
        <v>553</v>
      </c>
      <c r="W24">
        <v>74</v>
      </c>
      <c r="Y24" t="s">
        <v>582</v>
      </c>
      <c r="AA24" t="s">
        <v>582</v>
      </c>
      <c r="AD24" t="s">
        <v>582</v>
      </c>
      <c r="AE24" t="s">
        <v>553</v>
      </c>
      <c r="AF24" t="s">
        <v>603</v>
      </c>
      <c r="AG24" t="s">
        <v>610</v>
      </c>
      <c r="AH24" t="s">
        <v>613</v>
      </c>
      <c r="AI24" t="s">
        <v>581</v>
      </c>
      <c r="AK24" t="s">
        <v>581</v>
      </c>
      <c r="AL24" t="s">
        <v>582</v>
      </c>
      <c r="AM24" t="s">
        <v>627</v>
      </c>
      <c r="AN24" t="s">
        <v>635</v>
      </c>
    </row>
    <row r="25" spans="1:40" x14ac:dyDescent="0.25">
      <c r="A25" s="1" t="s">
        <v>62</v>
      </c>
      <c r="B25">
        <v>8.3610000000000007</v>
      </c>
      <c r="C25">
        <v>5.36</v>
      </c>
      <c r="D25">
        <v>10.55</v>
      </c>
      <c r="E25">
        <v>9.6989999999999998</v>
      </c>
      <c r="F25">
        <v>0</v>
      </c>
      <c r="G25">
        <v>791</v>
      </c>
      <c r="H25" t="s">
        <v>544</v>
      </c>
      <c r="I25" t="s">
        <v>548</v>
      </c>
      <c r="J25">
        <v>1</v>
      </c>
      <c r="K25" t="s">
        <v>62</v>
      </c>
      <c r="N25">
        <v>1</v>
      </c>
      <c r="O25">
        <v>317</v>
      </c>
      <c r="P25">
        <v>0</v>
      </c>
      <c r="Q25">
        <v>791</v>
      </c>
      <c r="R25" t="s">
        <v>551</v>
      </c>
      <c r="S25">
        <v>1</v>
      </c>
      <c r="T25">
        <v>317</v>
      </c>
      <c r="W25">
        <v>77</v>
      </c>
      <c r="Y25" t="s">
        <v>582</v>
      </c>
      <c r="AA25" t="s">
        <v>582</v>
      </c>
      <c r="AF25" t="s">
        <v>604</v>
      </c>
      <c r="AG25" t="s">
        <v>608</v>
      </c>
      <c r="AH25" t="s">
        <v>614</v>
      </c>
      <c r="AI25" t="s">
        <v>581</v>
      </c>
      <c r="AJ25" t="s">
        <v>581</v>
      </c>
      <c r="AK25" t="s">
        <v>582</v>
      </c>
      <c r="AL25" t="s">
        <v>581</v>
      </c>
      <c r="AM25" t="s">
        <v>624</v>
      </c>
      <c r="AN25" t="s">
        <v>634</v>
      </c>
    </row>
    <row r="26" spans="1:40" x14ac:dyDescent="0.25">
      <c r="A26" s="1" t="s">
        <v>63</v>
      </c>
      <c r="B26">
        <v>8.2750000000000004</v>
      </c>
      <c r="C26">
        <v>2.62</v>
      </c>
      <c r="D26">
        <v>9.5790000000000006</v>
      </c>
      <c r="E26">
        <v>11.47</v>
      </c>
      <c r="F26">
        <v>1</v>
      </c>
      <c r="G26">
        <v>807</v>
      </c>
      <c r="H26" t="s">
        <v>545</v>
      </c>
      <c r="I26" t="s">
        <v>548</v>
      </c>
      <c r="J26">
        <v>0</v>
      </c>
      <c r="K26" t="s">
        <v>63</v>
      </c>
      <c r="P26">
        <v>1</v>
      </c>
      <c r="Q26">
        <v>807</v>
      </c>
      <c r="R26" t="s">
        <v>551</v>
      </c>
      <c r="S26">
        <v>1</v>
      </c>
      <c r="T26">
        <v>531</v>
      </c>
      <c r="W26">
        <v>53</v>
      </c>
      <c r="Y26" t="s">
        <v>581</v>
      </c>
      <c r="AA26" t="s">
        <v>581</v>
      </c>
      <c r="AD26" t="s">
        <v>581</v>
      </c>
      <c r="AF26" t="s">
        <v>603</v>
      </c>
      <c r="AG26" t="s">
        <v>610</v>
      </c>
      <c r="AH26" t="s">
        <v>613</v>
      </c>
      <c r="AI26" t="s">
        <v>581</v>
      </c>
      <c r="AJ26" t="s">
        <v>581</v>
      </c>
      <c r="AK26" t="s">
        <v>581</v>
      </c>
      <c r="AL26" t="s">
        <v>582</v>
      </c>
      <c r="AM26" t="s">
        <v>626</v>
      </c>
      <c r="AN26" t="s">
        <v>634</v>
      </c>
    </row>
    <row r="27" spans="1:40" x14ac:dyDescent="0.25">
      <c r="A27" s="1" t="s">
        <v>64</v>
      </c>
      <c r="B27">
        <v>8.1890000000000001</v>
      </c>
      <c r="C27">
        <v>4.6260000000000003</v>
      </c>
      <c r="D27">
        <v>9.8870000000000005</v>
      </c>
      <c r="E27">
        <v>9.863999999999999</v>
      </c>
      <c r="F27">
        <v>0</v>
      </c>
      <c r="G27">
        <v>718</v>
      </c>
      <c r="H27" t="s">
        <v>546</v>
      </c>
      <c r="I27" t="s">
        <v>548</v>
      </c>
      <c r="J27">
        <v>0</v>
      </c>
      <c r="K27" t="s">
        <v>64</v>
      </c>
      <c r="P27">
        <v>0</v>
      </c>
      <c r="Q27">
        <v>718</v>
      </c>
      <c r="R27" t="s">
        <v>552</v>
      </c>
      <c r="S27">
        <v>0</v>
      </c>
      <c r="T27">
        <v>718</v>
      </c>
      <c r="W27">
        <v>71</v>
      </c>
      <c r="Y27" t="s">
        <v>582</v>
      </c>
      <c r="Z27" t="s">
        <v>583</v>
      </c>
      <c r="AA27" t="s">
        <v>582</v>
      </c>
      <c r="AC27" t="s">
        <v>581</v>
      </c>
      <c r="AD27" t="s">
        <v>582</v>
      </c>
      <c r="AF27" t="s">
        <v>606</v>
      </c>
      <c r="AG27" t="s">
        <v>608</v>
      </c>
      <c r="AH27" t="s">
        <v>615</v>
      </c>
      <c r="AM27" t="s">
        <v>628</v>
      </c>
      <c r="AN27" t="s">
        <v>634</v>
      </c>
    </row>
    <row r="28" spans="1:40" x14ac:dyDescent="0.25">
      <c r="A28" s="1" t="s">
        <v>65</v>
      </c>
      <c r="B28">
        <v>8.1829999999999998</v>
      </c>
      <c r="C28">
        <v>5.7140000000000004</v>
      </c>
      <c r="D28">
        <v>10.79</v>
      </c>
      <c r="E28">
        <v>10.199999999999999</v>
      </c>
      <c r="F28">
        <v>1</v>
      </c>
      <c r="G28">
        <v>1135</v>
      </c>
      <c r="H28" t="s">
        <v>543</v>
      </c>
      <c r="I28" t="s">
        <v>548</v>
      </c>
      <c r="J28">
        <v>1</v>
      </c>
      <c r="K28" t="s">
        <v>65</v>
      </c>
      <c r="N28">
        <v>0</v>
      </c>
      <c r="O28">
        <v>1135</v>
      </c>
      <c r="Q28">
        <v>1135</v>
      </c>
      <c r="R28" t="s">
        <v>551</v>
      </c>
      <c r="S28">
        <v>0</v>
      </c>
      <c r="T28">
        <v>1135</v>
      </c>
      <c r="W28">
        <v>56</v>
      </c>
      <c r="AF28" t="s">
        <v>604</v>
      </c>
      <c r="AG28" t="s">
        <v>608</v>
      </c>
      <c r="AH28" t="s">
        <v>618</v>
      </c>
      <c r="AM28" t="s">
        <v>627</v>
      </c>
      <c r="AN28" t="s">
        <v>634</v>
      </c>
    </row>
    <row r="29" spans="1:40" x14ac:dyDescent="0.25">
      <c r="A29" s="1" t="s">
        <v>66</v>
      </c>
      <c r="B29">
        <v>8.1539999999999999</v>
      </c>
      <c r="C29">
        <v>3.9609999999999999</v>
      </c>
      <c r="D29">
        <v>10.119999999999999</v>
      </c>
      <c r="E29">
        <v>10.55</v>
      </c>
      <c r="F29">
        <v>0</v>
      </c>
      <c r="G29">
        <v>186</v>
      </c>
      <c r="H29" t="s">
        <v>543</v>
      </c>
      <c r="I29" t="s">
        <v>548</v>
      </c>
      <c r="J29">
        <v>0</v>
      </c>
      <c r="K29" t="s">
        <v>66</v>
      </c>
      <c r="L29" t="s">
        <v>550</v>
      </c>
      <c r="M29" t="s">
        <v>550</v>
      </c>
      <c r="P29">
        <v>0</v>
      </c>
      <c r="Q29">
        <v>186</v>
      </c>
      <c r="R29" t="s">
        <v>552</v>
      </c>
      <c r="S29">
        <v>0</v>
      </c>
      <c r="T29">
        <v>186</v>
      </c>
      <c r="V29" t="s">
        <v>553</v>
      </c>
      <c r="W29">
        <v>84</v>
      </c>
      <c r="X29" t="s">
        <v>576</v>
      </c>
      <c r="Y29" t="s">
        <v>582</v>
      </c>
      <c r="AE29" t="s">
        <v>553</v>
      </c>
      <c r="AF29" t="s">
        <v>604</v>
      </c>
      <c r="AG29" t="s">
        <v>608</v>
      </c>
      <c r="AH29" t="s">
        <v>615</v>
      </c>
      <c r="AM29" t="s">
        <v>628</v>
      </c>
      <c r="AN29" t="s">
        <v>634</v>
      </c>
    </row>
    <row r="30" spans="1:40" x14ac:dyDescent="0.25">
      <c r="A30" s="1" t="s">
        <v>67</v>
      </c>
      <c r="B30">
        <v>8.125</v>
      </c>
      <c r="C30">
        <v>3.14</v>
      </c>
      <c r="D30">
        <v>9.06</v>
      </c>
      <c r="E30">
        <v>10.17</v>
      </c>
      <c r="F30">
        <v>0</v>
      </c>
      <c r="G30">
        <v>3059</v>
      </c>
      <c r="H30" t="s">
        <v>543</v>
      </c>
      <c r="I30" t="s">
        <v>548</v>
      </c>
      <c r="J30">
        <v>2</v>
      </c>
      <c r="K30" t="s">
        <v>67</v>
      </c>
      <c r="L30" t="s">
        <v>549</v>
      </c>
      <c r="M30" t="s">
        <v>549</v>
      </c>
      <c r="N30">
        <v>1</v>
      </c>
      <c r="O30">
        <v>2949</v>
      </c>
      <c r="P30">
        <v>0</v>
      </c>
      <c r="Q30">
        <v>3059</v>
      </c>
      <c r="R30" t="s">
        <v>552</v>
      </c>
      <c r="S30">
        <v>1</v>
      </c>
      <c r="T30">
        <v>2949</v>
      </c>
      <c r="V30" t="s">
        <v>553</v>
      </c>
      <c r="AE30" t="s">
        <v>553</v>
      </c>
      <c r="AF30" t="s">
        <v>603</v>
      </c>
      <c r="AG30" t="s">
        <v>608</v>
      </c>
      <c r="AH30" t="s">
        <v>613</v>
      </c>
      <c r="AJ30" t="s">
        <v>581</v>
      </c>
      <c r="AK30" t="s">
        <v>582</v>
      </c>
      <c r="AL30" t="s">
        <v>582</v>
      </c>
      <c r="AM30" t="s">
        <v>627</v>
      </c>
      <c r="AN30" t="s">
        <v>634</v>
      </c>
    </row>
    <row r="31" spans="1:40" x14ac:dyDescent="0.25">
      <c r="A31" s="1" t="s">
        <v>68</v>
      </c>
      <c r="B31">
        <v>8.0679999999999996</v>
      </c>
      <c r="C31">
        <v>3.7229999999999999</v>
      </c>
      <c r="D31">
        <v>9.5749999999999993</v>
      </c>
      <c r="E31">
        <v>10.61</v>
      </c>
      <c r="F31">
        <v>0</v>
      </c>
      <c r="G31">
        <v>651</v>
      </c>
      <c r="H31" t="s">
        <v>545</v>
      </c>
      <c r="I31" t="s">
        <v>548</v>
      </c>
      <c r="J31">
        <v>2</v>
      </c>
      <c r="K31" t="s">
        <v>68</v>
      </c>
      <c r="P31">
        <v>0</v>
      </c>
      <c r="Q31">
        <v>651</v>
      </c>
      <c r="R31" t="s">
        <v>551</v>
      </c>
      <c r="S31">
        <v>1</v>
      </c>
      <c r="T31">
        <v>496</v>
      </c>
      <c r="W31">
        <v>74</v>
      </c>
      <c r="Y31" t="s">
        <v>582</v>
      </c>
      <c r="AA31" t="s">
        <v>581</v>
      </c>
      <c r="AD31" t="s">
        <v>581</v>
      </c>
      <c r="AF31" t="s">
        <v>603</v>
      </c>
      <c r="AG31" t="s">
        <v>610</v>
      </c>
      <c r="AH31" t="s">
        <v>619</v>
      </c>
      <c r="AI31" t="s">
        <v>581</v>
      </c>
      <c r="AK31" t="s">
        <v>581</v>
      </c>
      <c r="AL31" t="s">
        <v>582</v>
      </c>
      <c r="AM31" t="s">
        <v>626</v>
      </c>
      <c r="AN31" t="s">
        <v>634</v>
      </c>
    </row>
    <row r="32" spans="1:40" x14ac:dyDescent="0.25">
      <c r="A32" s="1" t="s">
        <v>69</v>
      </c>
      <c r="B32">
        <v>8.0299999999999994</v>
      </c>
      <c r="C32">
        <v>2.746</v>
      </c>
      <c r="D32">
        <v>10.48</v>
      </c>
      <c r="E32">
        <v>11.7</v>
      </c>
      <c r="F32">
        <v>1</v>
      </c>
      <c r="G32">
        <v>1043</v>
      </c>
      <c r="H32" t="s">
        <v>546</v>
      </c>
      <c r="I32" t="s">
        <v>548</v>
      </c>
      <c r="J32">
        <v>0</v>
      </c>
      <c r="K32" t="s">
        <v>69</v>
      </c>
      <c r="P32">
        <v>1</v>
      </c>
      <c r="Q32">
        <v>1043</v>
      </c>
      <c r="R32" t="s">
        <v>551</v>
      </c>
      <c r="S32">
        <v>1</v>
      </c>
      <c r="T32">
        <v>400</v>
      </c>
      <c r="W32">
        <v>40</v>
      </c>
      <c r="Y32" t="s">
        <v>581</v>
      </c>
      <c r="AA32" t="s">
        <v>581</v>
      </c>
      <c r="AD32" t="s">
        <v>581</v>
      </c>
      <c r="AF32" t="s">
        <v>607</v>
      </c>
      <c r="AG32" t="s">
        <v>608</v>
      </c>
      <c r="AH32" t="s">
        <v>613</v>
      </c>
      <c r="AI32" t="s">
        <v>582</v>
      </c>
      <c r="AK32" t="s">
        <v>582</v>
      </c>
      <c r="AL32" t="s">
        <v>582</v>
      </c>
      <c r="AM32" t="s">
        <v>627</v>
      </c>
      <c r="AN32" t="s">
        <v>634</v>
      </c>
    </row>
    <row r="33" spans="1:40" x14ac:dyDescent="0.25">
      <c r="A33" s="1" t="s">
        <v>70</v>
      </c>
      <c r="B33">
        <v>8.016</v>
      </c>
      <c r="C33">
        <v>1.516</v>
      </c>
      <c r="D33">
        <v>10.68</v>
      </c>
      <c r="E33">
        <v>10.199999999999999</v>
      </c>
      <c r="F33">
        <v>1</v>
      </c>
      <c r="G33">
        <v>210</v>
      </c>
      <c r="H33" t="s">
        <v>543</v>
      </c>
      <c r="I33" t="s">
        <v>548</v>
      </c>
      <c r="J33">
        <v>0</v>
      </c>
      <c r="K33" t="s">
        <v>70</v>
      </c>
      <c r="N33">
        <v>1</v>
      </c>
      <c r="O33">
        <v>179</v>
      </c>
      <c r="P33">
        <v>1</v>
      </c>
      <c r="Q33">
        <v>210</v>
      </c>
      <c r="R33" t="s">
        <v>551</v>
      </c>
      <c r="S33">
        <v>1</v>
      </c>
      <c r="T33">
        <v>179</v>
      </c>
      <c r="W33">
        <v>60</v>
      </c>
      <c r="AC33" t="s">
        <v>581</v>
      </c>
      <c r="AD33" t="s">
        <v>582</v>
      </c>
      <c r="AF33" t="s">
        <v>603</v>
      </c>
      <c r="AG33" t="s">
        <v>608</v>
      </c>
      <c r="AH33" t="s">
        <v>613</v>
      </c>
      <c r="AJ33" t="s">
        <v>581</v>
      </c>
      <c r="AK33" t="s">
        <v>581</v>
      </c>
      <c r="AL33" t="s">
        <v>581</v>
      </c>
      <c r="AM33" t="s">
        <v>627</v>
      </c>
      <c r="AN33" t="s">
        <v>634</v>
      </c>
    </row>
    <row r="34" spans="1:40" x14ac:dyDescent="0.25">
      <c r="A34" s="1" t="s">
        <v>71</v>
      </c>
      <c r="B34">
        <v>7.99</v>
      </c>
      <c r="C34">
        <v>1.1679999999999999</v>
      </c>
      <c r="D34">
        <v>11.33</v>
      </c>
      <c r="E34">
        <v>11.11</v>
      </c>
      <c r="F34">
        <v>1</v>
      </c>
      <c r="G34">
        <v>139</v>
      </c>
      <c r="H34" t="s">
        <v>545</v>
      </c>
      <c r="I34" t="s">
        <v>548</v>
      </c>
      <c r="J34">
        <v>0</v>
      </c>
      <c r="K34" t="s">
        <v>71</v>
      </c>
      <c r="N34">
        <v>0</v>
      </c>
      <c r="O34">
        <v>139</v>
      </c>
      <c r="P34">
        <v>0</v>
      </c>
      <c r="Q34">
        <v>139</v>
      </c>
      <c r="R34" t="s">
        <v>551</v>
      </c>
      <c r="S34">
        <v>0</v>
      </c>
      <c r="T34">
        <v>139</v>
      </c>
      <c r="W34">
        <v>65</v>
      </c>
      <c r="Y34" t="s">
        <v>581</v>
      </c>
      <c r="AA34" t="s">
        <v>581</v>
      </c>
      <c r="AD34" t="s">
        <v>581</v>
      </c>
      <c r="AF34" t="s">
        <v>603</v>
      </c>
      <c r="AG34" t="s">
        <v>610</v>
      </c>
      <c r="AH34" t="s">
        <v>620</v>
      </c>
      <c r="AM34" t="s">
        <v>626</v>
      </c>
      <c r="AN34" t="s">
        <v>634</v>
      </c>
    </row>
    <row r="35" spans="1:40" x14ac:dyDescent="0.25">
      <c r="A35" s="1" t="s">
        <v>72</v>
      </c>
      <c r="B35">
        <v>7.9710000000000001</v>
      </c>
      <c r="C35">
        <v>2.1869999999999998</v>
      </c>
      <c r="D35">
        <v>11.75</v>
      </c>
      <c r="E35">
        <v>9.4179999999999993</v>
      </c>
      <c r="F35">
        <v>0</v>
      </c>
      <c r="G35">
        <v>2065</v>
      </c>
      <c r="H35" t="s">
        <v>544</v>
      </c>
      <c r="I35" t="s">
        <v>548</v>
      </c>
      <c r="J35">
        <v>0</v>
      </c>
      <c r="K35" t="s">
        <v>72</v>
      </c>
      <c r="L35" t="s">
        <v>550</v>
      </c>
      <c r="M35" t="s">
        <v>550</v>
      </c>
      <c r="N35">
        <v>0</v>
      </c>
      <c r="O35">
        <v>2065</v>
      </c>
      <c r="P35">
        <v>0</v>
      </c>
      <c r="Q35">
        <v>2065</v>
      </c>
      <c r="R35" t="s">
        <v>552</v>
      </c>
      <c r="S35">
        <v>0</v>
      </c>
      <c r="T35">
        <v>2065</v>
      </c>
      <c r="V35" t="s">
        <v>553</v>
      </c>
      <c r="W35">
        <v>55</v>
      </c>
      <c r="AE35" t="s">
        <v>553</v>
      </c>
      <c r="AF35" t="s">
        <v>603</v>
      </c>
      <c r="AG35" t="s">
        <v>609</v>
      </c>
      <c r="AH35" t="s">
        <v>613</v>
      </c>
      <c r="AM35" t="s">
        <v>627</v>
      </c>
      <c r="AN35" t="s">
        <v>634</v>
      </c>
    </row>
    <row r="36" spans="1:40" x14ac:dyDescent="0.25">
      <c r="A36" s="1" t="s">
        <v>73</v>
      </c>
      <c r="B36">
        <v>7.9629999999999992</v>
      </c>
      <c r="C36">
        <v>6.4039999999999999</v>
      </c>
      <c r="D36">
        <v>9.9499999999999993</v>
      </c>
      <c r="E36">
        <v>10.94</v>
      </c>
      <c r="F36">
        <v>1</v>
      </c>
      <c r="G36">
        <v>444</v>
      </c>
      <c r="H36" t="s">
        <v>545</v>
      </c>
      <c r="I36" t="s">
        <v>548</v>
      </c>
      <c r="J36">
        <v>0</v>
      </c>
      <c r="K36" t="s">
        <v>73</v>
      </c>
      <c r="N36">
        <v>0</v>
      </c>
      <c r="O36">
        <v>444</v>
      </c>
      <c r="P36">
        <v>0</v>
      </c>
      <c r="Q36">
        <v>444</v>
      </c>
      <c r="R36" t="s">
        <v>552</v>
      </c>
      <c r="S36">
        <v>0</v>
      </c>
      <c r="T36">
        <v>444</v>
      </c>
      <c r="W36">
        <v>55</v>
      </c>
      <c r="Y36" t="s">
        <v>581</v>
      </c>
      <c r="AA36" t="s">
        <v>581</v>
      </c>
      <c r="AD36" t="s">
        <v>581</v>
      </c>
      <c r="AF36" t="s">
        <v>603</v>
      </c>
      <c r="AG36" t="s">
        <v>610</v>
      </c>
      <c r="AH36" t="s">
        <v>613</v>
      </c>
      <c r="AM36" t="s">
        <v>626</v>
      </c>
      <c r="AN36" t="s">
        <v>634</v>
      </c>
    </row>
    <row r="37" spans="1:40" x14ac:dyDescent="0.25">
      <c r="A37" s="1" t="s">
        <v>74</v>
      </c>
      <c r="B37">
        <v>7.9510000000000014</v>
      </c>
      <c r="C37">
        <v>1.288</v>
      </c>
      <c r="D37">
        <v>9.2289999999999992</v>
      </c>
      <c r="E37">
        <v>10.65</v>
      </c>
      <c r="F37">
        <v>0</v>
      </c>
      <c r="G37">
        <v>603</v>
      </c>
      <c r="H37" t="s">
        <v>543</v>
      </c>
      <c r="I37" t="s">
        <v>548</v>
      </c>
      <c r="J37">
        <v>2</v>
      </c>
      <c r="K37" t="s">
        <v>74</v>
      </c>
      <c r="P37">
        <v>0</v>
      </c>
      <c r="Q37">
        <v>603</v>
      </c>
      <c r="R37" t="s">
        <v>552</v>
      </c>
      <c r="S37">
        <v>0</v>
      </c>
      <c r="T37">
        <v>603</v>
      </c>
      <c r="W37">
        <v>67</v>
      </c>
      <c r="Y37" t="s">
        <v>581</v>
      </c>
      <c r="AA37" t="s">
        <v>581</v>
      </c>
      <c r="AD37" t="s">
        <v>581</v>
      </c>
      <c r="AF37" t="s">
        <v>604</v>
      </c>
      <c r="AG37" t="s">
        <v>608</v>
      </c>
      <c r="AH37" t="s">
        <v>616</v>
      </c>
      <c r="AM37" t="s">
        <v>627</v>
      </c>
      <c r="AN37" t="s">
        <v>634</v>
      </c>
    </row>
    <row r="38" spans="1:40" x14ac:dyDescent="0.25">
      <c r="A38" s="1" t="s">
        <v>75</v>
      </c>
      <c r="B38">
        <v>7.9029999999999996</v>
      </c>
      <c r="C38">
        <v>2.456</v>
      </c>
      <c r="D38">
        <v>10.37</v>
      </c>
      <c r="E38">
        <v>11.04</v>
      </c>
      <c r="F38">
        <v>1</v>
      </c>
      <c r="G38">
        <v>22</v>
      </c>
      <c r="H38" t="s">
        <v>543</v>
      </c>
      <c r="I38" t="s">
        <v>548</v>
      </c>
      <c r="J38">
        <v>0</v>
      </c>
      <c r="K38" t="s">
        <v>75</v>
      </c>
      <c r="L38" t="s">
        <v>549</v>
      </c>
      <c r="M38" t="s">
        <v>549</v>
      </c>
      <c r="Q38">
        <v>22</v>
      </c>
      <c r="R38" t="s">
        <v>551</v>
      </c>
      <c r="S38">
        <v>0</v>
      </c>
      <c r="T38">
        <v>22</v>
      </c>
      <c r="V38" t="s">
        <v>554</v>
      </c>
      <c r="W38">
        <v>84</v>
      </c>
      <c r="AE38" t="s">
        <v>553</v>
      </c>
      <c r="AF38" t="s">
        <v>603</v>
      </c>
      <c r="AG38" t="s">
        <v>608</v>
      </c>
      <c r="AH38" t="s">
        <v>618</v>
      </c>
      <c r="AM38" t="s">
        <v>627</v>
      </c>
      <c r="AN38" t="s">
        <v>634</v>
      </c>
    </row>
    <row r="39" spans="1:40" x14ac:dyDescent="0.25">
      <c r="A39" s="1" t="s">
        <v>76</v>
      </c>
      <c r="B39">
        <v>7.84</v>
      </c>
      <c r="C39">
        <v>2.7730000000000001</v>
      </c>
      <c r="D39">
        <v>9.7189999999999994</v>
      </c>
      <c r="E39">
        <v>11.06</v>
      </c>
      <c r="F39">
        <v>0</v>
      </c>
      <c r="G39">
        <v>13</v>
      </c>
      <c r="H39" t="s">
        <v>544</v>
      </c>
      <c r="I39" t="s">
        <v>548</v>
      </c>
      <c r="J39">
        <v>0</v>
      </c>
      <c r="K39" t="s">
        <v>76</v>
      </c>
      <c r="P39">
        <v>0</v>
      </c>
      <c r="Q39">
        <v>13</v>
      </c>
      <c r="R39" t="s">
        <v>551</v>
      </c>
      <c r="S39">
        <v>0</v>
      </c>
      <c r="T39">
        <v>13</v>
      </c>
      <c r="W39">
        <v>56</v>
      </c>
      <c r="Y39" t="s">
        <v>581</v>
      </c>
      <c r="AA39" t="s">
        <v>581</v>
      </c>
      <c r="AD39" t="s">
        <v>581</v>
      </c>
      <c r="AF39" t="s">
        <v>603</v>
      </c>
      <c r="AG39" t="s">
        <v>609</v>
      </c>
      <c r="AH39" t="s">
        <v>616</v>
      </c>
      <c r="AM39" t="s">
        <v>624</v>
      </c>
      <c r="AN39" t="s">
        <v>634</v>
      </c>
    </row>
    <row r="40" spans="1:40" x14ac:dyDescent="0.25">
      <c r="A40" s="1" t="s">
        <v>77</v>
      </c>
      <c r="B40">
        <v>7.7989999999999986</v>
      </c>
      <c r="C40">
        <v>0.54490000000000005</v>
      </c>
      <c r="D40">
        <v>9.4640000000000004</v>
      </c>
      <c r="E40">
        <v>11.4</v>
      </c>
      <c r="F40">
        <v>1</v>
      </c>
      <c r="G40">
        <v>260</v>
      </c>
      <c r="H40" t="s">
        <v>544</v>
      </c>
      <c r="I40" t="s">
        <v>548</v>
      </c>
      <c r="J40">
        <v>0</v>
      </c>
      <c r="K40" t="s">
        <v>77</v>
      </c>
      <c r="P40">
        <v>1</v>
      </c>
      <c r="Q40">
        <v>260</v>
      </c>
      <c r="R40" t="s">
        <v>552</v>
      </c>
      <c r="S40">
        <v>1</v>
      </c>
      <c r="T40">
        <v>260</v>
      </c>
      <c r="W40">
        <v>61</v>
      </c>
      <c r="AF40" t="s">
        <v>604</v>
      </c>
      <c r="AG40" t="s">
        <v>608</v>
      </c>
      <c r="AH40" t="s">
        <v>614</v>
      </c>
      <c r="AM40" t="s">
        <v>627</v>
      </c>
      <c r="AN40" t="s">
        <v>634</v>
      </c>
    </row>
    <row r="41" spans="1:40" x14ac:dyDescent="0.25">
      <c r="A41" s="1" t="s">
        <v>78</v>
      </c>
      <c r="B41">
        <v>7.7770000000000001</v>
      </c>
      <c r="C41">
        <v>3.5219999999999998</v>
      </c>
      <c r="D41">
        <v>10.16</v>
      </c>
      <c r="E41">
        <v>10.14</v>
      </c>
      <c r="F41">
        <v>0</v>
      </c>
      <c r="G41">
        <v>416</v>
      </c>
      <c r="H41" t="s">
        <v>544</v>
      </c>
      <c r="I41" t="s">
        <v>548</v>
      </c>
      <c r="J41">
        <v>0</v>
      </c>
      <c r="K41" t="s">
        <v>78</v>
      </c>
      <c r="N41">
        <v>0</v>
      </c>
      <c r="O41">
        <v>416</v>
      </c>
      <c r="P41">
        <v>0</v>
      </c>
      <c r="Q41">
        <v>416</v>
      </c>
      <c r="R41" t="s">
        <v>551</v>
      </c>
      <c r="S41">
        <v>0</v>
      </c>
      <c r="T41">
        <v>416</v>
      </c>
      <c r="W41">
        <v>72</v>
      </c>
      <c r="AF41" t="s">
        <v>604</v>
      </c>
      <c r="AG41" t="s">
        <v>608</v>
      </c>
      <c r="AH41" t="s">
        <v>614</v>
      </c>
      <c r="AM41" t="s">
        <v>624</v>
      </c>
      <c r="AN41" t="s">
        <v>634</v>
      </c>
    </row>
    <row r="42" spans="1:40" x14ac:dyDescent="0.25">
      <c r="A42" s="1" t="s">
        <v>79</v>
      </c>
      <c r="B42">
        <v>7.7360000000000007</v>
      </c>
      <c r="C42">
        <v>1.2549999999999999</v>
      </c>
      <c r="D42">
        <v>10.01</v>
      </c>
      <c r="E42">
        <v>10.39</v>
      </c>
      <c r="F42">
        <v>0</v>
      </c>
      <c r="G42">
        <v>129</v>
      </c>
      <c r="H42" t="s">
        <v>543</v>
      </c>
      <c r="I42" t="s">
        <v>548</v>
      </c>
      <c r="J42">
        <v>0</v>
      </c>
      <c r="K42" t="s">
        <v>79</v>
      </c>
      <c r="P42">
        <v>0</v>
      </c>
      <c r="Q42">
        <v>129</v>
      </c>
      <c r="R42" t="s">
        <v>552</v>
      </c>
      <c r="S42">
        <v>0</v>
      </c>
      <c r="T42">
        <v>129</v>
      </c>
      <c r="W42">
        <v>71</v>
      </c>
      <c r="X42" t="s">
        <v>576</v>
      </c>
      <c r="Y42" t="s">
        <v>582</v>
      </c>
      <c r="AA42" t="s">
        <v>581</v>
      </c>
      <c r="AD42" t="s">
        <v>581</v>
      </c>
      <c r="AF42" t="s">
        <v>603</v>
      </c>
      <c r="AG42" t="s">
        <v>608</v>
      </c>
      <c r="AH42" t="s">
        <v>617</v>
      </c>
      <c r="AM42" t="s">
        <v>629</v>
      </c>
      <c r="AN42" t="s">
        <v>634</v>
      </c>
    </row>
    <row r="43" spans="1:40" x14ac:dyDescent="0.25">
      <c r="A43" s="1" t="s">
        <v>80</v>
      </c>
      <c r="B43">
        <v>7.7189999999999994</v>
      </c>
      <c r="C43">
        <v>0.86050000000000004</v>
      </c>
      <c r="D43">
        <v>9.0749999999999993</v>
      </c>
      <c r="E43">
        <v>10.42</v>
      </c>
      <c r="F43">
        <v>1</v>
      </c>
      <c r="G43">
        <v>336</v>
      </c>
      <c r="H43" t="s">
        <v>544</v>
      </c>
      <c r="I43" t="s">
        <v>548</v>
      </c>
      <c r="J43">
        <v>2</v>
      </c>
      <c r="K43" t="s">
        <v>80</v>
      </c>
      <c r="P43">
        <v>1</v>
      </c>
      <c r="Q43">
        <v>336</v>
      </c>
      <c r="R43" t="s">
        <v>551</v>
      </c>
      <c r="S43">
        <v>1</v>
      </c>
      <c r="T43">
        <v>195</v>
      </c>
      <c r="W43">
        <v>58</v>
      </c>
      <c r="Y43" t="s">
        <v>581</v>
      </c>
      <c r="AA43" t="s">
        <v>581</v>
      </c>
      <c r="AD43" t="s">
        <v>581</v>
      </c>
      <c r="AF43" t="s">
        <v>603</v>
      </c>
      <c r="AG43" t="s">
        <v>608</v>
      </c>
      <c r="AH43" t="s">
        <v>619</v>
      </c>
      <c r="AM43" t="s">
        <v>627</v>
      </c>
      <c r="AN43" t="s">
        <v>634</v>
      </c>
    </row>
    <row r="44" spans="1:40" x14ac:dyDescent="0.25">
      <c r="A44" s="1" t="s">
        <v>81</v>
      </c>
      <c r="B44">
        <v>7.6920000000000002</v>
      </c>
      <c r="C44">
        <v>5.9970000000000008</v>
      </c>
      <c r="D44">
        <v>10.24</v>
      </c>
      <c r="E44">
        <v>10.54</v>
      </c>
      <c r="F44">
        <v>1</v>
      </c>
      <c r="G44">
        <v>614</v>
      </c>
      <c r="H44" t="s">
        <v>543</v>
      </c>
      <c r="I44" t="s">
        <v>548</v>
      </c>
      <c r="J44">
        <v>1</v>
      </c>
      <c r="K44" t="s">
        <v>81</v>
      </c>
      <c r="N44">
        <v>1</v>
      </c>
      <c r="O44">
        <v>515</v>
      </c>
      <c r="P44">
        <v>1</v>
      </c>
      <c r="Q44">
        <v>614</v>
      </c>
      <c r="R44" t="s">
        <v>552</v>
      </c>
      <c r="S44">
        <v>1</v>
      </c>
      <c r="T44">
        <v>515</v>
      </c>
      <c r="W44">
        <v>88</v>
      </c>
      <c r="AF44" t="s">
        <v>604</v>
      </c>
      <c r="AG44" t="s">
        <v>608</v>
      </c>
      <c r="AH44" t="s">
        <v>616</v>
      </c>
      <c r="AI44" t="s">
        <v>581</v>
      </c>
      <c r="AJ44" t="s">
        <v>581</v>
      </c>
      <c r="AK44" t="s">
        <v>581</v>
      </c>
      <c r="AL44" t="s">
        <v>582</v>
      </c>
      <c r="AM44" t="s">
        <v>627</v>
      </c>
      <c r="AN44" t="s">
        <v>634</v>
      </c>
    </row>
    <row r="45" spans="1:40" x14ac:dyDescent="0.25">
      <c r="A45" s="1" t="s">
        <v>82</v>
      </c>
      <c r="B45">
        <v>7.6739999999999986</v>
      </c>
      <c r="C45">
        <v>5.5860000000000003</v>
      </c>
      <c r="D45">
        <v>10.87</v>
      </c>
      <c r="E45">
        <v>9.3840000000000003</v>
      </c>
      <c r="F45">
        <v>1</v>
      </c>
      <c r="G45">
        <v>731</v>
      </c>
      <c r="H45" t="s">
        <v>544</v>
      </c>
      <c r="I45" t="s">
        <v>548</v>
      </c>
      <c r="J45">
        <v>1</v>
      </c>
      <c r="K45" t="s">
        <v>82</v>
      </c>
      <c r="Q45">
        <v>731</v>
      </c>
      <c r="R45" t="s">
        <v>552</v>
      </c>
      <c r="S45">
        <v>0</v>
      </c>
      <c r="T45">
        <v>731</v>
      </c>
      <c r="W45">
        <v>65</v>
      </c>
      <c r="AF45" t="s">
        <v>603</v>
      </c>
      <c r="AG45" t="s">
        <v>609</v>
      </c>
      <c r="AH45" t="s">
        <v>613</v>
      </c>
      <c r="AM45" t="s">
        <v>626</v>
      </c>
      <c r="AN45" t="s">
        <v>634</v>
      </c>
    </row>
    <row r="46" spans="1:40" x14ac:dyDescent="0.25">
      <c r="A46" s="1" t="s">
        <v>83</v>
      </c>
      <c r="B46">
        <v>7.6739999999999986</v>
      </c>
      <c r="C46">
        <v>1.4970000000000001</v>
      </c>
      <c r="D46">
        <v>11.54</v>
      </c>
      <c r="E46">
        <v>9.6389999999999993</v>
      </c>
      <c r="F46">
        <v>1</v>
      </c>
      <c r="G46">
        <v>1115</v>
      </c>
      <c r="H46" t="s">
        <v>545</v>
      </c>
      <c r="I46" t="s">
        <v>548</v>
      </c>
      <c r="J46">
        <v>0</v>
      </c>
      <c r="K46" t="s">
        <v>83</v>
      </c>
      <c r="L46" t="s">
        <v>550</v>
      </c>
      <c r="M46" t="s">
        <v>550</v>
      </c>
      <c r="N46">
        <v>1</v>
      </c>
      <c r="O46">
        <v>419</v>
      </c>
      <c r="P46">
        <v>1</v>
      </c>
      <c r="Q46">
        <v>1115</v>
      </c>
      <c r="R46" t="s">
        <v>551</v>
      </c>
      <c r="S46">
        <v>1</v>
      </c>
      <c r="T46">
        <v>419</v>
      </c>
      <c r="V46" t="s">
        <v>553</v>
      </c>
      <c r="AE46" t="s">
        <v>553</v>
      </c>
      <c r="AF46" t="s">
        <v>603</v>
      </c>
      <c r="AG46" t="s">
        <v>610</v>
      </c>
      <c r="AH46" t="s">
        <v>613</v>
      </c>
      <c r="AI46" t="s">
        <v>582</v>
      </c>
      <c r="AK46" t="s">
        <v>581</v>
      </c>
      <c r="AL46" t="s">
        <v>582</v>
      </c>
      <c r="AM46" t="s">
        <v>627</v>
      </c>
      <c r="AN46" t="s">
        <v>634</v>
      </c>
    </row>
    <row r="47" spans="1:40" x14ac:dyDescent="0.25">
      <c r="A47" s="1" t="s">
        <v>84</v>
      </c>
      <c r="B47">
        <v>7.6710000000000003</v>
      </c>
      <c r="C47">
        <v>3.3439999999999999</v>
      </c>
      <c r="D47">
        <v>10.52</v>
      </c>
      <c r="E47">
        <v>9.9510000000000005</v>
      </c>
      <c r="F47">
        <v>1</v>
      </c>
      <c r="G47">
        <v>370</v>
      </c>
      <c r="H47" t="s">
        <v>545</v>
      </c>
      <c r="I47" t="s">
        <v>548</v>
      </c>
      <c r="J47">
        <v>0</v>
      </c>
      <c r="K47" t="s">
        <v>84</v>
      </c>
      <c r="P47">
        <v>1</v>
      </c>
      <c r="Q47">
        <v>370</v>
      </c>
      <c r="R47" t="s">
        <v>551</v>
      </c>
      <c r="S47">
        <v>1</v>
      </c>
      <c r="T47">
        <v>285</v>
      </c>
      <c r="W47">
        <v>79</v>
      </c>
      <c r="AA47" t="s">
        <v>582</v>
      </c>
      <c r="AC47" t="s">
        <v>581</v>
      </c>
      <c r="AF47" t="s">
        <v>603</v>
      </c>
      <c r="AG47" t="s">
        <v>610</v>
      </c>
      <c r="AH47" t="s">
        <v>614</v>
      </c>
      <c r="AI47" t="s">
        <v>581</v>
      </c>
      <c r="AK47" t="s">
        <v>581</v>
      </c>
      <c r="AL47" t="s">
        <v>582</v>
      </c>
      <c r="AM47" t="s">
        <v>627</v>
      </c>
      <c r="AN47" t="s">
        <v>634</v>
      </c>
    </row>
    <row r="48" spans="1:40" x14ac:dyDescent="0.25">
      <c r="A48" s="1" t="s">
        <v>85</v>
      </c>
      <c r="B48">
        <v>7.6029999999999998</v>
      </c>
      <c r="C48">
        <v>4.7149999999999999</v>
      </c>
      <c r="D48">
        <v>11.23</v>
      </c>
      <c r="E48">
        <v>11.92</v>
      </c>
      <c r="F48">
        <v>1</v>
      </c>
      <c r="G48">
        <v>274</v>
      </c>
      <c r="H48" t="s">
        <v>545</v>
      </c>
      <c r="I48" t="s">
        <v>548</v>
      </c>
      <c r="J48">
        <v>0</v>
      </c>
      <c r="K48" t="s">
        <v>85</v>
      </c>
      <c r="L48" t="s">
        <v>549</v>
      </c>
      <c r="M48" t="s">
        <v>549</v>
      </c>
      <c r="Q48">
        <v>274</v>
      </c>
      <c r="R48" t="s">
        <v>552</v>
      </c>
      <c r="S48">
        <v>0</v>
      </c>
      <c r="T48">
        <v>274</v>
      </c>
      <c r="V48" t="s">
        <v>553</v>
      </c>
      <c r="W48">
        <v>69</v>
      </c>
      <c r="AE48" t="s">
        <v>553</v>
      </c>
      <c r="AF48" t="s">
        <v>603</v>
      </c>
      <c r="AG48" t="s">
        <v>610</v>
      </c>
      <c r="AH48" t="s">
        <v>614</v>
      </c>
      <c r="AM48" t="s">
        <v>626</v>
      </c>
      <c r="AN48" t="s">
        <v>634</v>
      </c>
    </row>
    <row r="49" spans="1:40" x14ac:dyDescent="0.25">
      <c r="A49" s="1" t="s">
        <v>86</v>
      </c>
      <c r="B49">
        <v>7.5879999999999992</v>
      </c>
      <c r="C49">
        <v>3.7120000000000002</v>
      </c>
      <c r="D49">
        <v>10.67</v>
      </c>
      <c r="E49">
        <v>10.7</v>
      </c>
      <c r="F49">
        <v>0</v>
      </c>
      <c r="G49">
        <v>3759</v>
      </c>
      <c r="H49" t="s">
        <v>543</v>
      </c>
      <c r="I49" t="s">
        <v>548</v>
      </c>
      <c r="J49">
        <v>0</v>
      </c>
      <c r="K49" t="s">
        <v>86</v>
      </c>
      <c r="N49">
        <v>1</v>
      </c>
      <c r="O49">
        <v>1144</v>
      </c>
      <c r="P49">
        <v>0</v>
      </c>
      <c r="Q49">
        <v>3759</v>
      </c>
      <c r="R49" t="s">
        <v>551</v>
      </c>
      <c r="S49">
        <v>1</v>
      </c>
      <c r="T49">
        <v>1144</v>
      </c>
      <c r="W49">
        <v>39</v>
      </c>
      <c r="AF49" t="s">
        <v>604</v>
      </c>
      <c r="AG49" t="s">
        <v>608</v>
      </c>
      <c r="AH49" t="s">
        <v>617</v>
      </c>
      <c r="AJ49" t="s">
        <v>581</v>
      </c>
      <c r="AK49" t="s">
        <v>582</v>
      </c>
      <c r="AL49" t="s">
        <v>581</v>
      </c>
      <c r="AM49" t="s">
        <v>630</v>
      </c>
      <c r="AN49" t="s">
        <v>634</v>
      </c>
    </row>
    <row r="50" spans="1:40" x14ac:dyDescent="0.25">
      <c r="A50" s="1" t="s">
        <v>87</v>
      </c>
      <c r="B50">
        <v>7.5770000000000008</v>
      </c>
      <c r="C50">
        <v>4.3099999999999996</v>
      </c>
      <c r="D50">
        <v>9.3019999999999996</v>
      </c>
      <c r="E50">
        <v>10.47</v>
      </c>
      <c r="F50">
        <v>0</v>
      </c>
      <c r="G50">
        <v>478</v>
      </c>
      <c r="H50" t="s">
        <v>543</v>
      </c>
      <c r="I50" t="s">
        <v>548</v>
      </c>
      <c r="J50">
        <v>2</v>
      </c>
      <c r="K50" t="s">
        <v>87</v>
      </c>
      <c r="N50">
        <v>0</v>
      </c>
      <c r="O50">
        <v>478</v>
      </c>
      <c r="P50">
        <v>0</v>
      </c>
      <c r="Q50">
        <v>478</v>
      </c>
      <c r="R50" t="s">
        <v>552</v>
      </c>
      <c r="S50">
        <v>0</v>
      </c>
      <c r="T50">
        <v>478</v>
      </c>
      <c r="W50">
        <v>54</v>
      </c>
      <c r="AF50" t="s">
        <v>604</v>
      </c>
      <c r="AG50" t="s">
        <v>608</v>
      </c>
      <c r="AH50" t="s">
        <v>613</v>
      </c>
      <c r="AM50" t="s">
        <v>627</v>
      </c>
      <c r="AN50" t="s">
        <v>634</v>
      </c>
    </row>
    <row r="51" spans="1:40" x14ac:dyDescent="0.25">
      <c r="A51" s="1" t="s">
        <v>88</v>
      </c>
      <c r="B51">
        <v>7.4589999999999996</v>
      </c>
      <c r="C51">
        <v>0.73550000000000004</v>
      </c>
      <c r="D51">
        <v>10.59</v>
      </c>
      <c r="E51">
        <v>10.57</v>
      </c>
      <c r="F51">
        <v>0</v>
      </c>
      <c r="G51">
        <v>863</v>
      </c>
      <c r="H51" t="s">
        <v>543</v>
      </c>
      <c r="I51" t="s">
        <v>548</v>
      </c>
      <c r="J51">
        <v>0</v>
      </c>
      <c r="K51" t="s">
        <v>88</v>
      </c>
      <c r="N51">
        <v>0</v>
      </c>
      <c r="O51">
        <v>863</v>
      </c>
      <c r="P51">
        <v>0</v>
      </c>
      <c r="Q51">
        <v>863</v>
      </c>
      <c r="R51" t="s">
        <v>551</v>
      </c>
      <c r="S51">
        <v>0</v>
      </c>
      <c r="T51">
        <v>863</v>
      </c>
      <c r="W51">
        <v>51</v>
      </c>
      <c r="AG51" t="s">
        <v>608</v>
      </c>
      <c r="AH51" t="s">
        <v>615</v>
      </c>
      <c r="AJ51" t="s">
        <v>581</v>
      </c>
      <c r="AM51" t="s">
        <v>627</v>
      </c>
      <c r="AN51" t="s">
        <v>634</v>
      </c>
    </row>
    <row r="52" spans="1:40" x14ac:dyDescent="0.25">
      <c r="A52" s="1" t="s">
        <v>89</v>
      </c>
      <c r="B52">
        <v>7.4050000000000002</v>
      </c>
      <c r="C52">
        <v>6.6909999999999998</v>
      </c>
      <c r="D52">
        <v>10.41</v>
      </c>
      <c r="E52">
        <v>10.46</v>
      </c>
      <c r="F52">
        <v>0</v>
      </c>
      <c r="G52">
        <v>1369</v>
      </c>
      <c r="H52" t="s">
        <v>543</v>
      </c>
      <c r="I52" t="s">
        <v>548</v>
      </c>
      <c r="J52">
        <v>1</v>
      </c>
      <c r="K52" t="s">
        <v>89</v>
      </c>
      <c r="L52" t="s">
        <v>550</v>
      </c>
      <c r="M52" t="s">
        <v>549</v>
      </c>
      <c r="P52">
        <v>0</v>
      </c>
      <c r="Q52">
        <v>1369</v>
      </c>
      <c r="R52" t="s">
        <v>552</v>
      </c>
      <c r="S52">
        <v>0</v>
      </c>
      <c r="T52">
        <v>1369</v>
      </c>
      <c r="V52" t="s">
        <v>553</v>
      </c>
      <c r="W52">
        <v>70</v>
      </c>
      <c r="AE52" t="s">
        <v>553</v>
      </c>
      <c r="AF52" t="s">
        <v>603</v>
      </c>
      <c r="AG52" t="s">
        <v>608</v>
      </c>
      <c r="AH52" t="s">
        <v>618</v>
      </c>
      <c r="AM52" t="s">
        <v>626</v>
      </c>
      <c r="AN52" t="s">
        <v>634</v>
      </c>
    </row>
    <row r="53" spans="1:40" x14ac:dyDescent="0.25">
      <c r="A53" s="1" t="s">
        <v>90</v>
      </c>
      <c r="B53">
        <v>7.4029999999999996</v>
      </c>
      <c r="C53">
        <v>3.5169999999999999</v>
      </c>
      <c r="D53">
        <v>9.9740000000000002</v>
      </c>
      <c r="E53">
        <v>10.49</v>
      </c>
      <c r="F53">
        <v>1</v>
      </c>
      <c r="G53">
        <v>176</v>
      </c>
      <c r="H53" t="s">
        <v>544</v>
      </c>
      <c r="I53" t="s">
        <v>548</v>
      </c>
      <c r="J53">
        <v>0</v>
      </c>
      <c r="K53" t="s">
        <v>90</v>
      </c>
      <c r="L53" t="s">
        <v>550</v>
      </c>
      <c r="M53" t="s">
        <v>550</v>
      </c>
      <c r="P53">
        <v>1</v>
      </c>
      <c r="Q53">
        <v>176</v>
      </c>
      <c r="R53" t="s">
        <v>552</v>
      </c>
      <c r="S53">
        <v>1</v>
      </c>
      <c r="T53">
        <v>42</v>
      </c>
      <c r="V53" t="s">
        <v>553</v>
      </c>
      <c r="W53">
        <v>81</v>
      </c>
      <c r="Y53" t="s">
        <v>581</v>
      </c>
      <c r="AA53" t="s">
        <v>581</v>
      </c>
      <c r="AD53" t="s">
        <v>581</v>
      </c>
      <c r="AE53" t="s">
        <v>553</v>
      </c>
      <c r="AF53" t="s">
        <v>604</v>
      </c>
      <c r="AG53" t="s">
        <v>608</v>
      </c>
      <c r="AH53" t="s">
        <v>619</v>
      </c>
      <c r="AI53" t="s">
        <v>581</v>
      </c>
      <c r="AJ53" t="s">
        <v>581</v>
      </c>
      <c r="AK53" t="s">
        <v>581</v>
      </c>
      <c r="AL53" t="s">
        <v>582</v>
      </c>
      <c r="AM53" t="s">
        <v>627</v>
      </c>
      <c r="AN53" t="s">
        <v>634</v>
      </c>
    </row>
    <row r="54" spans="1:40" x14ac:dyDescent="0.25">
      <c r="A54" s="1" t="s">
        <v>91</v>
      </c>
      <c r="B54">
        <v>7.3970000000000002</v>
      </c>
      <c r="C54">
        <v>1.6519999999999999</v>
      </c>
      <c r="D54">
        <v>9.7360000000000007</v>
      </c>
      <c r="E54">
        <v>10.28</v>
      </c>
      <c r="F54">
        <v>0</v>
      </c>
      <c r="G54">
        <v>411</v>
      </c>
      <c r="H54" t="s">
        <v>543</v>
      </c>
      <c r="I54" t="s">
        <v>548</v>
      </c>
      <c r="J54">
        <v>0</v>
      </c>
      <c r="K54" t="s">
        <v>91</v>
      </c>
      <c r="L54" t="s">
        <v>549</v>
      </c>
      <c r="M54" t="s">
        <v>549</v>
      </c>
      <c r="N54">
        <v>0</v>
      </c>
      <c r="O54">
        <v>411</v>
      </c>
      <c r="P54">
        <v>0</v>
      </c>
      <c r="Q54">
        <v>411</v>
      </c>
      <c r="R54" t="s">
        <v>551</v>
      </c>
      <c r="S54">
        <v>0</v>
      </c>
      <c r="T54">
        <v>411</v>
      </c>
      <c r="V54" t="s">
        <v>553</v>
      </c>
      <c r="W54">
        <v>70</v>
      </c>
      <c r="X54" t="s">
        <v>576</v>
      </c>
      <c r="Y54" t="s">
        <v>582</v>
      </c>
      <c r="AA54" t="s">
        <v>581</v>
      </c>
      <c r="AD54" t="s">
        <v>581</v>
      </c>
      <c r="AE54" t="s">
        <v>553</v>
      </c>
      <c r="AF54" t="s">
        <v>603</v>
      </c>
      <c r="AG54" t="s">
        <v>608</v>
      </c>
      <c r="AH54" t="s">
        <v>616</v>
      </c>
      <c r="AM54" t="s">
        <v>627</v>
      </c>
      <c r="AN54" t="s">
        <v>634</v>
      </c>
    </row>
    <row r="55" spans="1:40" x14ac:dyDescent="0.25">
      <c r="A55" s="1" t="s">
        <v>92</v>
      </c>
      <c r="B55">
        <v>7.3710000000000004</v>
      </c>
      <c r="C55">
        <v>7.0379999999999994</v>
      </c>
      <c r="D55">
        <v>10.43</v>
      </c>
      <c r="E55">
        <v>10.38</v>
      </c>
      <c r="F55">
        <v>0</v>
      </c>
      <c r="G55">
        <v>669</v>
      </c>
      <c r="H55" t="s">
        <v>546</v>
      </c>
      <c r="I55" t="s">
        <v>548</v>
      </c>
      <c r="J55">
        <v>1</v>
      </c>
      <c r="K55" t="s">
        <v>92</v>
      </c>
      <c r="L55" t="s">
        <v>550</v>
      </c>
      <c r="M55" t="s">
        <v>550</v>
      </c>
      <c r="P55">
        <v>0</v>
      </c>
      <c r="Q55">
        <v>669</v>
      </c>
      <c r="R55" t="s">
        <v>551</v>
      </c>
      <c r="S55">
        <v>0</v>
      </c>
      <c r="T55">
        <v>669</v>
      </c>
      <c r="V55" t="s">
        <v>553</v>
      </c>
      <c r="W55">
        <v>70</v>
      </c>
      <c r="AE55" t="s">
        <v>553</v>
      </c>
      <c r="AF55" t="s">
        <v>607</v>
      </c>
      <c r="AG55" t="s">
        <v>608</v>
      </c>
      <c r="AH55" t="s">
        <v>613</v>
      </c>
      <c r="AM55" t="s">
        <v>626</v>
      </c>
      <c r="AN55" t="s">
        <v>634</v>
      </c>
    </row>
    <row r="56" spans="1:40" x14ac:dyDescent="0.25">
      <c r="A56" s="1" t="s">
        <v>93</v>
      </c>
      <c r="B56">
        <v>7.3660000000000014</v>
      </c>
      <c r="C56">
        <v>2.0750000000000002</v>
      </c>
      <c r="D56">
        <v>9.7829999999999995</v>
      </c>
      <c r="E56">
        <v>9.2430000000000003</v>
      </c>
      <c r="F56">
        <v>0</v>
      </c>
      <c r="G56">
        <v>704</v>
      </c>
      <c r="H56" t="s">
        <v>543</v>
      </c>
      <c r="I56" t="s">
        <v>548</v>
      </c>
      <c r="J56">
        <v>0</v>
      </c>
      <c r="K56" t="s">
        <v>93</v>
      </c>
      <c r="N56">
        <v>0</v>
      </c>
      <c r="O56">
        <v>704</v>
      </c>
      <c r="P56">
        <v>0</v>
      </c>
      <c r="Q56">
        <v>704</v>
      </c>
      <c r="R56" t="s">
        <v>552</v>
      </c>
      <c r="S56">
        <v>0</v>
      </c>
      <c r="T56">
        <v>704</v>
      </c>
      <c r="W56">
        <v>60</v>
      </c>
      <c r="AC56" t="s">
        <v>581</v>
      </c>
      <c r="AD56" t="s">
        <v>581</v>
      </c>
      <c r="AF56" t="s">
        <v>603</v>
      </c>
      <c r="AG56" t="s">
        <v>608</v>
      </c>
      <c r="AH56" t="s">
        <v>616</v>
      </c>
      <c r="AJ56" t="s">
        <v>581</v>
      </c>
      <c r="AM56" t="s">
        <v>625</v>
      </c>
      <c r="AN56" t="s">
        <v>634</v>
      </c>
    </row>
    <row r="57" spans="1:40" x14ac:dyDescent="0.25">
      <c r="A57" s="1" t="s">
        <v>94</v>
      </c>
      <c r="B57">
        <v>7.3250000000000002</v>
      </c>
      <c r="C57">
        <v>4.1389999999999993</v>
      </c>
      <c r="D57">
        <v>10.52</v>
      </c>
      <c r="E57">
        <v>10.63</v>
      </c>
      <c r="F57">
        <v>0</v>
      </c>
      <c r="G57">
        <v>670</v>
      </c>
      <c r="H57" t="s">
        <v>543</v>
      </c>
      <c r="I57" t="s">
        <v>548</v>
      </c>
      <c r="J57">
        <v>0</v>
      </c>
      <c r="K57" t="s">
        <v>94</v>
      </c>
      <c r="L57" t="s">
        <v>549</v>
      </c>
      <c r="M57" t="s">
        <v>549</v>
      </c>
      <c r="N57">
        <v>0</v>
      </c>
      <c r="O57">
        <v>670</v>
      </c>
      <c r="P57">
        <v>0</v>
      </c>
      <c r="Q57">
        <v>670</v>
      </c>
      <c r="R57" t="s">
        <v>552</v>
      </c>
      <c r="S57">
        <v>0</v>
      </c>
      <c r="T57">
        <v>670</v>
      </c>
      <c r="V57" t="s">
        <v>553</v>
      </c>
      <c r="W57">
        <v>54</v>
      </c>
      <c r="AE57" t="s">
        <v>553</v>
      </c>
      <c r="AF57" t="s">
        <v>603</v>
      </c>
      <c r="AG57" t="s">
        <v>608</v>
      </c>
      <c r="AH57" t="s">
        <v>615</v>
      </c>
      <c r="AM57" t="s">
        <v>627</v>
      </c>
      <c r="AN57" t="s">
        <v>634</v>
      </c>
    </row>
    <row r="58" spans="1:40" x14ac:dyDescent="0.25">
      <c r="A58" s="1" t="s">
        <v>95</v>
      </c>
      <c r="B58">
        <v>7.2720000000000002</v>
      </c>
      <c r="C58">
        <v>4.8010000000000002</v>
      </c>
      <c r="D58">
        <v>10.64</v>
      </c>
      <c r="E58">
        <v>9.7460000000000004</v>
      </c>
      <c r="F58">
        <v>1</v>
      </c>
      <c r="G58">
        <v>4961</v>
      </c>
      <c r="H58" t="s">
        <v>543</v>
      </c>
      <c r="I58" t="s">
        <v>548</v>
      </c>
      <c r="J58">
        <v>1</v>
      </c>
      <c r="K58" t="s">
        <v>95</v>
      </c>
      <c r="L58" t="s">
        <v>550</v>
      </c>
      <c r="M58" t="s">
        <v>550</v>
      </c>
      <c r="Q58">
        <v>4961</v>
      </c>
      <c r="R58" t="s">
        <v>551</v>
      </c>
      <c r="S58">
        <v>1</v>
      </c>
      <c r="T58">
        <v>1500</v>
      </c>
      <c r="V58" t="s">
        <v>553</v>
      </c>
      <c r="W58">
        <v>62</v>
      </c>
      <c r="Y58" t="s">
        <v>581</v>
      </c>
      <c r="AA58" t="s">
        <v>581</v>
      </c>
      <c r="AD58" t="s">
        <v>581</v>
      </c>
      <c r="AE58" t="s">
        <v>592</v>
      </c>
      <c r="AF58" t="s">
        <v>603</v>
      </c>
      <c r="AG58" t="s">
        <v>608</v>
      </c>
      <c r="AH58" t="s">
        <v>613</v>
      </c>
      <c r="AI58" t="s">
        <v>581</v>
      </c>
      <c r="AJ58" t="s">
        <v>581</v>
      </c>
      <c r="AK58" t="s">
        <v>581</v>
      </c>
      <c r="AL58" t="s">
        <v>581</v>
      </c>
      <c r="AM58" t="s">
        <v>623</v>
      </c>
      <c r="AN58" t="s">
        <v>634</v>
      </c>
    </row>
    <row r="59" spans="1:40" x14ac:dyDescent="0.25">
      <c r="A59" s="1" t="s">
        <v>96</v>
      </c>
      <c r="B59">
        <v>7.27</v>
      </c>
      <c r="C59">
        <v>2.8450000000000002</v>
      </c>
      <c r="D59">
        <v>10.01</v>
      </c>
      <c r="E59">
        <v>11.95</v>
      </c>
      <c r="F59">
        <v>0</v>
      </c>
      <c r="G59">
        <v>882</v>
      </c>
      <c r="H59" t="s">
        <v>544</v>
      </c>
      <c r="I59" t="s">
        <v>548</v>
      </c>
      <c r="J59">
        <v>0</v>
      </c>
      <c r="K59" t="s">
        <v>96</v>
      </c>
      <c r="L59" t="s">
        <v>550</v>
      </c>
      <c r="M59" t="s">
        <v>550</v>
      </c>
      <c r="N59">
        <v>0</v>
      </c>
      <c r="O59">
        <v>882</v>
      </c>
      <c r="P59">
        <v>0</v>
      </c>
      <c r="Q59">
        <v>882</v>
      </c>
      <c r="R59" t="s">
        <v>551</v>
      </c>
      <c r="S59">
        <v>0</v>
      </c>
      <c r="T59">
        <v>882</v>
      </c>
      <c r="V59" t="s">
        <v>553</v>
      </c>
      <c r="W59">
        <v>47</v>
      </c>
      <c r="AE59" t="s">
        <v>553</v>
      </c>
      <c r="AF59" t="s">
        <v>603</v>
      </c>
      <c r="AG59" t="s">
        <v>609</v>
      </c>
      <c r="AH59" t="s">
        <v>616</v>
      </c>
      <c r="AJ59" t="s">
        <v>581</v>
      </c>
      <c r="AM59" t="s">
        <v>627</v>
      </c>
      <c r="AN59" t="s">
        <v>634</v>
      </c>
    </row>
    <row r="60" spans="1:40" x14ac:dyDescent="0.25">
      <c r="A60" s="1" t="s">
        <v>97</v>
      </c>
      <c r="B60">
        <v>7.2240000000000002</v>
      </c>
      <c r="C60">
        <v>2.496</v>
      </c>
      <c r="D60">
        <v>10.47</v>
      </c>
      <c r="E60">
        <v>11.09</v>
      </c>
      <c r="F60">
        <v>0</v>
      </c>
      <c r="G60">
        <v>653</v>
      </c>
      <c r="H60" t="s">
        <v>543</v>
      </c>
      <c r="I60" t="s">
        <v>548</v>
      </c>
      <c r="J60">
        <v>0</v>
      </c>
      <c r="K60" t="s">
        <v>97</v>
      </c>
      <c r="N60">
        <v>0</v>
      </c>
      <c r="O60">
        <v>653</v>
      </c>
      <c r="P60">
        <v>0</v>
      </c>
      <c r="Q60">
        <v>653</v>
      </c>
      <c r="R60" t="s">
        <v>552</v>
      </c>
      <c r="S60">
        <v>0</v>
      </c>
      <c r="T60">
        <v>653</v>
      </c>
      <c r="W60">
        <v>44</v>
      </c>
      <c r="AD60" t="s">
        <v>581</v>
      </c>
      <c r="AF60" t="s">
        <v>603</v>
      </c>
      <c r="AG60" t="s">
        <v>608</v>
      </c>
      <c r="AH60" t="s">
        <v>615</v>
      </c>
      <c r="AM60" t="s">
        <v>627</v>
      </c>
      <c r="AN60" t="s">
        <v>634</v>
      </c>
    </row>
    <row r="61" spans="1:40" x14ac:dyDescent="0.25">
      <c r="A61" s="1" t="s">
        <v>98</v>
      </c>
      <c r="B61">
        <v>7.2129999999999992</v>
      </c>
      <c r="C61">
        <v>2.1949999999999998</v>
      </c>
      <c r="D61">
        <v>9.1280000000000001</v>
      </c>
      <c r="E61">
        <v>10.73</v>
      </c>
      <c r="F61">
        <v>0</v>
      </c>
      <c r="G61">
        <v>1246</v>
      </c>
      <c r="H61" t="s">
        <v>544</v>
      </c>
      <c r="I61" t="s">
        <v>548</v>
      </c>
      <c r="J61">
        <v>2</v>
      </c>
      <c r="K61" t="s">
        <v>98</v>
      </c>
      <c r="N61">
        <v>0</v>
      </c>
      <c r="O61">
        <v>1246</v>
      </c>
      <c r="P61">
        <v>0</v>
      </c>
      <c r="Q61">
        <v>1246</v>
      </c>
      <c r="R61" t="s">
        <v>552</v>
      </c>
      <c r="S61">
        <v>0</v>
      </c>
      <c r="T61">
        <v>1246</v>
      </c>
      <c r="W61">
        <v>64</v>
      </c>
      <c r="Y61" t="s">
        <v>581</v>
      </c>
      <c r="AA61" t="s">
        <v>581</v>
      </c>
      <c r="AD61" t="s">
        <v>581</v>
      </c>
      <c r="AF61" t="s">
        <v>603</v>
      </c>
      <c r="AG61" t="s">
        <v>609</v>
      </c>
      <c r="AH61" t="s">
        <v>619</v>
      </c>
      <c r="AM61" t="s">
        <v>627</v>
      </c>
      <c r="AN61" t="s">
        <v>634</v>
      </c>
    </row>
    <row r="62" spans="1:40" x14ac:dyDescent="0.25">
      <c r="A62" s="1" t="s">
        <v>99</v>
      </c>
      <c r="B62">
        <v>7.2</v>
      </c>
      <c r="C62">
        <v>1.1930000000000001</v>
      </c>
      <c r="D62">
        <v>10.17</v>
      </c>
      <c r="E62">
        <v>10.38</v>
      </c>
      <c r="F62">
        <v>0</v>
      </c>
      <c r="G62">
        <v>1617</v>
      </c>
      <c r="H62" t="s">
        <v>543</v>
      </c>
      <c r="I62" t="s">
        <v>548</v>
      </c>
      <c r="J62">
        <v>0</v>
      </c>
      <c r="K62" t="s">
        <v>99</v>
      </c>
      <c r="P62">
        <v>0</v>
      </c>
      <c r="Q62">
        <v>1617</v>
      </c>
      <c r="R62" t="s">
        <v>552</v>
      </c>
      <c r="S62">
        <v>1</v>
      </c>
      <c r="T62">
        <v>221</v>
      </c>
      <c r="W62">
        <v>62</v>
      </c>
      <c r="AF62" t="s">
        <v>604</v>
      </c>
      <c r="AG62" t="s">
        <v>608</v>
      </c>
      <c r="AH62" t="s">
        <v>618</v>
      </c>
      <c r="AI62" t="s">
        <v>581</v>
      </c>
      <c r="AK62" t="s">
        <v>581</v>
      </c>
      <c r="AL62" t="s">
        <v>581</v>
      </c>
      <c r="AM62" t="s">
        <v>626</v>
      </c>
      <c r="AN62" t="s">
        <v>634</v>
      </c>
    </row>
    <row r="63" spans="1:40" x14ac:dyDescent="0.25">
      <c r="A63" s="1" t="s">
        <v>100</v>
      </c>
      <c r="B63">
        <v>7.1980000000000004</v>
      </c>
      <c r="C63">
        <v>2.1509999999999998</v>
      </c>
      <c r="D63">
        <v>10.39</v>
      </c>
      <c r="E63">
        <v>9.7539999999999996</v>
      </c>
      <c r="F63">
        <v>1</v>
      </c>
      <c r="G63">
        <v>468</v>
      </c>
      <c r="H63" t="s">
        <v>546</v>
      </c>
      <c r="I63" t="s">
        <v>548</v>
      </c>
      <c r="J63">
        <v>0</v>
      </c>
      <c r="K63" t="s">
        <v>100</v>
      </c>
      <c r="P63">
        <v>1</v>
      </c>
      <c r="Q63">
        <v>468</v>
      </c>
      <c r="R63" t="s">
        <v>551</v>
      </c>
      <c r="S63">
        <v>1</v>
      </c>
      <c r="T63">
        <v>468</v>
      </c>
      <c r="W63">
        <v>49</v>
      </c>
      <c r="AF63" t="s">
        <v>604</v>
      </c>
      <c r="AG63" t="s">
        <v>611</v>
      </c>
      <c r="AH63" t="s">
        <v>621</v>
      </c>
      <c r="AM63" t="s">
        <v>627</v>
      </c>
      <c r="AN63" t="s">
        <v>634</v>
      </c>
    </row>
    <row r="64" spans="1:40" x14ac:dyDescent="0.25">
      <c r="A64" s="1" t="s">
        <v>101</v>
      </c>
      <c r="B64">
        <v>7.1660000000000004</v>
      </c>
      <c r="C64">
        <v>3.649</v>
      </c>
      <c r="D64">
        <v>10.43</v>
      </c>
      <c r="E64">
        <v>10.76</v>
      </c>
      <c r="F64">
        <v>1</v>
      </c>
      <c r="G64">
        <v>1265</v>
      </c>
      <c r="H64" t="s">
        <v>545</v>
      </c>
      <c r="I64" t="s">
        <v>548</v>
      </c>
      <c r="J64">
        <v>0</v>
      </c>
      <c r="K64" t="s">
        <v>101</v>
      </c>
      <c r="N64">
        <v>1</v>
      </c>
      <c r="O64">
        <v>341</v>
      </c>
      <c r="P64">
        <v>1</v>
      </c>
      <c r="Q64">
        <v>1265</v>
      </c>
      <c r="R64" t="s">
        <v>551</v>
      </c>
      <c r="S64">
        <v>1</v>
      </c>
      <c r="T64">
        <v>341</v>
      </c>
      <c r="W64">
        <v>54</v>
      </c>
      <c r="Y64" t="s">
        <v>581</v>
      </c>
      <c r="AA64" t="s">
        <v>581</v>
      </c>
      <c r="AD64" t="s">
        <v>581</v>
      </c>
      <c r="AF64" t="s">
        <v>604</v>
      </c>
      <c r="AG64" t="s">
        <v>610</v>
      </c>
      <c r="AH64" t="s">
        <v>613</v>
      </c>
      <c r="AJ64" t="s">
        <v>582</v>
      </c>
      <c r="AK64" t="s">
        <v>581</v>
      </c>
      <c r="AL64" t="s">
        <v>581</v>
      </c>
      <c r="AM64" t="s">
        <v>627</v>
      </c>
      <c r="AN64" t="s">
        <v>634</v>
      </c>
    </row>
    <row r="65" spans="1:40" x14ac:dyDescent="0.25">
      <c r="A65" s="1" t="s">
        <v>102</v>
      </c>
      <c r="B65">
        <v>7.1440000000000001</v>
      </c>
      <c r="C65">
        <v>0.91749999999999998</v>
      </c>
      <c r="D65">
        <v>10.4</v>
      </c>
      <c r="E65">
        <v>11.69</v>
      </c>
      <c r="F65">
        <v>1</v>
      </c>
      <c r="G65">
        <v>91</v>
      </c>
      <c r="H65" t="s">
        <v>545</v>
      </c>
      <c r="I65" t="s">
        <v>548</v>
      </c>
      <c r="J65">
        <v>0</v>
      </c>
      <c r="K65" t="s">
        <v>102</v>
      </c>
      <c r="L65" t="s">
        <v>549</v>
      </c>
      <c r="M65" t="s">
        <v>549</v>
      </c>
      <c r="P65">
        <v>1</v>
      </c>
      <c r="Q65">
        <v>91</v>
      </c>
      <c r="R65" t="s">
        <v>552</v>
      </c>
      <c r="S65">
        <v>1</v>
      </c>
      <c r="T65">
        <v>60</v>
      </c>
      <c r="V65" t="s">
        <v>553</v>
      </c>
      <c r="W65">
        <v>57</v>
      </c>
      <c r="AE65" t="s">
        <v>553</v>
      </c>
      <c r="AF65" t="s">
        <v>603</v>
      </c>
      <c r="AG65" t="s">
        <v>610</v>
      </c>
      <c r="AH65" t="s">
        <v>620</v>
      </c>
      <c r="AM65" t="s">
        <v>626</v>
      </c>
      <c r="AN65" t="s">
        <v>634</v>
      </c>
    </row>
    <row r="66" spans="1:40" x14ac:dyDescent="0.25">
      <c r="A66" s="1" t="s">
        <v>103</v>
      </c>
      <c r="B66">
        <v>7.101</v>
      </c>
      <c r="C66">
        <v>2.976</v>
      </c>
      <c r="D66">
        <v>9.8129999999999988</v>
      </c>
      <c r="E66">
        <v>10.14</v>
      </c>
      <c r="F66">
        <v>1</v>
      </c>
      <c r="G66">
        <v>1073</v>
      </c>
      <c r="H66" t="s">
        <v>543</v>
      </c>
      <c r="I66" t="s">
        <v>548</v>
      </c>
      <c r="J66">
        <v>0</v>
      </c>
      <c r="K66" t="s">
        <v>103</v>
      </c>
      <c r="N66">
        <v>1</v>
      </c>
      <c r="O66">
        <v>524</v>
      </c>
      <c r="P66">
        <v>1</v>
      </c>
      <c r="Q66">
        <v>1073</v>
      </c>
      <c r="R66" t="s">
        <v>551</v>
      </c>
      <c r="S66">
        <v>1</v>
      </c>
      <c r="T66">
        <v>524</v>
      </c>
      <c r="W66">
        <v>75</v>
      </c>
      <c r="Y66" t="s">
        <v>581</v>
      </c>
      <c r="AA66" t="s">
        <v>581</v>
      </c>
      <c r="AD66" t="s">
        <v>581</v>
      </c>
      <c r="AF66" t="s">
        <v>603</v>
      </c>
      <c r="AG66" t="s">
        <v>608</v>
      </c>
      <c r="AH66" t="s">
        <v>613</v>
      </c>
      <c r="AI66" t="s">
        <v>581</v>
      </c>
      <c r="AJ66" t="s">
        <v>581</v>
      </c>
      <c r="AK66" t="s">
        <v>581</v>
      </c>
      <c r="AL66" t="s">
        <v>582</v>
      </c>
      <c r="AM66" t="s">
        <v>630</v>
      </c>
      <c r="AN66" t="s">
        <v>634</v>
      </c>
    </row>
    <row r="67" spans="1:40" x14ac:dyDescent="0.25">
      <c r="A67" s="1" t="s">
        <v>104</v>
      </c>
      <c r="B67">
        <v>7.07</v>
      </c>
      <c r="C67">
        <v>3.1539999999999999</v>
      </c>
      <c r="D67">
        <v>12.05</v>
      </c>
      <c r="E67">
        <v>9.5150000000000006</v>
      </c>
      <c r="F67">
        <v>1</v>
      </c>
      <c r="G67">
        <v>1492</v>
      </c>
      <c r="H67" t="s">
        <v>544</v>
      </c>
      <c r="I67" t="s">
        <v>548</v>
      </c>
      <c r="J67">
        <v>0</v>
      </c>
      <c r="K67" t="s">
        <v>104</v>
      </c>
      <c r="L67" t="s">
        <v>549</v>
      </c>
      <c r="M67" t="s">
        <v>549</v>
      </c>
      <c r="N67">
        <v>1</v>
      </c>
      <c r="O67">
        <v>1083</v>
      </c>
      <c r="P67">
        <v>1</v>
      </c>
      <c r="Q67">
        <v>1492</v>
      </c>
      <c r="R67" t="s">
        <v>551</v>
      </c>
      <c r="S67">
        <v>1</v>
      </c>
      <c r="T67">
        <v>1083</v>
      </c>
      <c r="V67" t="s">
        <v>555</v>
      </c>
      <c r="W67">
        <v>65</v>
      </c>
      <c r="Y67" t="s">
        <v>581</v>
      </c>
      <c r="AA67" t="s">
        <v>581</v>
      </c>
      <c r="AD67" t="s">
        <v>581</v>
      </c>
      <c r="AE67" t="s">
        <v>553</v>
      </c>
      <c r="AF67" t="s">
        <v>603</v>
      </c>
      <c r="AG67" t="s">
        <v>609</v>
      </c>
      <c r="AH67" t="s">
        <v>613</v>
      </c>
      <c r="AI67" t="s">
        <v>582</v>
      </c>
      <c r="AJ67" t="s">
        <v>581</v>
      </c>
      <c r="AK67" t="s">
        <v>582</v>
      </c>
      <c r="AL67" t="s">
        <v>581</v>
      </c>
      <c r="AM67" t="s">
        <v>627</v>
      </c>
      <c r="AN67" t="s">
        <v>634</v>
      </c>
    </row>
    <row r="68" spans="1:40" x14ac:dyDescent="0.25">
      <c r="A68" s="1" t="s">
        <v>105</v>
      </c>
      <c r="B68">
        <v>7.0489999999999986</v>
      </c>
      <c r="C68">
        <v>3.8530000000000002</v>
      </c>
      <c r="D68">
        <v>10.58</v>
      </c>
      <c r="E68">
        <v>9.4079999999999995</v>
      </c>
      <c r="F68">
        <v>0</v>
      </c>
      <c r="G68">
        <v>477</v>
      </c>
      <c r="H68" t="s">
        <v>543</v>
      </c>
      <c r="I68" t="s">
        <v>548</v>
      </c>
      <c r="J68">
        <v>1</v>
      </c>
      <c r="K68" t="s">
        <v>105</v>
      </c>
      <c r="L68" t="s">
        <v>550</v>
      </c>
      <c r="M68" t="s">
        <v>550</v>
      </c>
      <c r="N68">
        <v>0</v>
      </c>
      <c r="O68">
        <v>477</v>
      </c>
      <c r="P68">
        <v>0</v>
      </c>
      <c r="Q68">
        <v>477</v>
      </c>
      <c r="R68" t="s">
        <v>552</v>
      </c>
      <c r="S68">
        <v>0</v>
      </c>
      <c r="T68">
        <v>477</v>
      </c>
      <c r="V68" t="s">
        <v>556</v>
      </c>
      <c r="W68">
        <v>67</v>
      </c>
      <c r="AE68" t="s">
        <v>553</v>
      </c>
      <c r="AF68" t="s">
        <v>603</v>
      </c>
      <c r="AG68" t="s">
        <v>608</v>
      </c>
      <c r="AH68" t="s">
        <v>617</v>
      </c>
      <c r="AM68" t="s">
        <v>626</v>
      </c>
      <c r="AN68" t="s">
        <v>634</v>
      </c>
    </row>
    <row r="69" spans="1:40" x14ac:dyDescent="0.25">
      <c r="A69" s="1" t="s">
        <v>106</v>
      </c>
      <c r="B69">
        <v>7.0470000000000006</v>
      </c>
      <c r="C69">
        <v>6.5250000000000004</v>
      </c>
      <c r="D69">
        <v>10.130000000000001</v>
      </c>
      <c r="E69">
        <v>10.050000000000001</v>
      </c>
      <c r="F69">
        <v>1</v>
      </c>
      <c r="G69">
        <v>1167</v>
      </c>
      <c r="H69" t="s">
        <v>543</v>
      </c>
      <c r="I69" t="s">
        <v>548</v>
      </c>
      <c r="J69">
        <v>1</v>
      </c>
      <c r="K69" t="s">
        <v>106</v>
      </c>
      <c r="L69" t="s">
        <v>549</v>
      </c>
      <c r="M69" t="s">
        <v>549</v>
      </c>
      <c r="Q69">
        <v>1167</v>
      </c>
      <c r="R69" t="s">
        <v>551</v>
      </c>
      <c r="S69">
        <v>1</v>
      </c>
      <c r="T69">
        <v>439</v>
      </c>
      <c r="V69" t="s">
        <v>557</v>
      </c>
      <c r="W69">
        <v>61</v>
      </c>
      <c r="X69" t="s">
        <v>577</v>
      </c>
      <c r="Y69" t="s">
        <v>582</v>
      </c>
      <c r="AC69" t="s">
        <v>581</v>
      </c>
      <c r="AD69" t="s">
        <v>582</v>
      </c>
      <c r="AE69" t="s">
        <v>553</v>
      </c>
      <c r="AF69" t="s">
        <v>603</v>
      </c>
      <c r="AG69" t="s">
        <v>608</v>
      </c>
      <c r="AH69" t="s">
        <v>618</v>
      </c>
      <c r="AJ69" t="s">
        <v>581</v>
      </c>
      <c r="AK69" t="s">
        <v>582</v>
      </c>
      <c r="AL69" t="s">
        <v>582</v>
      </c>
      <c r="AM69" t="s">
        <v>627</v>
      </c>
      <c r="AN69" t="s">
        <v>634</v>
      </c>
    </row>
    <row r="70" spans="1:40" x14ac:dyDescent="0.25">
      <c r="A70" s="1" t="s">
        <v>107</v>
      </c>
      <c r="B70">
        <v>7.0359999999999996</v>
      </c>
      <c r="C70">
        <v>2.0230000000000001</v>
      </c>
      <c r="D70">
        <v>10.83</v>
      </c>
      <c r="E70">
        <v>9.9339999999999993</v>
      </c>
      <c r="F70">
        <v>0</v>
      </c>
      <c r="G70">
        <v>60</v>
      </c>
      <c r="H70" t="s">
        <v>544</v>
      </c>
      <c r="I70" t="s">
        <v>548</v>
      </c>
      <c r="J70">
        <v>0</v>
      </c>
      <c r="K70" t="s">
        <v>107</v>
      </c>
      <c r="P70">
        <v>0</v>
      </c>
      <c r="Q70">
        <v>60</v>
      </c>
      <c r="R70" t="s">
        <v>551</v>
      </c>
      <c r="S70">
        <v>1</v>
      </c>
      <c r="T70">
        <v>18</v>
      </c>
      <c r="W70">
        <v>65</v>
      </c>
      <c r="AD70" t="s">
        <v>581</v>
      </c>
      <c r="AF70" t="s">
        <v>604</v>
      </c>
      <c r="AG70" t="s">
        <v>609</v>
      </c>
      <c r="AH70" t="s">
        <v>618</v>
      </c>
      <c r="AI70" t="s">
        <v>582</v>
      </c>
      <c r="AK70" t="s">
        <v>581</v>
      </c>
      <c r="AL70" t="s">
        <v>582</v>
      </c>
      <c r="AM70" t="s">
        <v>627</v>
      </c>
      <c r="AN70" t="s">
        <v>634</v>
      </c>
    </row>
    <row r="71" spans="1:40" x14ac:dyDescent="0.25">
      <c r="A71" s="1" t="s">
        <v>108</v>
      </c>
      <c r="B71">
        <v>7.024</v>
      </c>
      <c r="C71">
        <v>1.64</v>
      </c>
      <c r="D71">
        <v>11.11</v>
      </c>
      <c r="E71">
        <v>9.968</v>
      </c>
      <c r="F71">
        <v>0</v>
      </c>
      <c r="G71">
        <v>626</v>
      </c>
      <c r="H71" t="s">
        <v>543</v>
      </c>
      <c r="I71" t="s">
        <v>548</v>
      </c>
      <c r="J71">
        <v>0</v>
      </c>
      <c r="K71" t="s">
        <v>108</v>
      </c>
      <c r="N71">
        <v>0</v>
      </c>
      <c r="O71">
        <v>626</v>
      </c>
      <c r="P71">
        <v>0</v>
      </c>
      <c r="Q71">
        <v>626</v>
      </c>
      <c r="R71" t="s">
        <v>551</v>
      </c>
      <c r="S71">
        <v>0</v>
      </c>
      <c r="T71">
        <v>626</v>
      </c>
      <c r="W71">
        <v>81</v>
      </c>
      <c r="Y71" t="s">
        <v>581</v>
      </c>
      <c r="AA71" t="s">
        <v>581</v>
      </c>
      <c r="AD71" t="s">
        <v>581</v>
      </c>
      <c r="AF71" t="s">
        <v>604</v>
      </c>
      <c r="AG71" t="s">
        <v>608</v>
      </c>
      <c r="AH71" t="s">
        <v>616</v>
      </c>
      <c r="AM71" t="s">
        <v>627</v>
      </c>
      <c r="AN71" t="s">
        <v>634</v>
      </c>
    </row>
    <row r="72" spans="1:40" x14ac:dyDescent="0.25">
      <c r="A72" s="1" t="s">
        <v>109</v>
      </c>
      <c r="B72">
        <v>6.9670000000000014</v>
      </c>
      <c r="C72">
        <v>5.4829999999999997</v>
      </c>
      <c r="D72">
        <v>10.050000000000001</v>
      </c>
      <c r="E72">
        <v>9.2010000000000005</v>
      </c>
      <c r="F72">
        <v>0</v>
      </c>
      <c r="G72">
        <v>15</v>
      </c>
      <c r="H72" t="s">
        <v>543</v>
      </c>
      <c r="I72" t="s">
        <v>548</v>
      </c>
      <c r="J72">
        <v>1</v>
      </c>
      <c r="K72" t="s">
        <v>109</v>
      </c>
      <c r="P72">
        <v>0</v>
      </c>
      <c r="Q72">
        <v>15</v>
      </c>
      <c r="R72" t="s">
        <v>551</v>
      </c>
      <c r="S72">
        <v>0</v>
      </c>
      <c r="T72">
        <v>15</v>
      </c>
      <c r="W72">
        <v>76</v>
      </c>
      <c r="Y72" t="s">
        <v>581</v>
      </c>
      <c r="AA72" t="s">
        <v>581</v>
      </c>
      <c r="AD72" t="s">
        <v>581</v>
      </c>
      <c r="AF72" t="s">
        <v>603</v>
      </c>
      <c r="AG72" t="s">
        <v>608</v>
      </c>
      <c r="AH72" t="s">
        <v>613</v>
      </c>
      <c r="AM72" t="s">
        <v>627</v>
      </c>
      <c r="AN72" t="s">
        <v>634</v>
      </c>
    </row>
    <row r="73" spans="1:40" x14ac:dyDescent="0.25">
      <c r="A73" s="1" t="s">
        <v>110</v>
      </c>
      <c r="B73">
        <v>6.9470000000000001</v>
      </c>
      <c r="C73">
        <v>5.726</v>
      </c>
      <c r="D73">
        <v>9.9760000000000009</v>
      </c>
      <c r="E73">
        <v>11.11</v>
      </c>
      <c r="F73">
        <v>0</v>
      </c>
      <c r="G73">
        <v>79</v>
      </c>
      <c r="H73" t="s">
        <v>543</v>
      </c>
      <c r="I73" t="s">
        <v>548</v>
      </c>
      <c r="J73">
        <v>0</v>
      </c>
      <c r="K73" t="s">
        <v>110</v>
      </c>
      <c r="L73" t="s">
        <v>549</v>
      </c>
      <c r="M73" t="s">
        <v>549</v>
      </c>
      <c r="N73">
        <v>0</v>
      </c>
      <c r="O73">
        <v>79</v>
      </c>
      <c r="P73">
        <v>0</v>
      </c>
      <c r="Q73">
        <v>79</v>
      </c>
      <c r="R73" t="s">
        <v>551</v>
      </c>
      <c r="S73">
        <v>0</v>
      </c>
      <c r="T73">
        <v>79</v>
      </c>
      <c r="V73" t="s">
        <v>557</v>
      </c>
      <c r="W73">
        <v>81</v>
      </c>
      <c r="Y73" t="s">
        <v>581</v>
      </c>
      <c r="AD73" t="s">
        <v>581</v>
      </c>
      <c r="AE73" t="s">
        <v>553</v>
      </c>
      <c r="AF73" t="s">
        <v>603</v>
      </c>
      <c r="AG73" t="s">
        <v>608</v>
      </c>
      <c r="AH73" t="s">
        <v>618</v>
      </c>
      <c r="AM73" t="s">
        <v>627</v>
      </c>
      <c r="AN73" t="s">
        <v>634</v>
      </c>
    </row>
    <row r="74" spans="1:40" x14ac:dyDescent="0.25">
      <c r="A74" s="1" t="s">
        <v>111</v>
      </c>
      <c r="B74">
        <v>6.9279999999999999</v>
      </c>
      <c r="C74">
        <v>4.9169999999999998</v>
      </c>
      <c r="D74">
        <v>10.15</v>
      </c>
      <c r="E74">
        <v>10.95</v>
      </c>
      <c r="F74">
        <v>1</v>
      </c>
      <c r="G74">
        <v>193</v>
      </c>
      <c r="H74" t="s">
        <v>543</v>
      </c>
      <c r="I74" t="s">
        <v>548</v>
      </c>
      <c r="J74">
        <v>0</v>
      </c>
      <c r="K74" t="s">
        <v>111</v>
      </c>
      <c r="N74">
        <v>0</v>
      </c>
      <c r="O74">
        <v>193</v>
      </c>
      <c r="P74">
        <v>0</v>
      </c>
      <c r="Q74">
        <v>193</v>
      </c>
      <c r="R74" t="s">
        <v>551</v>
      </c>
      <c r="S74">
        <v>0</v>
      </c>
      <c r="T74">
        <v>193</v>
      </c>
      <c r="W74">
        <v>63</v>
      </c>
      <c r="Y74" t="s">
        <v>581</v>
      </c>
      <c r="AA74" t="s">
        <v>581</v>
      </c>
      <c r="AD74" t="s">
        <v>581</v>
      </c>
      <c r="AF74" t="s">
        <v>604</v>
      </c>
      <c r="AG74" t="s">
        <v>608</v>
      </c>
      <c r="AH74" t="s">
        <v>617</v>
      </c>
      <c r="AM74" t="s">
        <v>627</v>
      </c>
      <c r="AN74" t="s">
        <v>634</v>
      </c>
    </row>
    <row r="75" spans="1:40" x14ac:dyDescent="0.25">
      <c r="A75" s="1" t="s">
        <v>112</v>
      </c>
      <c r="B75">
        <v>6.9120000000000008</v>
      </c>
      <c r="C75">
        <v>3.8690000000000002</v>
      </c>
      <c r="D75">
        <v>9.2629999999999999</v>
      </c>
      <c r="E75">
        <v>9.7320000000000011</v>
      </c>
      <c r="F75">
        <v>0</v>
      </c>
      <c r="G75">
        <v>2224</v>
      </c>
      <c r="H75" t="s">
        <v>543</v>
      </c>
      <c r="I75" t="s">
        <v>548</v>
      </c>
      <c r="J75">
        <v>2</v>
      </c>
      <c r="K75" t="s">
        <v>112</v>
      </c>
      <c r="N75">
        <v>0</v>
      </c>
      <c r="O75">
        <v>2224</v>
      </c>
      <c r="P75">
        <v>0</v>
      </c>
      <c r="Q75">
        <v>2224</v>
      </c>
      <c r="R75" t="s">
        <v>552</v>
      </c>
      <c r="S75">
        <v>0</v>
      </c>
      <c r="T75">
        <v>2224</v>
      </c>
      <c r="W75">
        <v>64</v>
      </c>
      <c r="AF75" t="s">
        <v>604</v>
      </c>
      <c r="AG75" t="s">
        <v>608</v>
      </c>
      <c r="AH75" t="s">
        <v>613</v>
      </c>
      <c r="AM75" t="s">
        <v>628</v>
      </c>
      <c r="AN75" t="s">
        <v>634</v>
      </c>
    </row>
    <row r="76" spans="1:40" x14ac:dyDescent="0.25">
      <c r="A76" s="1" t="s">
        <v>113</v>
      </c>
      <c r="B76">
        <v>6.9060000000000006</v>
      </c>
      <c r="C76">
        <v>3.835</v>
      </c>
      <c r="D76">
        <v>10.220000000000001</v>
      </c>
      <c r="E76">
        <v>10.37</v>
      </c>
      <c r="F76">
        <v>0</v>
      </c>
      <c r="G76">
        <v>522</v>
      </c>
      <c r="H76" t="s">
        <v>545</v>
      </c>
      <c r="I76" t="s">
        <v>548</v>
      </c>
      <c r="J76">
        <v>0</v>
      </c>
      <c r="K76" t="s">
        <v>113</v>
      </c>
      <c r="L76" t="s">
        <v>550</v>
      </c>
      <c r="M76" t="s">
        <v>550</v>
      </c>
      <c r="P76">
        <v>0</v>
      </c>
      <c r="Q76">
        <v>522</v>
      </c>
      <c r="R76" t="s">
        <v>552</v>
      </c>
      <c r="S76">
        <v>0</v>
      </c>
      <c r="T76">
        <v>522</v>
      </c>
      <c r="V76" t="s">
        <v>553</v>
      </c>
      <c r="W76">
        <v>82</v>
      </c>
      <c r="Y76" t="s">
        <v>582</v>
      </c>
      <c r="AC76" t="s">
        <v>581</v>
      </c>
      <c r="AD76" t="s">
        <v>582</v>
      </c>
      <c r="AE76" t="s">
        <v>593</v>
      </c>
      <c r="AF76" t="s">
        <v>603</v>
      </c>
      <c r="AG76" t="s">
        <v>610</v>
      </c>
      <c r="AH76" t="s">
        <v>615</v>
      </c>
      <c r="AM76" t="s">
        <v>627</v>
      </c>
      <c r="AN76" t="s">
        <v>634</v>
      </c>
    </row>
    <row r="77" spans="1:40" x14ac:dyDescent="0.25">
      <c r="A77" s="1" t="s">
        <v>114</v>
      </c>
      <c r="B77">
        <v>6.8979999999999997</v>
      </c>
      <c r="C77">
        <v>3.23</v>
      </c>
      <c r="D77">
        <v>9.5150000000000006</v>
      </c>
      <c r="E77">
        <v>11.18</v>
      </c>
      <c r="F77">
        <v>0</v>
      </c>
      <c r="G77">
        <v>417</v>
      </c>
      <c r="H77" t="s">
        <v>543</v>
      </c>
      <c r="I77" t="s">
        <v>548</v>
      </c>
      <c r="J77">
        <v>0</v>
      </c>
      <c r="K77" t="s">
        <v>114</v>
      </c>
      <c r="N77">
        <v>0</v>
      </c>
      <c r="O77">
        <v>417</v>
      </c>
      <c r="P77">
        <v>0</v>
      </c>
      <c r="Q77">
        <v>417</v>
      </c>
      <c r="R77" t="s">
        <v>551</v>
      </c>
      <c r="S77">
        <v>0</v>
      </c>
      <c r="T77">
        <v>417</v>
      </c>
      <c r="W77">
        <v>52</v>
      </c>
      <c r="Y77" t="s">
        <v>581</v>
      </c>
      <c r="AD77" t="s">
        <v>581</v>
      </c>
      <c r="AF77" t="s">
        <v>604</v>
      </c>
      <c r="AG77" t="s">
        <v>608</v>
      </c>
      <c r="AH77" t="s">
        <v>613</v>
      </c>
      <c r="AM77" t="s">
        <v>627</v>
      </c>
      <c r="AN77" t="s">
        <v>634</v>
      </c>
    </row>
    <row r="78" spans="1:40" x14ac:dyDescent="0.25">
      <c r="A78" s="1" t="s">
        <v>115</v>
      </c>
      <c r="B78">
        <v>6.8689999999999998</v>
      </c>
      <c r="C78">
        <v>5.21</v>
      </c>
      <c r="D78">
        <v>10.3</v>
      </c>
      <c r="E78">
        <v>9.4350000000000005</v>
      </c>
      <c r="F78">
        <v>1</v>
      </c>
      <c r="G78">
        <v>442</v>
      </c>
      <c r="H78" t="s">
        <v>544</v>
      </c>
      <c r="I78" t="s">
        <v>548</v>
      </c>
      <c r="J78">
        <v>1</v>
      </c>
      <c r="K78" t="s">
        <v>115</v>
      </c>
      <c r="N78">
        <v>1</v>
      </c>
      <c r="O78">
        <v>389</v>
      </c>
      <c r="P78">
        <v>1</v>
      </c>
      <c r="Q78">
        <v>442</v>
      </c>
      <c r="R78" t="s">
        <v>552</v>
      </c>
      <c r="S78">
        <v>1</v>
      </c>
      <c r="T78">
        <v>389</v>
      </c>
      <c r="W78">
        <v>75</v>
      </c>
      <c r="X78" t="s">
        <v>578</v>
      </c>
      <c r="Y78" t="s">
        <v>582</v>
      </c>
      <c r="Z78" t="s">
        <v>583</v>
      </c>
      <c r="AA78" t="s">
        <v>582</v>
      </c>
      <c r="AD78" t="s">
        <v>581</v>
      </c>
      <c r="AF78" t="s">
        <v>604</v>
      </c>
      <c r="AG78" t="s">
        <v>609</v>
      </c>
      <c r="AH78" t="s">
        <v>616</v>
      </c>
      <c r="AI78" t="s">
        <v>581</v>
      </c>
      <c r="AJ78" t="s">
        <v>581</v>
      </c>
      <c r="AK78" t="s">
        <v>581</v>
      </c>
      <c r="AL78" t="s">
        <v>581</v>
      </c>
      <c r="AM78" t="s">
        <v>626</v>
      </c>
      <c r="AN78" t="s">
        <v>634</v>
      </c>
    </row>
    <row r="79" spans="1:40" x14ac:dyDescent="0.25">
      <c r="A79" s="1" t="s">
        <v>116</v>
      </c>
      <c r="B79">
        <v>6.8630000000000004</v>
      </c>
      <c r="C79">
        <v>1.7430000000000001</v>
      </c>
      <c r="D79">
        <v>10.93</v>
      </c>
      <c r="E79">
        <v>9.5739999999999998</v>
      </c>
      <c r="F79">
        <v>1</v>
      </c>
      <c r="G79">
        <v>586</v>
      </c>
      <c r="H79" t="s">
        <v>544</v>
      </c>
      <c r="I79" t="s">
        <v>548</v>
      </c>
      <c r="J79">
        <v>0</v>
      </c>
      <c r="K79" t="s">
        <v>116</v>
      </c>
      <c r="L79" t="s">
        <v>549</v>
      </c>
      <c r="M79" t="s">
        <v>549</v>
      </c>
      <c r="P79">
        <v>1</v>
      </c>
      <c r="Q79">
        <v>586</v>
      </c>
      <c r="R79" t="s">
        <v>551</v>
      </c>
      <c r="S79">
        <v>1</v>
      </c>
      <c r="T79">
        <v>578</v>
      </c>
      <c r="V79" t="s">
        <v>558</v>
      </c>
      <c r="W79">
        <v>67</v>
      </c>
      <c r="Y79" t="s">
        <v>581</v>
      </c>
      <c r="AA79" t="s">
        <v>581</v>
      </c>
      <c r="AD79" t="s">
        <v>581</v>
      </c>
      <c r="AE79" t="s">
        <v>553</v>
      </c>
      <c r="AF79" t="s">
        <v>603</v>
      </c>
      <c r="AG79" t="s">
        <v>609</v>
      </c>
      <c r="AH79" t="s">
        <v>613</v>
      </c>
      <c r="AI79" t="s">
        <v>581</v>
      </c>
      <c r="AJ79" t="s">
        <v>581</v>
      </c>
      <c r="AK79" t="s">
        <v>581</v>
      </c>
      <c r="AL79" t="s">
        <v>581</v>
      </c>
      <c r="AM79" t="s">
        <v>627</v>
      </c>
      <c r="AN79" t="s">
        <v>634</v>
      </c>
    </row>
    <row r="80" spans="1:40" x14ac:dyDescent="0.25">
      <c r="A80" s="1" t="s">
        <v>117</v>
      </c>
      <c r="B80">
        <v>6.8540000000000001</v>
      </c>
      <c r="C80">
        <v>4.492</v>
      </c>
      <c r="D80">
        <v>9.9290000000000003</v>
      </c>
      <c r="E80">
        <v>9.4789999999999992</v>
      </c>
      <c r="F80">
        <v>1</v>
      </c>
      <c r="G80">
        <v>171</v>
      </c>
      <c r="H80" t="s">
        <v>544</v>
      </c>
      <c r="I80" t="s">
        <v>548</v>
      </c>
      <c r="J80">
        <v>1</v>
      </c>
      <c r="K80" t="s">
        <v>117</v>
      </c>
      <c r="L80" t="s">
        <v>550</v>
      </c>
      <c r="M80" t="s">
        <v>550</v>
      </c>
      <c r="P80">
        <v>1</v>
      </c>
      <c r="Q80">
        <v>171</v>
      </c>
      <c r="R80" t="s">
        <v>552</v>
      </c>
      <c r="S80">
        <v>1</v>
      </c>
      <c r="T80">
        <v>171</v>
      </c>
      <c r="V80" t="s">
        <v>553</v>
      </c>
      <c r="W80">
        <v>71</v>
      </c>
      <c r="AE80" t="s">
        <v>594</v>
      </c>
      <c r="AF80" t="s">
        <v>604</v>
      </c>
      <c r="AG80" t="s">
        <v>609</v>
      </c>
      <c r="AH80" t="s">
        <v>615</v>
      </c>
      <c r="AM80" t="s">
        <v>627</v>
      </c>
      <c r="AN80" t="s">
        <v>634</v>
      </c>
    </row>
    <row r="81" spans="1:40" x14ac:dyDescent="0.25">
      <c r="A81" s="1" t="s">
        <v>118</v>
      </c>
      <c r="B81">
        <v>6.8230000000000004</v>
      </c>
      <c r="C81">
        <v>0</v>
      </c>
      <c r="D81">
        <v>9.4870000000000001</v>
      </c>
      <c r="E81">
        <v>9.7379999999999995</v>
      </c>
      <c r="F81">
        <v>1</v>
      </c>
      <c r="G81">
        <v>607</v>
      </c>
      <c r="H81" t="s">
        <v>546</v>
      </c>
      <c r="I81" t="s">
        <v>548</v>
      </c>
      <c r="J81">
        <v>2</v>
      </c>
      <c r="K81" t="s">
        <v>118</v>
      </c>
      <c r="P81">
        <v>1</v>
      </c>
      <c r="Q81">
        <v>607</v>
      </c>
      <c r="R81" t="s">
        <v>552</v>
      </c>
      <c r="S81">
        <v>1</v>
      </c>
      <c r="T81">
        <v>607</v>
      </c>
      <c r="W81">
        <v>41</v>
      </c>
      <c r="AF81" t="s">
        <v>605</v>
      </c>
      <c r="AG81" t="s">
        <v>609</v>
      </c>
      <c r="AH81" t="s">
        <v>617</v>
      </c>
      <c r="AM81" t="s">
        <v>623</v>
      </c>
      <c r="AN81" t="s">
        <v>634</v>
      </c>
    </row>
    <row r="82" spans="1:40" x14ac:dyDescent="0.25">
      <c r="A82" s="1" t="s">
        <v>119</v>
      </c>
      <c r="B82">
        <v>6.8170000000000002</v>
      </c>
      <c r="C82">
        <v>4.7350000000000003</v>
      </c>
      <c r="D82">
        <v>11.19</v>
      </c>
      <c r="E82">
        <v>9.9529999999999994</v>
      </c>
      <c r="F82">
        <v>1</v>
      </c>
      <c r="G82">
        <v>1421</v>
      </c>
      <c r="H82" t="s">
        <v>543</v>
      </c>
      <c r="I82" t="s">
        <v>548</v>
      </c>
      <c r="J82">
        <v>1</v>
      </c>
      <c r="K82" t="s">
        <v>119</v>
      </c>
      <c r="L82" t="s">
        <v>549</v>
      </c>
      <c r="M82" t="s">
        <v>549</v>
      </c>
      <c r="N82">
        <v>1</v>
      </c>
      <c r="O82">
        <v>545</v>
      </c>
      <c r="P82">
        <v>1</v>
      </c>
      <c r="Q82">
        <v>1421</v>
      </c>
      <c r="R82" t="s">
        <v>551</v>
      </c>
      <c r="S82">
        <v>1</v>
      </c>
      <c r="T82">
        <v>545</v>
      </c>
      <c r="V82" t="s">
        <v>555</v>
      </c>
      <c r="W82">
        <v>67</v>
      </c>
      <c r="AE82" t="s">
        <v>553</v>
      </c>
      <c r="AF82" t="s">
        <v>603</v>
      </c>
      <c r="AG82" t="s">
        <v>608</v>
      </c>
      <c r="AH82" t="s">
        <v>613</v>
      </c>
      <c r="AJ82" t="s">
        <v>581</v>
      </c>
      <c r="AK82" t="s">
        <v>582</v>
      </c>
      <c r="AL82" t="s">
        <v>581</v>
      </c>
      <c r="AM82" t="s">
        <v>627</v>
      </c>
      <c r="AN82" t="s">
        <v>634</v>
      </c>
    </row>
    <row r="83" spans="1:40" x14ac:dyDescent="0.25">
      <c r="A83" s="1" t="s">
        <v>120</v>
      </c>
      <c r="B83">
        <v>6.7850000000000001</v>
      </c>
      <c r="C83">
        <v>5.5079999999999991</v>
      </c>
      <c r="D83">
        <v>9.1839999999999993</v>
      </c>
      <c r="E83">
        <v>10.029999999999999</v>
      </c>
      <c r="F83">
        <v>0</v>
      </c>
      <c r="G83">
        <v>1013</v>
      </c>
      <c r="H83" t="s">
        <v>545</v>
      </c>
      <c r="I83" t="s">
        <v>548</v>
      </c>
      <c r="J83">
        <v>2</v>
      </c>
      <c r="K83" t="s">
        <v>120</v>
      </c>
      <c r="P83">
        <v>0</v>
      </c>
      <c r="Q83">
        <v>1013</v>
      </c>
      <c r="R83" t="s">
        <v>552</v>
      </c>
      <c r="S83">
        <v>0</v>
      </c>
      <c r="T83">
        <v>1013</v>
      </c>
      <c r="W83">
        <v>53</v>
      </c>
      <c r="AF83" t="s">
        <v>603</v>
      </c>
      <c r="AG83" t="s">
        <v>610</v>
      </c>
      <c r="AH83" t="s">
        <v>619</v>
      </c>
      <c r="AJ83" t="s">
        <v>581</v>
      </c>
      <c r="AM83" t="s">
        <v>627</v>
      </c>
      <c r="AN83" t="s">
        <v>634</v>
      </c>
    </row>
    <row r="84" spans="1:40" x14ac:dyDescent="0.25">
      <c r="A84" s="1" t="s">
        <v>121</v>
      </c>
      <c r="B84">
        <v>6.7779999999999996</v>
      </c>
      <c r="C84">
        <v>1.718</v>
      </c>
      <c r="D84">
        <v>10.09</v>
      </c>
      <c r="E84">
        <v>10.51</v>
      </c>
      <c r="F84">
        <v>1</v>
      </c>
      <c r="G84">
        <v>1293</v>
      </c>
      <c r="H84" t="s">
        <v>546</v>
      </c>
      <c r="I84" t="s">
        <v>548</v>
      </c>
      <c r="J84">
        <v>0</v>
      </c>
      <c r="K84" t="s">
        <v>121</v>
      </c>
      <c r="P84">
        <v>1</v>
      </c>
      <c r="Q84">
        <v>1293</v>
      </c>
      <c r="R84" t="s">
        <v>552</v>
      </c>
      <c r="S84">
        <v>1</v>
      </c>
      <c r="T84">
        <v>1293</v>
      </c>
      <c r="W84">
        <v>61</v>
      </c>
      <c r="AF84" t="s">
        <v>607</v>
      </c>
      <c r="AG84" t="s">
        <v>608</v>
      </c>
      <c r="AH84" t="s">
        <v>618</v>
      </c>
      <c r="AM84" t="s">
        <v>627</v>
      </c>
      <c r="AN84" t="s">
        <v>634</v>
      </c>
    </row>
    <row r="85" spans="1:40" x14ac:dyDescent="0.25">
      <c r="A85" s="1" t="s">
        <v>122</v>
      </c>
      <c r="B85">
        <v>6.774</v>
      </c>
      <c r="C85">
        <v>6.1579999999999986</v>
      </c>
      <c r="D85">
        <v>9.6620000000000008</v>
      </c>
      <c r="E85">
        <v>10.66</v>
      </c>
      <c r="F85">
        <v>0</v>
      </c>
      <c r="G85">
        <v>2973</v>
      </c>
      <c r="H85" t="s">
        <v>543</v>
      </c>
      <c r="I85" t="s">
        <v>548</v>
      </c>
      <c r="J85">
        <v>2</v>
      </c>
      <c r="K85" t="s">
        <v>122</v>
      </c>
      <c r="N85">
        <v>0</v>
      </c>
      <c r="O85">
        <v>2973</v>
      </c>
      <c r="P85">
        <v>0</v>
      </c>
      <c r="Q85">
        <v>2973</v>
      </c>
      <c r="R85" t="s">
        <v>551</v>
      </c>
      <c r="S85">
        <v>0</v>
      </c>
      <c r="T85">
        <v>2973</v>
      </c>
      <c r="W85">
        <v>66</v>
      </c>
      <c r="Y85" t="s">
        <v>581</v>
      </c>
      <c r="AA85" t="s">
        <v>581</v>
      </c>
      <c r="AD85" t="s">
        <v>581</v>
      </c>
      <c r="AF85" t="s">
        <v>603</v>
      </c>
      <c r="AG85" t="s">
        <v>608</v>
      </c>
      <c r="AH85" t="s">
        <v>615</v>
      </c>
      <c r="AM85" t="s">
        <v>627</v>
      </c>
      <c r="AN85" t="s">
        <v>634</v>
      </c>
    </row>
    <row r="86" spans="1:40" x14ac:dyDescent="0.25">
      <c r="A86" s="1" t="s">
        <v>123</v>
      </c>
      <c r="B86">
        <v>6.7679999999999998</v>
      </c>
      <c r="C86">
        <v>3.4279999999999999</v>
      </c>
      <c r="D86">
        <v>11.33</v>
      </c>
      <c r="E86">
        <v>11.18</v>
      </c>
      <c r="F86">
        <v>0</v>
      </c>
      <c r="G86">
        <v>1621</v>
      </c>
      <c r="H86" t="s">
        <v>545</v>
      </c>
      <c r="I86" t="s">
        <v>548</v>
      </c>
      <c r="J86">
        <v>0</v>
      </c>
      <c r="K86" t="s">
        <v>123</v>
      </c>
      <c r="N86">
        <v>0</v>
      </c>
      <c r="O86">
        <v>1621</v>
      </c>
      <c r="P86">
        <v>0</v>
      </c>
      <c r="Q86">
        <v>1621</v>
      </c>
      <c r="R86" t="s">
        <v>551</v>
      </c>
      <c r="S86">
        <v>0</v>
      </c>
      <c r="T86">
        <v>1621</v>
      </c>
      <c r="W86">
        <v>81</v>
      </c>
      <c r="AF86" t="s">
        <v>604</v>
      </c>
      <c r="AG86" t="s">
        <v>610</v>
      </c>
      <c r="AH86" t="s">
        <v>618</v>
      </c>
      <c r="AM86" t="s">
        <v>631</v>
      </c>
      <c r="AN86" t="s">
        <v>634</v>
      </c>
    </row>
    <row r="87" spans="1:40" x14ac:dyDescent="0.25">
      <c r="A87" s="1" t="s">
        <v>124</v>
      </c>
      <c r="B87">
        <v>6.76</v>
      </c>
      <c r="C87">
        <v>6.5420000000000007</v>
      </c>
      <c r="D87">
        <v>11.06</v>
      </c>
      <c r="E87">
        <v>9.8350000000000009</v>
      </c>
      <c r="F87">
        <v>0</v>
      </c>
      <c r="G87">
        <v>457</v>
      </c>
      <c r="H87" t="s">
        <v>545</v>
      </c>
      <c r="I87" t="s">
        <v>548</v>
      </c>
      <c r="J87">
        <v>1</v>
      </c>
      <c r="K87" t="s">
        <v>124</v>
      </c>
      <c r="L87" t="s">
        <v>550</v>
      </c>
      <c r="M87" t="s">
        <v>550</v>
      </c>
      <c r="P87">
        <v>0</v>
      </c>
      <c r="Q87">
        <v>457</v>
      </c>
      <c r="R87" t="s">
        <v>552</v>
      </c>
      <c r="S87">
        <v>1</v>
      </c>
      <c r="T87">
        <v>245</v>
      </c>
      <c r="V87" t="s">
        <v>553</v>
      </c>
      <c r="W87">
        <v>67</v>
      </c>
      <c r="AE87" t="s">
        <v>553</v>
      </c>
      <c r="AF87" t="s">
        <v>603</v>
      </c>
      <c r="AG87" t="s">
        <v>610</v>
      </c>
      <c r="AH87" t="s">
        <v>613</v>
      </c>
      <c r="AM87" t="s">
        <v>627</v>
      </c>
      <c r="AN87" t="s">
        <v>634</v>
      </c>
    </row>
    <row r="88" spans="1:40" x14ac:dyDescent="0.25">
      <c r="A88" s="1" t="s">
        <v>125</v>
      </c>
      <c r="B88">
        <v>6.7560000000000002</v>
      </c>
      <c r="C88">
        <v>1.472</v>
      </c>
      <c r="D88">
        <v>10.17</v>
      </c>
      <c r="E88">
        <v>10.58</v>
      </c>
      <c r="F88">
        <v>0</v>
      </c>
      <c r="G88">
        <v>677</v>
      </c>
      <c r="H88" t="s">
        <v>544</v>
      </c>
      <c r="I88" t="s">
        <v>548</v>
      </c>
      <c r="J88">
        <v>0</v>
      </c>
      <c r="K88" t="s">
        <v>125</v>
      </c>
      <c r="L88" t="s">
        <v>550</v>
      </c>
      <c r="M88" t="s">
        <v>550</v>
      </c>
      <c r="P88">
        <v>0</v>
      </c>
      <c r="Q88">
        <v>677</v>
      </c>
      <c r="R88" t="s">
        <v>551</v>
      </c>
      <c r="S88">
        <v>0</v>
      </c>
      <c r="T88">
        <v>677</v>
      </c>
      <c r="V88" t="s">
        <v>553</v>
      </c>
      <c r="W88">
        <v>46</v>
      </c>
      <c r="AE88" t="s">
        <v>553</v>
      </c>
      <c r="AF88" t="s">
        <v>604</v>
      </c>
      <c r="AG88" t="s">
        <v>608</v>
      </c>
      <c r="AH88" t="s">
        <v>614</v>
      </c>
      <c r="AM88" t="s">
        <v>627</v>
      </c>
      <c r="AN88" t="s">
        <v>634</v>
      </c>
    </row>
    <row r="89" spans="1:40" x14ac:dyDescent="0.25">
      <c r="A89" s="1" t="s">
        <v>126</v>
      </c>
      <c r="B89">
        <v>6.7360000000000007</v>
      </c>
      <c r="C89">
        <v>5.4950000000000001</v>
      </c>
      <c r="D89">
        <v>10.66</v>
      </c>
      <c r="E89">
        <v>9.2029999999999994</v>
      </c>
      <c r="F89">
        <v>1</v>
      </c>
      <c r="G89">
        <v>457</v>
      </c>
      <c r="H89" t="s">
        <v>546</v>
      </c>
      <c r="I89" t="s">
        <v>548</v>
      </c>
      <c r="J89">
        <v>1</v>
      </c>
      <c r="K89" t="s">
        <v>126</v>
      </c>
      <c r="Q89">
        <v>457</v>
      </c>
      <c r="R89" t="s">
        <v>551</v>
      </c>
      <c r="S89">
        <v>0</v>
      </c>
      <c r="T89">
        <v>457</v>
      </c>
      <c r="W89">
        <v>67</v>
      </c>
      <c r="AF89" t="s">
        <v>607</v>
      </c>
      <c r="AG89" t="s">
        <v>609</v>
      </c>
      <c r="AH89" t="s">
        <v>620</v>
      </c>
      <c r="AM89" t="s">
        <v>626</v>
      </c>
      <c r="AN89" t="s">
        <v>634</v>
      </c>
    </row>
    <row r="90" spans="1:40" x14ac:dyDescent="0.25">
      <c r="A90" s="1" t="s">
        <v>127</v>
      </c>
      <c r="B90">
        <v>6.72</v>
      </c>
      <c r="C90">
        <v>1.571</v>
      </c>
      <c r="D90">
        <v>10.220000000000001</v>
      </c>
      <c r="E90">
        <v>9.4749999999999996</v>
      </c>
      <c r="F90">
        <v>1</v>
      </c>
      <c r="G90">
        <v>1498</v>
      </c>
      <c r="H90" t="s">
        <v>545</v>
      </c>
      <c r="I90" t="s">
        <v>548</v>
      </c>
      <c r="J90">
        <v>0</v>
      </c>
      <c r="K90" t="s">
        <v>127</v>
      </c>
      <c r="N90">
        <v>1</v>
      </c>
      <c r="O90">
        <v>772</v>
      </c>
      <c r="P90">
        <v>1</v>
      </c>
      <c r="Q90">
        <v>1498</v>
      </c>
      <c r="R90" t="s">
        <v>551</v>
      </c>
      <c r="S90">
        <v>1</v>
      </c>
      <c r="T90">
        <v>772</v>
      </c>
      <c r="W90">
        <v>73</v>
      </c>
      <c r="X90" t="s">
        <v>577</v>
      </c>
      <c r="Y90" t="s">
        <v>582</v>
      </c>
      <c r="AA90" t="s">
        <v>581</v>
      </c>
      <c r="AD90" t="s">
        <v>581</v>
      </c>
      <c r="AF90" t="s">
        <v>603</v>
      </c>
      <c r="AG90" t="s">
        <v>610</v>
      </c>
      <c r="AH90" t="s">
        <v>613</v>
      </c>
      <c r="AI90" t="s">
        <v>581</v>
      </c>
      <c r="AK90" t="s">
        <v>582</v>
      </c>
      <c r="AL90" t="s">
        <v>582</v>
      </c>
      <c r="AM90" t="s">
        <v>626</v>
      </c>
      <c r="AN90" t="s">
        <v>634</v>
      </c>
    </row>
    <row r="91" spans="1:40" x14ac:dyDescent="0.25">
      <c r="A91" s="1" t="s">
        <v>128</v>
      </c>
      <c r="B91">
        <v>6.7050000000000001</v>
      </c>
      <c r="C91">
        <v>1.0920000000000001</v>
      </c>
      <c r="D91">
        <v>10.06</v>
      </c>
      <c r="E91">
        <v>10.66</v>
      </c>
      <c r="F91">
        <v>0</v>
      </c>
      <c r="G91">
        <v>565</v>
      </c>
      <c r="H91" t="s">
        <v>544</v>
      </c>
      <c r="I91" t="s">
        <v>548</v>
      </c>
      <c r="J91">
        <v>0</v>
      </c>
      <c r="K91" t="s">
        <v>128</v>
      </c>
      <c r="N91">
        <v>0</v>
      </c>
      <c r="O91">
        <v>565</v>
      </c>
      <c r="P91">
        <v>0</v>
      </c>
      <c r="Q91">
        <v>565</v>
      </c>
      <c r="R91" t="s">
        <v>552</v>
      </c>
      <c r="S91">
        <v>0</v>
      </c>
      <c r="T91">
        <v>565</v>
      </c>
      <c r="W91">
        <v>69</v>
      </c>
      <c r="Y91" t="s">
        <v>581</v>
      </c>
      <c r="AA91" t="s">
        <v>581</v>
      </c>
      <c r="AD91" t="s">
        <v>581</v>
      </c>
      <c r="AF91" t="s">
        <v>603</v>
      </c>
      <c r="AG91" t="s">
        <v>609</v>
      </c>
      <c r="AH91" t="s">
        <v>615</v>
      </c>
      <c r="AM91" t="s">
        <v>627</v>
      </c>
      <c r="AN91" t="s">
        <v>634</v>
      </c>
    </row>
    <row r="92" spans="1:40" x14ac:dyDescent="0.25">
      <c r="A92" s="1" t="s">
        <v>129</v>
      </c>
      <c r="B92">
        <v>6.6879999999999997</v>
      </c>
      <c r="C92">
        <v>2.1360000000000001</v>
      </c>
      <c r="D92">
        <v>10.46</v>
      </c>
      <c r="E92">
        <v>9.8010000000000002</v>
      </c>
      <c r="F92">
        <v>0</v>
      </c>
      <c r="G92">
        <v>889</v>
      </c>
      <c r="H92" t="s">
        <v>543</v>
      </c>
      <c r="I92" t="s">
        <v>548</v>
      </c>
      <c r="J92">
        <v>0</v>
      </c>
      <c r="K92" t="s">
        <v>129</v>
      </c>
      <c r="N92">
        <v>1</v>
      </c>
      <c r="O92">
        <v>468</v>
      </c>
      <c r="P92">
        <v>0</v>
      </c>
      <c r="Q92">
        <v>889</v>
      </c>
      <c r="R92" t="s">
        <v>551</v>
      </c>
      <c r="S92">
        <v>1</v>
      </c>
      <c r="T92">
        <v>468</v>
      </c>
      <c r="W92">
        <v>73</v>
      </c>
      <c r="Y92" t="s">
        <v>581</v>
      </c>
      <c r="AA92" t="s">
        <v>581</v>
      </c>
      <c r="AF92" t="s">
        <v>603</v>
      </c>
      <c r="AG92" t="s">
        <v>608</v>
      </c>
      <c r="AH92" t="s">
        <v>616</v>
      </c>
      <c r="AJ92" t="s">
        <v>581</v>
      </c>
      <c r="AK92" t="s">
        <v>582</v>
      </c>
      <c r="AL92" t="s">
        <v>582</v>
      </c>
      <c r="AM92" t="s">
        <v>627</v>
      </c>
      <c r="AN92" t="s">
        <v>634</v>
      </c>
    </row>
    <row r="93" spans="1:40" x14ac:dyDescent="0.25">
      <c r="A93" s="1" t="s">
        <v>130</v>
      </c>
      <c r="B93">
        <v>6.6760000000000002</v>
      </c>
      <c r="C93">
        <v>4.41</v>
      </c>
      <c r="D93">
        <v>10.53</v>
      </c>
      <c r="E93">
        <v>10.130000000000001</v>
      </c>
      <c r="F93">
        <v>1</v>
      </c>
      <c r="G93">
        <v>864</v>
      </c>
      <c r="H93" t="s">
        <v>544</v>
      </c>
      <c r="I93" t="s">
        <v>548</v>
      </c>
      <c r="J93">
        <v>0</v>
      </c>
      <c r="K93" t="s">
        <v>130</v>
      </c>
      <c r="N93">
        <v>1</v>
      </c>
      <c r="O93">
        <v>379</v>
      </c>
      <c r="P93">
        <v>1</v>
      </c>
      <c r="Q93">
        <v>864</v>
      </c>
      <c r="R93" t="s">
        <v>552</v>
      </c>
      <c r="S93">
        <v>1</v>
      </c>
      <c r="T93">
        <v>379</v>
      </c>
      <c r="W93">
        <v>68</v>
      </c>
      <c r="Y93" t="s">
        <v>581</v>
      </c>
      <c r="AA93" t="s">
        <v>581</v>
      </c>
      <c r="AD93" t="s">
        <v>581</v>
      </c>
      <c r="AF93" t="s">
        <v>603</v>
      </c>
      <c r="AG93" t="s">
        <v>608</v>
      </c>
      <c r="AH93" t="s">
        <v>614</v>
      </c>
      <c r="AI93" t="s">
        <v>581</v>
      </c>
      <c r="AJ93" t="s">
        <v>581</v>
      </c>
      <c r="AK93" t="s">
        <v>581</v>
      </c>
      <c r="AL93" t="s">
        <v>581</v>
      </c>
      <c r="AM93" t="s">
        <v>627</v>
      </c>
      <c r="AN93" t="s">
        <v>634</v>
      </c>
    </row>
    <row r="94" spans="1:40" x14ac:dyDescent="0.25">
      <c r="A94" s="1" t="s">
        <v>131</v>
      </c>
      <c r="B94">
        <v>6.6729999999999992</v>
      </c>
      <c r="C94">
        <v>1.871</v>
      </c>
      <c r="D94">
        <v>9.7690000000000001</v>
      </c>
      <c r="E94">
        <v>10.5</v>
      </c>
      <c r="F94">
        <v>1</v>
      </c>
      <c r="G94">
        <v>626</v>
      </c>
      <c r="H94" t="s">
        <v>544</v>
      </c>
      <c r="I94" t="s">
        <v>548</v>
      </c>
      <c r="J94">
        <v>0</v>
      </c>
      <c r="K94" t="s">
        <v>131</v>
      </c>
      <c r="L94" t="s">
        <v>549</v>
      </c>
      <c r="M94" t="s">
        <v>549</v>
      </c>
      <c r="Q94">
        <v>626</v>
      </c>
      <c r="R94" t="s">
        <v>552</v>
      </c>
      <c r="S94">
        <v>1</v>
      </c>
      <c r="T94">
        <v>182</v>
      </c>
      <c r="V94" t="s">
        <v>553</v>
      </c>
      <c r="W94">
        <v>71</v>
      </c>
      <c r="Y94" t="s">
        <v>581</v>
      </c>
      <c r="AA94" t="s">
        <v>581</v>
      </c>
      <c r="AD94" t="s">
        <v>581</v>
      </c>
      <c r="AE94" t="s">
        <v>553</v>
      </c>
      <c r="AF94" t="s">
        <v>603</v>
      </c>
      <c r="AG94" t="s">
        <v>609</v>
      </c>
      <c r="AH94" t="s">
        <v>613</v>
      </c>
      <c r="AI94" t="s">
        <v>582</v>
      </c>
      <c r="AJ94" t="s">
        <v>581</v>
      </c>
      <c r="AM94" t="s">
        <v>626</v>
      </c>
      <c r="AN94" t="s">
        <v>634</v>
      </c>
    </row>
    <row r="95" spans="1:40" x14ac:dyDescent="0.25">
      <c r="A95" s="1" t="s">
        <v>132</v>
      </c>
      <c r="B95">
        <v>6.6449999999999996</v>
      </c>
      <c r="C95">
        <v>3.8530000000000002</v>
      </c>
      <c r="D95">
        <v>10.47</v>
      </c>
      <c r="E95">
        <v>9.8350000000000009</v>
      </c>
      <c r="F95">
        <v>1</v>
      </c>
      <c r="G95">
        <v>677</v>
      </c>
      <c r="H95" t="s">
        <v>544</v>
      </c>
      <c r="I95" t="s">
        <v>548</v>
      </c>
      <c r="J95">
        <v>0</v>
      </c>
      <c r="K95" t="s">
        <v>132</v>
      </c>
      <c r="N95">
        <v>1</v>
      </c>
      <c r="O95">
        <v>509</v>
      </c>
      <c r="P95">
        <v>0</v>
      </c>
      <c r="Q95">
        <v>677</v>
      </c>
      <c r="R95" t="s">
        <v>551</v>
      </c>
      <c r="S95">
        <v>1</v>
      </c>
      <c r="T95">
        <v>509</v>
      </c>
      <c r="W95">
        <v>63</v>
      </c>
      <c r="X95" t="s">
        <v>577</v>
      </c>
      <c r="Y95" t="s">
        <v>582</v>
      </c>
      <c r="Z95" t="s">
        <v>583</v>
      </c>
      <c r="AA95" t="s">
        <v>582</v>
      </c>
      <c r="AF95" t="s">
        <v>604</v>
      </c>
      <c r="AG95" t="s">
        <v>609</v>
      </c>
      <c r="AH95" t="s">
        <v>618</v>
      </c>
      <c r="AM95" t="s">
        <v>626</v>
      </c>
      <c r="AN95" t="s">
        <v>634</v>
      </c>
    </row>
    <row r="96" spans="1:40" x14ac:dyDescent="0.25">
      <c r="A96" s="1" t="s">
        <v>133</v>
      </c>
      <c r="B96">
        <v>6.6360000000000001</v>
      </c>
      <c r="C96">
        <v>2.609</v>
      </c>
      <c r="D96">
        <v>10.119999999999999</v>
      </c>
      <c r="E96">
        <v>9.7639999999999993</v>
      </c>
      <c r="F96">
        <v>0</v>
      </c>
      <c r="G96">
        <v>4992</v>
      </c>
      <c r="H96" t="s">
        <v>543</v>
      </c>
      <c r="I96" t="s">
        <v>548</v>
      </c>
      <c r="J96">
        <v>0</v>
      </c>
      <c r="K96" t="s">
        <v>133</v>
      </c>
      <c r="N96">
        <v>1</v>
      </c>
      <c r="O96">
        <v>4812</v>
      </c>
      <c r="P96">
        <v>0</v>
      </c>
      <c r="Q96">
        <v>4992</v>
      </c>
      <c r="R96" t="s">
        <v>552</v>
      </c>
      <c r="S96">
        <v>1</v>
      </c>
      <c r="T96">
        <v>1099</v>
      </c>
      <c r="W96">
        <v>68</v>
      </c>
      <c r="AF96" t="s">
        <v>604</v>
      </c>
      <c r="AG96" t="s">
        <v>608</v>
      </c>
      <c r="AH96" t="s">
        <v>618</v>
      </c>
      <c r="AJ96" t="s">
        <v>581</v>
      </c>
      <c r="AK96" t="s">
        <v>581</v>
      </c>
      <c r="AL96" t="s">
        <v>581</v>
      </c>
      <c r="AM96" t="s">
        <v>627</v>
      </c>
      <c r="AN96" t="s">
        <v>634</v>
      </c>
    </row>
    <row r="97" spans="1:40" x14ac:dyDescent="0.25">
      <c r="A97" s="1" t="s">
        <v>134</v>
      </c>
      <c r="B97">
        <v>6.6179999999999994</v>
      </c>
      <c r="C97">
        <v>8.6070000000000011</v>
      </c>
      <c r="D97">
        <v>10.25</v>
      </c>
      <c r="E97">
        <v>10.25</v>
      </c>
      <c r="F97">
        <v>0</v>
      </c>
      <c r="G97">
        <v>466</v>
      </c>
      <c r="H97" t="s">
        <v>543</v>
      </c>
      <c r="I97" t="s">
        <v>548</v>
      </c>
      <c r="J97">
        <v>1</v>
      </c>
      <c r="K97" t="s">
        <v>134</v>
      </c>
      <c r="N97">
        <v>1</v>
      </c>
      <c r="O97">
        <v>397</v>
      </c>
      <c r="P97">
        <v>0</v>
      </c>
      <c r="Q97">
        <v>466</v>
      </c>
      <c r="R97" t="s">
        <v>551</v>
      </c>
      <c r="S97">
        <v>1</v>
      </c>
      <c r="T97">
        <v>397</v>
      </c>
      <c r="W97">
        <v>78</v>
      </c>
      <c r="Y97" t="s">
        <v>581</v>
      </c>
      <c r="AA97" t="s">
        <v>581</v>
      </c>
      <c r="AD97" t="s">
        <v>581</v>
      </c>
      <c r="AF97" t="s">
        <v>604</v>
      </c>
      <c r="AG97" t="s">
        <v>608</v>
      </c>
      <c r="AH97" t="s">
        <v>615</v>
      </c>
      <c r="AI97" t="s">
        <v>581</v>
      </c>
      <c r="AJ97" t="s">
        <v>581</v>
      </c>
      <c r="AK97" t="s">
        <v>581</v>
      </c>
      <c r="AL97" t="s">
        <v>582</v>
      </c>
      <c r="AM97" t="s">
        <v>627</v>
      </c>
      <c r="AN97" t="s">
        <v>634</v>
      </c>
    </row>
    <row r="98" spans="1:40" x14ac:dyDescent="0.25">
      <c r="A98" s="1" t="s">
        <v>135</v>
      </c>
      <c r="B98">
        <v>6.6139999999999999</v>
      </c>
      <c r="C98">
        <v>5.782</v>
      </c>
      <c r="D98">
        <v>10.86</v>
      </c>
      <c r="E98">
        <v>10.130000000000001</v>
      </c>
      <c r="F98">
        <v>0</v>
      </c>
      <c r="G98">
        <v>705</v>
      </c>
      <c r="H98" t="s">
        <v>543</v>
      </c>
      <c r="I98" t="s">
        <v>548</v>
      </c>
      <c r="J98">
        <v>1</v>
      </c>
      <c r="K98" t="s">
        <v>135</v>
      </c>
      <c r="L98" t="s">
        <v>550</v>
      </c>
      <c r="M98" t="s">
        <v>550</v>
      </c>
      <c r="N98">
        <v>1</v>
      </c>
      <c r="O98">
        <v>684</v>
      </c>
      <c r="P98">
        <v>0</v>
      </c>
      <c r="Q98">
        <v>705</v>
      </c>
      <c r="R98" t="s">
        <v>551</v>
      </c>
      <c r="S98">
        <v>1</v>
      </c>
      <c r="T98">
        <v>684</v>
      </c>
      <c r="V98" t="s">
        <v>553</v>
      </c>
      <c r="W98">
        <v>72</v>
      </c>
      <c r="AE98" t="s">
        <v>595</v>
      </c>
      <c r="AF98" t="s">
        <v>604</v>
      </c>
      <c r="AG98" t="s">
        <v>608</v>
      </c>
      <c r="AH98" t="s">
        <v>615</v>
      </c>
      <c r="AJ98" t="s">
        <v>581</v>
      </c>
      <c r="AK98" t="s">
        <v>581</v>
      </c>
      <c r="AL98" t="s">
        <v>581</v>
      </c>
      <c r="AM98" t="s">
        <v>627</v>
      </c>
      <c r="AN98" t="s">
        <v>634</v>
      </c>
    </row>
    <row r="99" spans="1:40" x14ac:dyDescent="0.25">
      <c r="A99" s="1" t="s">
        <v>136</v>
      </c>
      <c r="B99">
        <v>6.6079999999999997</v>
      </c>
      <c r="C99">
        <v>5.0979999999999999</v>
      </c>
      <c r="D99">
        <v>9.5250000000000004</v>
      </c>
      <c r="E99">
        <v>10.45</v>
      </c>
      <c r="F99">
        <v>0</v>
      </c>
      <c r="G99">
        <v>515</v>
      </c>
      <c r="H99" t="s">
        <v>543</v>
      </c>
      <c r="I99" t="s">
        <v>548</v>
      </c>
      <c r="J99">
        <v>2</v>
      </c>
      <c r="K99" t="s">
        <v>136</v>
      </c>
      <c r="N99">
        <v>0</v>
      </c>
      <c r="O99">
        <v>515</v>
      </c>
      <c r="P99">
        <v>0</v>
      </c>
      <c r="Q99">
        <v>515</v>
      </c>
      <c r="R99" t="s">
        <v>551</v>
      </c>
      <c r="S99">
        <v>0</v>
      </c>
      <c r="T99">
        <v>515</v>
      </c>
      <c r="W99">
        <v>87</v>
      </c>
      <c r="AF99" t="s">
        <v>604</v>
      </c>
      <c r="AG99" t="s">
        <v>608</v>
      </c>
      <c r="AH99" t="s">
        <v>615</v>
      </c>
      <c r="AM99" t="s">
        <v>627</v>
      </c>
      <c r="AN99" t="s">
        <v>634</v>
      </c>
    </row>
    <row r="100" spans="1:40" x14ac:dyDescent="0.25">
      <c r="A100" s="1" t="s">
        <v>137</v>
      </c>
      <c r="B100">
        <v>6.6040000000000001</v>
      </c>
      <c r="C100">
        <v>1.8520000000000001</v>
      </c>
      <c r="D100">
        <v>9.0790000000000006</v>
      </c>
      <c r="E100">
        <v>10.9</v>
      </c>
      <c r="F100">
        <v>0</v>
      </c>
      <c r="G100">
        <v>408</v>
      </c>
      <c r="H100" t="s">
        <v>543</v>
      </c>
      <c r="I100" t="s">
        <v>548</v>
      </c>
      <c r="J100">
        <v>2</v>
      </c>
      <c r="K100" t="s">
        <v>137</v>
      </c>
      <c r="P100">
        <v>0</v>
      </c>
      <c r="Q100">
        <v>408</v>
      </c>
      <c r="R100" t="s">
        <v>551</v>
      </c>
      <c r="S100">
        <v>0</v>
      </c>
      <c r="T100">
        <v>408</v>
      </c>
      <c r="W100">
        <v>71</v>
      </c>
      <c r="Y100" t="s">
        <v>581</v>
      </c>
      <c r="AA100" t="s">
        <v>581</v>
      </c>
      <c r="AD100" t="s">
        <v>581</v>
      </c>
      <c r="AF100" t="s">
        <v>604</v>
      </c>
      <c r="AG100" t="s">
        <v>608</v>
      </c>
      <c r="AH100" t="s">
        <v>615</v>
      </c>
      <c r="AM100" t="s">
        <v>628</v>
      </c>
      <c r="AN100" t="s">
        <v>634</v>
      </c>
    </row>
    <row r="101" spans="1:40" x14ac:dyDescent="0.25">
      <c r="A101" s="1" t="s">
        <v>138</v>
      </c>
      <c r="B101">
        <v>6.6</v>
      </c>
      <c r="C101">
        <v>4.4550000000000001</v>
      </c>
      <c r="D101">
        <v>11.07</v>
      </c>
      <c r="E101">
        <v>9.3089999999999993</v>
      </c>
      <c r="F101">
        <v>0</v>
      </c>
      <c r="G101">
        <v>578</v>
      </c>
      <c r="H101" t="s">
        <v>543</v>
      </c>
      <c r="I101" t="s">
        <v>548</v>
      </c>
      <c r="J101">
        <v>1</v>
      </c>
      <c r="K101" t="s">
        <v>138</v>
      </c>
      <c r="N101">
        <v>0</v>
      </c>
      <c r="O101">
        <v>578</v>
      </c>
      <c r="P101">
        <v>0</v>
      </c>
      <c r="Q101">
        <v>578</v>
      </c>
      <c r="R101" t="s">
        <v>551</v>
      </c>
      <c r="S101">
        <v>0</v>
      </c>
      <c r="T101">
        <v>578</v>
      </c>
      <c r="W101">
        <v>48</v>
      </c>
      <c r="Y101" t="s">
        <v>581</v>
      </c>
      <c r="AA101" t="s">
        <v>581</v>
      </c>
      <c r="AD101" t="s">
        <v>581</v>
      </c>
      <c r="AF101" t="s">
        <v>603</v>
      </c>
      <c r="AG101" t="s">
        <v>608</v>
      </c>
      <c r="AH101" t="s">
        <v>618</v>
      </c>
      <c r="AM101" t="s">
        <v>627</v>
      </c>
      <c r="AN101" t="s">
        <v>634</v>
      </c>
    </row>
    <row r="102" spans="1:40" x14ac:dyDescent="0.25">
      <c r="A102" s="1" t="s">
        <v>139</v>
      </c>
      <c r="B102">
        <v>6.5970000000000004</v>
      </c>
      <c r="C102">
        <v>5.0209999999999999</v>
      </c>
      <c r="D102">
        <v>10.59</v>
      </c>
      <c r="E102">
        <v>10.199999999999999</v>
      </c>
      <c r="F102">
        <v>1</v>
      </c>
      <c r="G102">
        <v>460</v>
      </c>
      <c r="H102" t="s">
        <v>543</v>
      </c>
      <c r="I102" t="s">
        <v>548</v>
      </c>
      <c r="J102">
        <v>1</v>
      </c>
      <c r="K102" t="s">
        <v>139</v>
      </c>
      <c r="L102" t="s">
        <v>550</v>
      </c>
      <c r="M102" t="s">
        <v>550</v>
      </c>
      <c r="N102">
        <v>0</v>
      </c>
      <c r="O102">
        <v>460</v>
      </c>
      <c r="P102">
        <v>0</v>
      </c>
      <c r="Q102">
        <v>460</v>
      </c>
      <c r="R102" t="s">
        <v>552</v>
      </c>
      <c r="S102">
        <v>0</v>
      </c>
      <c r="T102">
        <v>460</v>
      </c>
      <c r="V102" t="s">
        <v>553</v>
      </c>
      <c r="W102">
        <v>85</v>
      </c>
      <c r="AE102" t="s">
        <v>553</v>
      </c>
      <c r="AF102" t="s">
        <v>603</v>
      </c>
      <c r="AG102" t="s">
        <v>608</v>
      </c>
      <c r="AH102" t="s">
        <v>613</v>
      </c>
      <c r="AM102" t="s">
        <v>626</v>
      </c>
      <c r="AN102" t="s">
        <v>634</v>
      </c>
    </row>
    <row r="103" spans="1:40" x14ac:dyDescent="0.25">
      <c r="A103" s="1" t="s">
        <v>140</v>
      </c>
      <c r="B103">
        <v>6.5730000000000004</v>
      </c>
      <c r="C103">
        <v>0</v>
      </c>
      <c r="D103">
        <v>10.07</v>
      </c>
      <c r="E103">
        <v>12.07</v>
      </c>
      <c r="F103">
        <v>1</v>
      </c>
      <c r="G103">
        <v>1454</v>
      </c>
      <c r="H103" t="s">
        <v>543</v>
      </c>
      <c r="I103" t="s">
        <v>548</v>
      </c>
      <c r="J103">
        <v>0</v>
      </c>
      <c r="K103" t="s">
        <v>140</v>
      </c>
      <c r="N103">
        <v>1</v>
      </c>
      <c r="O103">
        <v>943</v>
      </c>
      <c r="P103">
        <v>1</v>
      </c>
      <c r="Q103">
        <v>1454</v>
      </c>
      <c r="R103" t="s">
        <v>551</v>
      </c>
      <c r="S103">
        <v>1</v>
      </c>
      <c r="T103">
        <v>943</v>
      </c>
      <c r="W103">
        <v>65</v>
      </c>
      <c r="Y103" t="s">
        <v>581</v>
      </c>
      <c r="AA103" t="s">
        <v>581</v>
      </c>
      <c r="AD103" t="s">
        <v>581</v>
      </c>
      <c r="AF103" t="s">
        <v>603</v>
      </c>
      <c r="AG103" t="s">
        <v>608</v>
      </c>
      <c r="AH103" t="s">
        <v>613</v>
      </c>
      <c r="AM103" t="s">
        <v>627</v>
      </c>
      <c r="AN103" t="s">
        <v>634</v>
      </c>
    </row>
    <row r="104" spans="1:40" x14ac:dyDescent="0.25">
      <c r="A104" s="1" t="s">
        <v>141</v>
      </c>
      <c r="B104">
        <v>6.5679999999999996</v>
      </c>
      <c r="C104">
        <v>3.802</v>
      </c>
      <c r="D104">
        <v>10.039999999999999</v>
      </c>
      <c r="E104">
        <v>11.49</v>
      </c>
      <c r="F104">
        <v>1</v>
      </c>
      <c r="G104">
        <v>1046</v>
      </c>
      <c r="H104" t="s">
        <v>544</v>
      </c>
      <c r="I104" t="s">
        <v>548</v>
      </c>
      <c r="J104">
        <v>0</v>
      </c>
      <c r="K104" t="s">
        <v>141</v>
      </c>
      <c r="P104">
        <v>1</v>
      </c>
      <c r="Q104">
        <v>1046</v>
      </c>
      <c r="R104" t="s">
        <v>552</v>
      </c>
      <c r="S104">
        <v>1</v>
      </c>
      <c r="T104">
        <v>1046</v>
      </c>
      <c r="W104">
        <v>70</v>
      </c>
      <c r="AD104" t="s">
        <v>581</v>
      </c>
      <c r="AF104" t="s">
        <v>603</v>
      </c>
      <c r="AG104" t="s">
        <v>609</v>
      </c>
      <c r="AH104" t="s">
        <v>615</v>
      </c>
      <c r="AM104" t="s">
        <v>627</v>
      </c>
      <c r="AN104" t="s">
        <v>634</v>
      </c>
    </row>
    <row r="105" spans="1:40" x14ac:dyDescent="0.25">
      <c r="A105" s="1" t="s">
        <v>142</v>
      </c>
      <c r="B105">
        <v>6.5609999999999999</v>
      </c>
      <c r="C105">
        <v>4.0199999999999996</v>
      </c>
      <c r="D105">
        <v>10.38</v>
      </c>
      <c r="E105">
        <v>9.8290000000000006</v>
      </c>
      <c r="F105">
        <v>1</v>
      </c>
      <c r="G105">
        <v>268</v>
      </c>
      <c r="H105" t="s">
        <v>545</v>
      </c>
      <c r="I105" t="s">
        <v>548</v>
      </c>
      <c r="J105">
        <v>0</v>
      </c>
      <c r="K105" t="s">
        <v>142</v>
      </c>
      <c r="L105" t="s">
        <v>550</v>
      </c>
      <c r="M105" t="s">
        <v>550</v>
      </c>
      <c r="P105">
        <v>1</v>
      </c>
      <c r="Q105">
        <v>268</v>
      </c>
      <c r="R105" t="s">
        <v>551</v>
      </c>
      <c r="S105">
        <v>1</v>
      </c>
      <c r="T105">
        <v>158</v>
      </c>
      <c r="V105" t="s">
        <v>553</v>
      </c>
      <c r="W105">
        <v>73</v>
      </c>
      <c r="AE105" t="s">
        <v>553</v>
      </c>
      <c r="AF105" t="s">
        <v>603</v>
      </c>
      <c r="AG105" t="s">
        <v>609</v>
      </c>
      <c r="AH105" t="s">
        <v>614</v>
      </c>
      <c r="AI105" t="s">
        <v>581</v>
      </c>
      <c r="AJ105" t="s">
        <v>581</v>
      </c>
      <c r="AK105" t="s">
        <v>582</v>
      </c>
      <c r="AL105" t="s">
        <v>581</v>
      </c>
      <c r="AM105" t="s">
        <v>627</v>
      </c>
      <c r="AN105" t="s">
        <v>634</v>
      </c>
    </row>
    <row r="106" spans="1:40" x14ac:dyDescent="0.25">
      <c r="A106" s="1" t="s">
        <v>143</v>
      </c>
      <c r="B106">
        <v>6.5489999999999986</v>
      </c>
      <c r="C106">
        <v>2.246</v>
      </c>
      <c r="D106">
        <v>11.46</v>
      </c>
      <c r="E106">
        <v>9.7670000000000012</v>
      </c>
      <c r="F106">
        <v>1</v>
      </c>
      <c r="G106">
        <v>385</v>
      </c>
      <c r="H106" t="s">
        <v>545</v>
      </c>
      <c r="I106" t="s">
        <v>548</v>
      </c>
      <c r="J106">
        <v>0</v>
      </c>
      <c r="K106" t="s">
        <v>143</v>
      </c>
      <c r="L106" t="s">
        <v>549</v>
      </c>
      <c r="M106" t="s">
        <v>549</v>
      </c>
      <c r="P106">
        <v>1</v>
      </c>
      <c r="Q106">
        <v>385</v>
      </c>
      <c r="R106" t="s">
        <v>551</v>
      </c>
      <c r="S106">
        <v>1</v>
      </c>
      <c r="T106">
        <v>385</v>
      </c>
      <c r="V106" t="s">
        <v>557</v>
      </c>
      <c r="W106">
        <v>45</v>
      </c>
      <c r="AE106" t="s">
        <v>553</v>
      </c>
      <c r="AF106" t="s">
        <v>603</v>
      </c>
      <c r="AG106" t="s">
        <v>610</v>
      </c>
      <c r="AH106" t="s">
        <v>614</v>
      </c>
      <c r="AM106" t="s">
        <v>627</v>
      </c>
      <c r="AN106" t="s">
        <v>634</v>
      </c>
    </row>
    <row r="107" spans="1:40" x14ac:dyDescent="0.25">
      <c r="A107" s="1" t="s">
        <v>144</v>
      </c>
      <c r="B107">
        <v>6.5370000000000008</v>
      </c>
      <c r="C107">
        <v>2.8559999999999999</v>
      </c>
      <c r="D107">
        <v>9.93</v>
      </c>
      <c r="E107">
        <v>10.51</v>
      </c>
      <c r="F107">
        <v>1</v>
      </c>
      <c r="G107">
        <v>258</v>
      </c>
      <c r="H107" t="s">
        <v>544</v>
      </c>
      <c r="I107" t="s">
        <v>548</v>
      </c>
      <c r="J107">
        <v>0</v>
      </c>
      <c r="K107" t="s">
        <v>144</v>
      </c>
      <c r="L107" t="s">
        <v>549</v>
      </c>
      <c r="M107" t="s">
        <v>549</v>
      </c>
      <c r="Q107">
        <v>258</v>
      </c>
      <c r="R107" t="s">
        <v>552</v>
      </c>
      <c r="S107">
        <v>0</v>
      </c>
      <c r="T107">
        <v>258</v>
      </c>
      <c r="V107" t="s">
        <v>553</v>
      </c>
      <c r="W107">
        <v>84</v>
      </c>
      <c r="Y107" t="s">
        <v>581</v>
      </c>
      <c r="AA107" t="s">
        <v>581</v>
      </c>
      <c r="AD107" t="s">
        <v>581</v>
      </c>
      <c r="AE107" t="s">
        <v>553</v>
      </c>
      <c r="AF107" t="s">
        <v>603</v>
      </c>
      <c r="AG107" t="s">
        <v>609</v>
      </c>
      <c r="AH107" t="s">
        <v>613</v>
      </c>
      <c r="AK107" t="s">
        <v>581</v>
      </c>
      <c r="AL107" t="s">
        <v>581</v>
      </c>
      <c r="AM107" t="s">
        <v>627</v>
      </c>
      <c r="AN107" t="s">
        <v>634</v>
      </c>
    </row>
    <row r="108" spans="1:40" x14ac:dyDescent="0.25">
      <c r="A108" s="1" t="s">
        <v>145</v>
      </c>
      <c r="B108">
        <v>6.5329999999999986</v>
      </c>
      <c r="C108">
        <v>1.2110000000000001</v>
      </c>
      <c r="D108">
        <v>9.9670000000000005</v>
      </c>
      <c r="E108">
        <v>11.36</v>
      </c>
      <c r="F108">
        <v>1</v>
      </c>
      <c r="G108">
        <v>58</v>
      </c>
      <c r="H108" t="s">
        <v>546</v>
      </c>
      <c r="I108" t="s">
        <v>548</v>
      </c>
      <c r="J108">
        <v>0</v>
      </c>
      <c r="K108" t="s">
        <v>145</v>
      </c>
      <c r="P108">
        <v>1</v>
      </c>
      <c r="Q108">
        <v>58</v>
      </c>
      <c r="R108" t="s">
        <v>551</v>
      </c>
      <c r="S108">
        <v>1</v>
      </c>
      <c r="T108">
        <v>49</v>
      </c>
      <c r="W108">
        <v>40</v>
      </c>
      <c r="Y108" t="s">
        <v>582</v>
      </c>
      <c r="Z108" t="s">
        <v>583</v>
      </c>
      <c r="AA108" t="s">
        <v>582</v>
      </c>
      <c r="AD108" t="s">
        <v>581</v>
      </c>
      <c r="AF108" t="s">
        <v>605</v>
      </c>
      <c r="AG108" t="s">
        <v>610</v>
      </c>
      <c r="AH108" t="s">
        <v>614</v>
      </c>
      <c r="AM108" t="s">
        <v>627</v>
      </c>
      <c r="AN108" t="s">
        <v>634</v>
      </c>
    </row>
    <row r="109" spans="1:40" x14ac:dyDescent="0.25">
      <c r="A109" s="1" t="s">
        <v>146</v>
      </c>
      <c r="B109">
        <v>6.5279999999999996</v>
      </c>
      <c r="C109">
        <v>3.9790000000000001</v>
      </c>
      <c r="D109">
        <v>10.53</v>
      </c>
      <c r="E109">
        <v>9.3109999999999999</v>
      </c>
      <c r="F109">
        <v>0</v>
      </c>
      <c r="G109">
        <v>1351</v>
      </c>
      <c r="H109" t="s">
        <v>543</v>
      </c>
      <c r="I109" t="s">
        <v>548</v>
      </c>
      <c r="J109">
        <v>1</v>
      </c>
      <c r="K109" t="s">
        <v>146</v>
      </c>
      <c r="L109" t="s">
        <v>550</v>
      </c>
      <c r="M109" t="s">
        <v>550</v>
      </c>
      <c r="N109">
        <v>0</v>
      </c>
      <c r="O109">
        <v>1351</v>
      </c>
      <c r="P109">
        <v>0</v>
      </c>
      <c r="Q109">
        <v>1351</v>
      </c>
      <c r="R109" t="s">
        <v>551</v>
      </c>
      <c r="S109">
        <v>0</v>
      </c>
      <c r="T109">
        <v>1351</v>
      </c>
      <c r="V109" t="s">
        <v>553</v>
      </c>
      <c r="W109">
        <v>74</v>
      </c>
      <c r="AD109" t="s">
        <v>581</v>
      </c>
      <c r="AE109" t="s">
        <v>596</v>
      </c>
      <c r="AF109" t="s">
        <v>603</v>
      </c>
      <c r="AG109" t="s">
        <v>611</v>
      </c>
      <c r="AH109" t="s">
        <v>613</v>
      </c>
      <c r="AM109" t="s">
        <v>627</v>
      </c>
      <c r="AN109" t="s">
        <v>634</v>
      </c>
    </row>
    <row r="110" spans="1:40" x14ac:dyDescent="0.25">
      <c r="A110" s="1" t="s">
        <v>147</v>
      </c>
      <c r="B110">
        <v>6.4970000000000008</v>
      </c>
      <c r="C110">
        <v>3.7109999999999999</v>
      </c>
      <c r="D110">
        <v>11.23</v>
      </c>
      <c r="E110">
        <v>9.5350000000000001</v>
      </c>
      <c r="F110">
        <v>0</v>
      </c>
      <c r="G110">
        <v>1333</v>
      </c>
      <c r="H110" t="s">
        <v>543</v>
      </c>
      <c r="I110" t="s">
        <v>548</v>
      </c>
      <c r="J110">
        <v>1</v>
      </c>
      <c r="K110" t="s">
        <v>147</v>
      </c>
      <c r="L110" t="s">
        <v>550</v>
      </c>
      <c r="M110" t="s">
        <v>550</v>
      </c>
      <c r="N110">
        <v>0</v>
      </c>
      <c r="O110">
        <v>1333</v>
      </c>
      <c r="P110">
        <v>0</v>
      </c>
      <c r="Q110">
        <v>1333</v>
      </c>
      <c r="R110" t="s">
        <v>551</v>
      </c>
      <c r="S110">
        <v>0</v>
      </c>
      <c r="T110">
        <v>1333</v>
      </c>
      <c r="V110" t="s">
        <v>553</v>
      </c>
      <c r="Y110" t="s">
        <v>581</v>
      </c>
      <c r="AA110" t="s">
        <v>581</v>
      </c>
      <c r="AD110" t="s">
        <v>581</v>
      </c>
      <c r="AE110" t="s">
        <v>553</v>
      </c>
      <c r="AF110" t="s">
        <v>603</v>
      </c>
      <c r="AG110" t="s">
        <v>608</v>
      </c>
      <c r="AH110" t="s">
        <v>613</v>
      </c>
      <c r="AM110" t="s">
        <v>627</v>
      </c>
      <c r="AN110" t="s">
        <v>634</v>
      </c>
    </row>
    <row r="111" spans="1:40" x14ac:dyDescent="0.25">
      <c r="A111" s="1" t="s">
        <v>148</v>
      </c>
      <c r="B111">
        <v>6.4939999999999998</v>
      </c>
      <c r="C111">
        <v>2.4020000000000001</v>
      </c>
      <c r="D111">
        <v>10.4</v>
      </c>
      <c r="E111">
        <v>10.86</v>
      </c>
      <c r="F111">
        <v>1</v>
      </c>
      <c r="G111">
        <v>694</v>
      </c>
      <c r="H111" t="s">
        <v>543</v>
      </c>
      <c r="I111" t="s">
        <v>548</v>
      </c>
      <c r="J111">
        <v>0</v>
      </c>
      <c r="K111" t="s">
        <v>148</v>
      </c>
      <c r="N111">
        <v>1</v>
      </c>
      <c r="O111">
        <v>199</v>
      </c>
      <c r="P111">
        <v>0</v>
      </c>
      <c r="Q111">
        <v>694</v>
      </c>
      <c r="R111" t="s">
        <v>551</v>
      </c>
      <c r="S111">
        <v>1</v>
      </c>
      <c r="T111">
        <v>199</v>
      </c>
      <c r="W111">
        <v>66</v>
      </c>
      <c r="Y111" t="s">
        <v>581</v>
      </c>
      <c r="AA111" t="s">
        <v>581</v>
      </c>
      <c r="AD111" t="s">
        <v>581</v>
      </c>
      <c r="AF111" t="s">
        <v>603</v>
      </c>
      <c r="AG111" t="s">
        <v>608</v>
      </c>
      <c r="AH111" t="s">
        <v>613</v>
      </c>
      <c r="AM111" t="s">
        <v>627</v>
      </c>
      <c r="AN111" t="s">
        <v>634</v>
      </c>
    </row>
    <row r="112" spans="1:40" x14ac:dyDescent="0.25">
      <c r="A112" s="1" t="s">
        <v>149</v>
      </c>
      <c r="B112">
        <v>6.4829999999999997</v>
      </c>
      <c r="C112">
        <v>4.2130000000000001</v>
      </c>
      <c r="D112">
        <v>10.050000000000001</v>
      </c>
      <c r="E112">
        <v>10.62</v>
      </c>
      <c r="F112">
        <v>1</v>
      </c>
      <c r="G112">
        <v>257</v>
      </c>
      <c r="H112" t="s">
        <v>545</v>
      </c>
      <c r="I112" t="s">
        <v>548</v>
      </c>
      <c r="J112">
        <v>0</v>
      </c>
      <c r="K112" t="s">
        <v>149</v>
      </c>
      <c r="L112" t="s">
        <v>550</v>
      </c>
      <c r="M112" t="s">
        <v>550</v>
      </c>
      <c r="P112">
        <v>1</v>
      </c>
      <c r="Q112">
        <v>257</v>
      </c>
      <c r="R112" t="s">
        <v>552</v>
      </c>
      <c r="S112">
        <v>1</v>
      </c>
      <c r="T112">
        <v>150</v>
      </c>
      <c r="V112" t="s">
        <v>553</v>
      </c>
      <c r="W112">
        <v>58</v>
      </c>
      <c r="Y112" t="s">
        <v>582</v>
      </c>
      <c r="AB112" t="s">
        <v>587</v>
      </c>
      <c r="AC112" t="s">
        <v>582</v>
      </c>
      <c r="AD112" t="s">
        <v>582</v>
      </c>
      <c r="AE112" t="s">
        <v>553</v>
      </c>
      <c r="AF112" t="s">
        <v>603</v>
      </c>
      <c r="AG112" t="s">
        <v>610</v>
      </c>
      <c r="AH112" t="s">
        <v>613</v>
      </c>
      <c r="AI112" t="s">
        <v>581</v>
      </c>
      <c r="AJ112" t="s">
        <v>582</v>
      </c>
      <c r="AK112" t="s">
        <v>582</v>
      </c>
      <c r="AL112" t="s">
        <v>581</v>
      </c>
      <c r="AM112" t="s">
        <v>624</v>
      </c>
      <c r="AN112" t="s">
        <v>634</v>
      </c>
    </row>
    <row r="113" spans="1:40" x14ac:dyDescent="0.25">
      <c r="A113" s="1" t="s">
        <v>150</v>
      </c>
      <c r="B113">
        <v>6.4790000000000001</v>
      </c>
      <c r="C113">
        <v>5.4489999999999998</v>
      </c>
      <c r="D113">
        <v>10.67</v>
      </c>
      <c r="E113">
        <v>9.6159999999999997</v>
      </c>
      <c r="F113">
        <v>1</v>
      </c>
      <c r="G113">
        <v>929</v>
      </c>
      <c r="H113" t="s">
        <v>544</v>
      </c>
      <c r="I113" t="s">
        <v>548</v>
      </c>
      <c r="J113">
        <v>1</v>
      </c>
      <c r="K113" t="s">
        <v>150</v>
      </c>
      <c r="L113" t="s">
        <v>550</v>
      </c>
      <c r="M113" t="s">
        <v>550</v>
      </c>
      <c r="P113">
        <v>1</v>
      </c>
      <c r="Q113">
        <v>929</v>
      </c>
      <c r="R113" t="s">
        <v>551</v>
      </c>
      <c r="S113">
        <v>1</v>
      </c>
      <c r="T113">
        <v>865</v>
      </c>
      <c r="V113" t="s">
        <v>553</v>
      </c>
      <c r="W113">
        <v>76</v>
      </c>
      <c r="Y113" t="s">
        <v>581</v>
      </c>
      <c r="AA113" t="s">
        <v>581</v>
      </c>
      <c r="AD113" t="s">
        <v>581</v>
      </c>
      <c r="AE113" t="s">
        <v>553</v>
      </c>
      <c r="AF113" t="s">
        <v>603</v>
      </c>
      <c r="AG113" t="s">
        <v>609</v>
      </c>
      <c r="AH113" t="s">
        <v>618</v>
      </c>
      <c r="AJ113" t="s">
        <v>581</v>
      </c>
      <c r="AK113" t="s">
        <v>581</v>
      </c>
      <c r="AL113" t="s">
        <v>581</v>
      </c>
      <c r="AM113" t="s">
        <v>627</v>
      </c>
      <c r="AN113" t="s">
        <v>634</v>
      </c>
    </row>
    <row r="114" spans="1:40" x14ac:dyDescent="0.25">
      <c r="A114" s="1" t="s">
        <v>151</v>
      </c>
      <c r="B114">
        <v>6.4729999999999999</v>
      </c>
      <c r="C114">
        <v>1.9470000000000001</v>
      </c>
      <c r="D114">
        <v>10.78</v>
      </c>
      <c r="E114">
        <v>10.15</v>
      </c>
      <c r="F114">
        <v>0</v>
      </c>
      <c r="G114">
        <v>1272</v>
      </c>
      <c r="H114" t="s">
        <v>544</v>
      </c>
      <c r="I114" t="s">
        <v>548</v>
      </c>
      <c r="J114">
        <v>0</v>
      </c>
      <c r="K114" t="s">
        <v>151</v>
      </c>
      <c r="L114" t="s">
        <v>550</v>
      </c>
      <c r="M114" t="s">
        <v>550</v>
      </c>
      <c r="N114">
        <v>1</v>
      </c>
      <c r="O114">
        <v>1258</v>
      </c>
      <c r="P114">
        <v>0</v>
      </c>
      <c r="Q114">
        <v>1272</v>
      </c>
      <c r="R114" t="s">
        <v>551</v>
      </c>
      <c r="S114">
        <v>1</v>
      </c>
      <c r="T114">
        <v>1258</v>
      </c>
      <c r="V114" t="s">
        <v>559</v>
      </c>
      <c r="W114">
        <v>54</v>
      </c>
      <c r="AE114" t="s">
        <v>553</v>
      </c>
      <c r="AF114" t="s">
        <v>604</v>
      </c>
      <c r="AG114" t="s">
        <v>608</v>
      </c>
      <c r="AH114" t="s">
        <v>614</v>
      </c>
      <c r="AJ114" t="s">
        <v>581</v>
      </c>
      <c r="AK114" t="s">
        <v>581</v>
      </c>
      <c r="AL114" t="s">
        <v>581</v>
      </c>
      <c r="AM114" t="s">
        <v>627</v>
      </c>
      <c r="AN114" t="s">
        <v>634</v>
      </c>
    </row>
    <row r="115" spans="1:40" x14ac:dyDescent="0.25">
      <c r="A115" s="1" t="s">
        <v>152</v>
      </c>
      <c r="B115">
        <v>6.47</v>
      </c>
      <c r="C115">
        <v>3.0539999999999998</v>
      </c>
      <c r="D115">
        <v>9.7759999999999998</v>
      </c>
      <c r="E115">
        <v>10.64</v>
      </c>
      <c r="F115">
        <v>0</v>
      </c>
      <c r="G115">
        <v>6732</v>
      </c>
      <c r="H115" t="s">
        <v>543</v>
      </c>
      <c r="I115" t="s">
        <v>548</v>
      </c>
      <c r="J115">
        <v>0</v>
      </c>
      <c r="K115" t="s">
        <v>152</v>
      </c>
      <c r="N115">
        <v>0</v>
      </c>
      <c r="O115">
        <v>6732</v>
      </c>
      <c r="P115">
        <v>0</v>
      </c>
      <c r="Q115">
        <v>6732</v>
      </c>
      <c r="R115" t="s">
        <v>551</v>
      </c>
      <c r="S115">
        <v>0</v>
      </c>
      <c r="T115">
        <v>6732</v>
      </c>
      <c r="W115">
        <v>41</v>
      </c>
      <c r="AF115" t="s">
        <v>604</v>
      </c>
      <c r="AG115" t="s">
        <v>608</v>
      </c>
      <c r="AH115" t="s">
        <v>613</v>
      </c>
      <c r="AM115" t="s">
        <v>627</v>
      </c>
      <c r="AN115" t="s">
        <v>634</v>
      </c>
    </row>
    <row r="116" spans="1:40" x14ac:dyDescent="0.25">
      <c r="A116" s="1" t="s">
        <v>153</v>
      </c>
      <c r="B116">
        <v>6.4610000000000003</v>
      </c>
      <c r="C116">
        <v>3.548</v>
      </c>
      <c r="D116">
        <v>9.761000000000001</v>
      </c>
      <c r="E116">
        <v>10.97</v>
      </c>
      <c r="F116">
        <v>0</v>
      </c>
      <c r="G116">
        <v>372</v>
      </c>
      <c r="H116" t="s">
        <v>543</v>
      </c>
      <c r="I116" t="s">
        <v>548</v>
      </c>
      <c r="J116">
        <v>0</v>
      </c>
      <c r="K116" t="s">
        <v>153</v>
      </c>
      <c r="L116" t="s">
        <v>550</v>
      </c>
      <c r="M116" t="s">
        <v>550</v>
      </c>
      <c r="N116">
        <v>0</v>
      </c>
      <c r="O116">
        <v>372</v>
      </c>
      <c r="P116">
        <v>0</v>
      </c>
      <c r="Q116">
        <v>372</v>
      </c>
      <c r="R116" t="s">
        <v>551</v>
      </c>
      <c r="S116">
        <v>0</v>
      </c>
      <c r="T116">
        <v>372</v>
      </c>
      <c r="V116" t="s">
        <v>553</v>
      </c>
      <c r="W116">
        <v>59</v>
      </c>
      <c r="AD116" t="s">
        <v>581</v>
      </c>
      <c r="AE116" t="s">
        <v>553</v>
      </c>
      <c r="AF116" t="s">
        <v>603</v>
      </c>
      <c r="AG116" t="s">
        <v>608</v>
      </c>
      <c r="AH116" t="s">
        <v>616</v>
      </c>
      <c r="AM116" t="s">
        <v>627</v>
      </c>
      <c r="AN116" t="s">
        <v>634</v>
      </c>
    </row>
    <row r="117" spans="1:40" x14ac:dyDescent="0.25">
      <c r="A117" s="1" t="s">
        <v>154</v>
      </c>
      <c r="B117">
        <v>6.4460000000000006</v>
      </c>
      <c r="C117">
        <v>2.4969999999999999</v>
      </c>
      <c r="D117">
        <v>10.17</v>
      </c>
      <c r="E117">
        <v>9.9860000000000007</v>
      </c>
      <c r="F117">
        <v>1</v>
      </c>
      <c r="G117">
        <v>1258</v>
      </c>
      <c r="H117" t="s">
        <v>543</v>
      </c>
      <c r="I117" t="s">
        <v>548</v>
      </c>
      <c r="J117">
        <v>0</v>
      </c>
      <c r="K117" t="s">
        <v>154</v>
      </c>
      <c r="L117" t="s">
        <v>550</v>
      </c>
      <c r="M117" t="s">
        <v>550</v>
      </c>
      <c r="P117">
        <v>0</v>
      </c>
      <c r="Q117">
        <v>1258</v>
      </c>
      <c r="R117" t="s">
        <v>552</v>
      </c>
      <c r="S117">
        <v>0</v>
      </c>
      <c r="T117">
        <v>1258</v>
      </c>
      <c r="V117" t="s">
        <v>553</v>
      </c>
      <c r="W117">
        <v>78</v>
      </c>
      <c r="AD117" t="s">
        <v>581</v>
      </c>
      <c r="AE117" t="s">
        <v>553</v>
      </c>
      <c r="AF117" t="s">
        <v>604</v>
      </c>
      <c r="AG117" t="s">
        <v>608</v>
      </c>
      <c r="AH117" t="s">
        <v>613</v>
      </c>
      <c r="AM117" t="s">
        <v>623</v>
      </c>
      <c r="AN117" t="s">
        <v>634</v>
      </c>
    </row>
    <row r="118" spans="1:40" x14ac:dyDescent="0.25">
      <c r="A118" s="1" t="s">
        <v>155</v>
      </c>
      <c r="B118">
        <v>6.4379999999999997</v>
      </c>
      <c r="C118">
        <v>4.87</v>
      </c>
      <c r="D118">
        <v>10.27</v>
      </c>
      <c r="E118">
        <v>11.08</v>
      </c>
      <c r="F118">
        <v>1</v>
      </c>
      <c r="G118">
        <v>582</v>
      </c>
      <c r="H118" t="s">
        <v>544</v>
      </c>
      <c r="I118" t="s">
        <v>548</v>
      </c>
      <c r="J118">
        <v>0</v>
      </c>
      <c r="K118" t="s">
        <v>155</v>
      </c>
      <c r="N118">
        <v>1</v>
      </c>
      <c r="O118">
        <v>397</v>
      </c>
      <c r="P118">
        <v>1</v>
      </c>
      <c r="Q118">
        <v>582</v>
      </c>
      <c r="R118" t="s">
        <v>551</v>
      </c>
      <c r="S118">
        <v>1</v>
      </c>
      <c r="T118">
        <v>397</v>
      </c>
      <c r="W118">
        <v>56</v>
      </c>
      <c r="Y118" t="s">
        <v>581</v>
      </c>
      <c r="AA118" t="s">
        <v>581</v>
      </c>
      <c r="AD118" t="s">
        <v>581</v>
      </c>
      <c r="AF118" t="s">
        <v>604</v>
      </c>
      <c r="AG118" t="s">
        <v>609</v>
      </c>
      <c r="AH118" t="s">
        <v>613</v>
      </c>
      <c r="AI118" t="s">
        <v>581</v>
      </c>
      <c r="AK118" t="s">
        <v>582</v>
      </c>
      <c r="AL118" t="s">
        <v>582</v>
      </c>
      <c r="AM118" t="s">
        <v>627</v>
      </c>
      <c r="AN118" t="s">
        <v>634</v>
      </c>
    </row>
    <row r="119" spans="1:40" x14ac:dyDescent="0.25">
      <c r="A119" s="1" t="s">
        <v>156</v>
      </c>
      <c r="B119">
        <v>6.4129999999999994</v>
      </c>
      <c r="C119">
        <v>2.2930000000000001</v>
      </c>
      <c r="D119">
        <v>10.3</v>
      </c>
      <c r="E119">
        <v>10.039999999999999</v>
      </c>
      <c r="F119">
        <v>0</v>
      </c>
      <c r="G119">
        <v>448</v>
      </c>
      <c r="H119" t="s">
        <v>545</v>
      </c>
      <c r="I119" t="s">
        <v>548</v>
      </c>
      <c r="J119">
        <v>0</v>
      </c>
      <c r="K119" t="s">
        <v>156</v>
      </c>
      <c r="L119" t="s">
        <v>549</v>
      </c>
      <c r="M119" t="s">
        <v>549</v>
      </c>
      <c r="P119">
        <v>0</v>
      </c>
      <c r="Q119">
        <v>448</v>
      </c>
      <c r="R119" t="s">
        <v>551</v>
      </c>
      <c r="S119">
        <v>0</v>
      </c>
      <c r="T119">
        <v>448</v>
      </c>
      <c r="V119" t="s">
        <v>555</v>
      </c>
      <c r="W119">
        <v>70</v>
      </c>
      <c r="X119" t="s">
        <v>577</v>
      </c>
      <c r="Y119" t="s">
        <v>582</v>
      </c>
      <c r="AA119" t="s">
        <v>581</v>
      </c>
      <c r="AC119" t="s">
        <v>581</v>
      </c>
      <c r="AD119" t="s">
        <v>582</v>
      </c>
      <c r="AE119" t="s">
        <v>553</v>
      </c>
      <c r="AG119" t="s">
        <v>610</v>
      </c>
      <c r="AH119" t="s">
        <v>619</v>
      </c>
      <c r="AM119" t="s">
        <v>627</v>
      </c>
      <c r="AN119" t="s">
        <v>634</v>
      </c>
    </row>
    <row r="120" spans="1:40" x14ac:dyDescent="0.25">
      <c r="A120" s="1" t="s">
        <v>157</v>
      </c>
      <c r="B120">
        <v>6.41</v>
      </c>
      <c r="C120">
        <v>5.4370000000000003</v>
      </c>
      <c r="D120">
        <v>9.8320000000000007</v>
      </c>
      <c r="E120">
        <v>10.42</v>
      </c>
      <c r="F120">
        <v>0</v>
      </c>
      <c r="G120">
        <v>595</v>
      </c>
      <c r="H120" t="s">
        <v>543</v>
      </c>
      <c r="I120" t="s">
        <v>548</v>
      </c>
      <c r="J120">
        <v>2</v>
      </c>
      <c r="K120" t="s">
        <v>157</v>
      </c>
      <c r="L120" t="s">
        <v>549</v>
      </c>
      <c r="M120" t="s">
        <v>549</v>
      </c>
      <c r="N120">
        <v>0</v>
      </c>
      <c r="O120">
        <v>595</v>
      </c>
      <c r="P120">
        <v>0</v>
      </c>
      <c r="Q120">
        <v>595</v>
      </c>
      <c r="R120" t="s">
        <v>551</v>
      </c>
      <c r="S120">
        <v>0</v>
      </c>
      <c r="T120">
        <v>595</v>
      </c>
      <c r="V120" t="s">
        <v>553</v>
      </c>
      <c r="W120">
        <v>62</v>
      </c>
      <c r="AC120" t="s">
        <v>581</v>
      </c>
      <c r="AD120" t="s">
        <v>581</v>
      </c>
      <c r="AE120" t="s">
        <v>553</v>
      </c>
      <c r="AF120" t="s">
        <v>603</v>
      </c>
      <c r="AG120" t="s">
        <v>608</v>
      </c>
      <c r="AH120" t="s">
        <v>618</v>
      </c>
      <c r="AM120" t="s">
        <v>627</v>
      </c>
      <c r="AN120" t="s">
        <v>634</v>
      </c>
    </row>
    <row r="121" spans="1:40" x14ac:dyDescent="0.25">
      <c r="A121" s="1" t="s">
        <v>158</v>
      </c>
      <c r="B121">
        <v>6.4079999999999986</v>
      </c>
      <c r="C121">
        <v>0.85750000000000004</v>
      </c>
      <c r="D121">
        <v>9.9870000000000001</v>
      </c>
      <c r="E121">
        <v>9.5869999999999997</v>
      </c>
      <c r="F121">
        <v>1</v>
      </c>
      <c r="G121">
        <v>701</v>
      </c>
      <c r="H121" t="s">
        <v>543</v>
      </c>
      <c r="I121" t="s">
        <v>548</v>
      </c>
      <c r="J121">
        <v>0</v>
      </c>
      <c r="K121" t="s">
        <v>158</v>
      </c>
      <c r="L121" t="s">
        <v>550</v>
      </c>
      <c r="M121" t="s">
        <v>550</v>
      </c>
      <c r="N121">
        <v>1</v>
      </c>
      <c r="O121">
        <v>452</v>
      </c>
      <c r="P121">
        <v>1</v>
      </c>
      <c r="Q121">
        <v>701</v>
      </c>
      <c r="R121" t="s">
        <v>552</v>
      </c>
      <c r="S121">
        <v>1</v>
      </c>
      <c r="T121">
        <v>452</v>
      </c>
      <c r="V121" t="s">
        <v>553</v>
      </c>
      <c r="W121">
        <v>65</v>
      </c>
      <c r="AE121" t="s">
        <v>553</v>
      </c>
      <c r="AF121" t="s">
        <v>603</v>
      </c>
      <c r="AG121" t="s">
        <v>608</v>
      </c>
      <c r="AH121" t="s">
        <v>613</v>
      </c>
      <c r="AI121" t="s">
        <v>581</v>
      </c>
      <c r="AJ121" t="s">
        <v>581</v>
      </c>
      <c r="AK121" t="s">
        <v>581</v>
      </c>
      <c r="AL121" t="s">
        <v>581</v>
      </c>
      <c r="AM121" t="s">
        <v>627</v>
      </c>
      <c r="AN121" t="s">
        <v>634</v>
      </c>
    </row>
    <row r="122" spans="1:40" x14ac:dyDescent="0.25">
      <c r="A122" s="1" t="s">
        <v>159</v>
      </c>
      <c r="B122">
        <v>6.3959999999999999</v>
      </c>
      <c r="C122">
        <v>6.6279999999999992</v>
      </c>
      <c r="D122">
        <v>9.8450000000000006</v>
      </c>
      <c r="E122">
        <v>10.43</v>
      </c>
      <c r="F122">
        <v>0</v>
      </c>
      <c r="G122">
        <v>539</v>
      </c>
      <c r="H122" t="s">
        <v>543</v>
      </c>
      <c r="I122" t="s">
        <v>548</v>
      </c>
      <c r="J122">
        <v>1</v>
      </c>
      <c r="K122" t="s">
        <v>159</v>
      </c>
      <c r="N122">
        <v>0</v>
      </c>
      <c r="O122">
        <v>539</v>
      </c>
      <c r="P122">
        <v>0</v>
      </c>
      <c r="Q122">
        <v>539</v>
      </c>
      <c r="R122" t="s">
        <v>551</v>
      </c>
      <c r="S122">
        <v>0</v>
      </c>
      <c r="T122">
        <v>539</v>
      </c>
      <c r="W122">
        <v>55</v>
      </c>
      <c r="AF122" t="s">
        <v>604</v>
      </c>
      <c r="AG122" t="s">
        <v>608</v>
      </c>
      <c r="AH122" t="s">
        <v>615</v>
      </c>
      <c r="AM122" t="s">
        <v>627</v>
      </c>
      <c r="AN122" t="s">
        <v>634</v>
      </c>
    </row>
    <row r="123" spans="1:40" x14ac:dyDescent="0.25">
      <c r="A123" s="1" t="s">
        <v>160</v>
      </c>
      <c r="B123">
        <v>6.3829999999999991</v>
      </c>
      <c r="C123">
        <v>5.4</v>
      </c>
      <c r="D123">
        <v>9.907</v>
      </c>
      <c r="E123">
        <v>10.76</v>
      </c>
      <c r="F123">
        <v>1</v>
      </c>
      <c r="G123">
        <v>1379</v>
      </c>
      <c r="H123" t="s">
        <v>545</v>
      </c>
      <c r="I123" t="s">
        <v>548</v>
      </c>
      <c r="J123">
        <v>2</v>
      </c>
      <c r="K123" t="s">
        <v>160</v>
      </c>
      <c r="L123" t="s">
        <v>549</v>
      </c>
      <c r="M123" t="s">
        <v>549</v>
      </c>
      <c r="N123">
        <v>0</v>
      </c>
      <c r="O123">
        <v>1379</v>
      </c>
      <c r="P123">
        <v>0</v>
      </c>
      <c r="Q123">
        <v>1379</v>
      </c>
      <c r="R123" t="s">
        <v>551</v>
      </c>
      <c r="S123">
        <v>0</v>
      </c>
      <c r="T123">
        <v>1379</v>
      </c>
      <c r="V123" t="s">
        <v>560</v>
      </c>
      <c r="W123">
        <v>53</v>
      </c>
      <c r="Y123" t="s">
        <v>581</v>
      </c>
      <c r="AA123" t="s">
        <v>581</v>
      </c>
      <c r="AD123" t="s">
        <v>581</v>
      </c>
      <c r="AE123" t="s">
        <v>553</v>
      </c>
      <c r="AF123" t="s">
        <v>603</v>
      </c>
      <c r="AG123" t="s">
        <v>610</v>
      </c>
      <c r="AH123" t="s">
        <v>618</v>
      </c>
      <c r="AM123" t="s">
        <v>627</v>
      </c>
      <c r="AN123" t="s">
        <v>634</v>
      </c>
    </row>
    <row r="124" spans="1:40" x14ac:dyDescent="0.25">
      <c r="A124" s="1" t="s">
        <v>161</v>
      </c>
      <c r="B124">
        <v>6.3679999999999994</v>
      </c>
      <c r="C124">
        <v>6.3109999999999999</v>
      </c>
      <c r="D124">
        <v>10.199999999999999</v>
      </c>
      <c r="E124">
        <v>9.652000000000001</v>
      </c>
      <c r="F124">
        <v>0</v>
      </c>
      <c r="G124">
        <v>84</v>
      </c>
      <c r="H124" t="s">
        <v>544</v>
      </c>
      <c r="I124" t="s">
        <v>548</v>
      </c>
      <c r="J124">
        <v>1</v>
      </c>
      <c r="K124" t="s">
        <v>161</v>
      </c>
      <c r="N124">
        <v>0</v>
      </c>
      <c r="O124">
        <v>84</v>
      </c>
      <c r="P124">
        <v>0</v>
      </c>
      <c r="Q124">
        <v>84</v>
      </c>
      <c r="R124" t="s">
        <v>552</v>
      </c>
      <c r="S124">
        <v>0</v>
      </c>
      <c r="T124">
        <v>84</v>
      </c>
      <c r="W124">
        <v>67</v>
      </c>
      <c r="Y124" t="s">
        <v>581</v>
      </c>
      <c r="AA124" t="s">
        <v>581</v>
      </c>
      <c r="AD124" t="s">
        <v>581</v>
      </c>
      <c r="AF124" t="s">
        <v>603</v>
      </c>
      <c r="AG124" t="s">
        <v>609</v>
      </c>
      <c r="AH124" t="s">
        <v>615</v>
      </c>
      <c r="AM124" t="s">
        <v>627</v>
      </c>
      <c r="AN124" t="s">
        <v>634</v>
      </c>
    </row>
    <row r="125" spans="1:40" x14ac:dyDescent="0.25">
      <c r="A125" s="1" t="s">
        <v>162</v>
      </c>
      <c r="B125">
        <v>6.3520000000000003</v>
      </c>
      <c r="C125">
        <v>2.625</v>
      </c>
      <c r="D125">
        <v>9.9499999999999993</v>
      </c>
      <c r="E125">
        <v>10.18</v>
      </c>
      <c r="F125">
        <v>0</v>
      </c>
      <c r="G125">
        <v>578</v>
      </c>
      <c r="H125" t="s">
        <v>546</v>
      </c>
      <c r="I125" t="s">
        <v>548</v>
      </c>
      <c r="J125">
        <v>0</v>
      </c>
      <c r="K125" t="s">
        <v>162</v>
      </c>
      <c r="P125">
        <v>0</v>
      </c>
      <c r="Q125">
        <v>578</v>
      </c>
      <c r="R125" t="s">
        <v>552</v>
      </c>
      <c r="S125">
        <v>1</v>
      </c>
      <c r="T125">
        <v>497</v>
      </c>
      <c r="W125">
        <v>64</v>
      </c>
      <c r="X125" t="s">
        <v>579</v>
      </c>
      <c r="Y125" t="s">
        <v>582</v>
      </c>
      <c r="AA125" t="s">
        <v>581</v>
      </c>
      <c r="AD125" t="s">
        <v>581</v>
      </c>
      <c r="AF125" t="s">
        <v>605</v>
      </c>
      <c r="AG125" t="s">
        <v>611</v>
      </c>
      <c r="AH125" t="s">
        <v>621</v>
      </c>
      <c r="AI125" t="s">
        <v>581</v>
      </c>
      <c r="AK125" t="s">
        <v>582</v>
      </c>
      <c r="AL125" t="s">
        <v>582</v>
      </c>
      <c r="AM125" t="s">
        <v>630</v>
      </c>
      <c r="AN125" t="s">
        <v>634</v>
      </c>
    </row>
    <row r="126" spans="1:40" x14ac:dyDescent="0.25">
      <c r="A126" s="1" t="s">
        <v>163</v>
      </c>
      <c r="B126">
        <v>6.3490000000000002</v>
      </c>
      <c r="C126">
        <v>3.34</v>
      </c>
      <c r="D126">
        <v>10.61</v>
      </c>
      <c r="E126">
        <v>10.69</v>
      </c>
      <c r="F126">
        <v>1</v>
      </c>
      <c r="G126">
        <v>0</v>
      </c>
      <c r="H126" t="s">
        <v>545</v>
      </c>
      <c r="I126" t="s">
        <v>548</v>
      </c>
      <c r="J126">
        <v>0</v>
      </c>
      <c r="K126" t="s">
        <v>163</v>
      </c>
      <c r="L126" t="s">
        <v>549</v>
      </c>
      <c r="M126" t="s">
        <v>549</v>
      </c>
      <c r="P126">
        <v>0</v>
      </c>
      <c r="Q126">
        <v>0</v>
      </c>
      <c r="R126" t="s">
        <v>552</v>
      </c>
      <c r="S126">
        <v>0</v>
      </c>
      <c r="T126">
        <v>0</v>
      </c>
      <c r="V126" t="s">
        <v>553</v>
      </c>
      <c r="W126">
        <v>76</v>
      </c>
      <c r="AE126" t="s">
        <v>553</v>
      </c>
      <c r="AF126" t="s">
        <v>603</v>
      </c>
      <c r="AG126" t="s">
        <v>610</v>
      </c>
      <c r="AH126" t="s">
        <v>620</v>
      </c>
      <c r="AM126" t="s">
        <v>626</v>
      </c>
      <c r="AN126" t="s">
        <v>634</v>
      </c>
    </row>
    <row r="127" spans="1:40" x14ac:dyDescent="0.25">
      <c r="A127" s="1" t="s">
        <v>164</v>
      </c>
      <c r="B127">
        <v>6.3420000000000014</v>
      </c>
      <c r="C127">
        <v>2.91</v>
      </c>
      <c r="D127">
        <v>10.5</v>
      </c>
      <c r="E127">
        <v>9.8650000000000002</v>
      </c>
      <c r="F127">
        <v>1</v>
      </c>
      <c r="G127">
        <v>244</v>
      </c>
      <c r="H127" t="s">
        <v>546</v>
      </c>
      <c r="I127" t="s">
        <v>548</v>
      </c>
      <c r="J127">
        <v>0</v>
      </c>
      <c r="K127" t="s">
        <v>164</v>
      </c>
      <c r="L127" t="s">
        <v>549</v>
      </c>
      <c r="M127" t="s">
        <v>549</v>
      </c>
      <c r="P127">
        <v>0</v>
      </c>
      <c r="Q127">
        <v>244</v>
      </c>
      <c r="R127" t="s">
        <v>551</v>
      </c>
      <c r="S127">
        <v>0</v>
      </c>
      <c r="T127">
        <v>244</v>
      </c>
      <c r="V127" t="s">
        <v>561</v>
      </c>
      <c r="W127">
        <v>57</v>
      </c>
      <c r="AE127" t="s">
        <v>553</v>
      </c>
      <c r="AF127" t="s">
        <v>607</v>
      </c>
      <c r="AG127" t="s">
        <v>611</v>
      </c>
      <c r="AH127" t="s">
        <v>613</v>
      </c>
      <c r="AM127" t="s">
        <v>626</v>
      </c>
      <c r="AN127" t="s">
        <v>634</v>
      </c>
    </row>
    <row r="128" spans="1:40" x14ac:dyDescent="0.25">
      <c r="A128" s="1" t="s">
        <v>165</v>
      </c>
      <c r="B128">
        <v>6.3379999999999992</v>
      </c>
      <c r="C128">
        <v>2.4089999999999998</v>
      </c>
      <c r="D128">
        <v>10.01</v>
      </c>
      <c r="E128">
        <v>12.11</v>
      </c>
      <c r="F128">
        <v>1</v>
      </c>
      <c r="G128">
        <v>121</v>
      </c>
      <c r="H128" t="s">
        <v>545</v>
      </c>
      <c r="I128" t="s">
        <v>548</v>
      </c>
      <c r="J128">
        <v>0</v>
      </c>
      <c r="K128" t="s">
        <v>165</v>
      </c>
      <c r="Q128">
        <v>121</v>
      </c>
      <c r="R128" t="s">
        <v>551</v>
      </c>
      <c r="S128">
        <v>0</v>
      </c>
      <c r="T128">
        <v>121</v>
      </c>
      <c r="W128">
        <v>79</v>
      </c>
      <c r="AF128" t="s">
        <v>603</v>
      </c>
      <c r="AG128" t="s">
        <v>609</v>
      </c>
      <c r="AH128" t="s">
        <v>614</v>
      </c>
      <c r="AM128" t="s">
        <v>627</v>
      </c>
      <c r="AN128" t="s">
        <v>634</v>
      </c>
    </row>
    <row r="129" spans="1:40" x14ac:dyDescent="0.25">
      <c r="A129" s="1" t="s">
        <v>166</v>
      </c>
      <c r="B129">
        <v>6.335</v>
      </c>
      <c r="C129">
        <v>1.4710000000000001</v>
      </c>
      <c r="D129">
        <v>10.47</v>
      </c>
      <c r="E129">
        <v>10.14</v>
      </c>
      <c r="F129">
        <v>0</v>
      </c>
      <c r="G129">
        <v>36</v>
      </c>
      <c r="H129" t="s">
        <v>543</v>
      </c>
      <c r="I129" t="s">
        <v>548</v>
      </c>
      <c r="J129">
        <v>0</v>
      </c>
      <c r="K129" t="s">
        <v>166</v>
      </c>
      <c r="P129">
        <v>0</v>
      </c>
      <c r="Q129">
        <v>36</v>
      </c>
      <c r="R129" t="s">
        <v>551</v>
      </c>
      <c r="S129">
        <v>0</v>
      </c>
      <c r="T129">
        <v>36</v>
      </c>
      <c r="W129">
        <v>76</v>
      </c>
      <c r="Y129" t="s">
        <v>582</v>
      </c>
      <c r="AD129" t="s">
        <v>581</v>
      </c>
      <c r="AF129" t="s">
        <v>604</v>
      </c>
      <c r="AG129" t="s">
        <v>608</v>
      </c>
      <c r="AH129" t="s">
        <v>616</v>
      </c>
      <c r="AM129" t="s">
        <v>627</v>
      </c>
      <c r="AN129" t="s">
        <v>634</v>
      </c>
    </row>
    <row r="130" spans="1:40" x14ac:dyDescent="0.25">
      <c r="A130" s="1" t="s">
        <v>167</v>
      </c>
      <c r="B130">
        <v>6.3289999999999997</v>
      </c>
      <c r="C130">
        <v>0.91599999999999993</v>
      </c>
      <c r="D130">
        <v>9.9610000000000003</v>
      </c>
      <c r="E130">
        <v>10.44</v>
      </c>
      <c r="F130">
        <v>0</v>
      </c>
      <c r="G130">
        <v>481</v>
      </c>
      <c r="H130" t="s">
        <v>543</v>
      </c>
      <c r="I130" t="s">
        <v>548</v>
      </c>
      <c r="J130">
        <v>0</v>
      </c>
      <c r="K130" t="s">
        <v>167</v>
      </c>
      <c r="N130">
        <v>0</v>
      </c>
      <c r="O130">
        <v>481</v>
      </c>
      <c r="P130">
        <v>0</v>
      </c>
      <c r="Q130">
        <v>481</v>
      </c>
      <c r="R130" t="s">
        <v>551</v>
      </c>
      <c r="S130">
        <v>0</v>
      </c>
      <c r="T130">
        <v>481</v>
      </c>
      <c r="W130">
        <v>61</v>
      </c>
      <c r="Y130" t="s">
        <v>582</v>
      </c>
      <c r="Z130" t="s">
        <v>583</v>
      </c>
      <c r="AA130" t="s">
        <v>582</v>
      </c>
      <c r="AB130" t="s">
        <v>588</v>
      </c>
      <c r="AC130" t="s">
        <v>582</v>
      </c>
      <c r="AD130" t="s">
        <v>582</v>
      </c>
      <c r="AF130" t="s">
        <v>604</v>
      </c>
      <c r="AG130" t="s">
        <v>608</v>
      </c>
      <c r="AH130" t="s">
        <v>615</v>
      </c>
      <c r="AM130" t="s">
        <v>627</v>
      </c>
      <c r="AN130" t="s">
        <v>634</v>
      </c>
    </row>
    <row r="131" spans="1:40" x14ac:dyDescent="0.25">
      <c r="A131" s="1" t="s">
        <v>168</v>
      </c>
      <c r="B131">
        <v>6.3230000000000004</v>
      </c>
      <c r="C131">
        <v>3.7010000000000001</v>
      </c>
      <c r="D131">
        <v>11.08</v>
      </c>
      <c r="E131">
        <v>9.3339999999999996</v>
      </c>
      <c r="F131">
        <v>1</v>
      </c>
      <c r="G131">
        <v>1725</v>
      </c>
      <c r="H131" t="s">
        <v>543</v>
      </c>
      <c r="I131" t="s">
        <v>548</v>
      </c>
      <c r="J131">
        <v>1</v>
      </c>
      <c r="K131" t="s">
        <v>168</v>
      </c>
      <c r="N131">
        <v>0</v>
      </c>
      <c r="O131">
        <v>1725</v>
      </c>
      <c r="P131">
        <v>0</v>
      </c>
      <c r="Q131">
        <v>1725</v>
      </c>
      <c r="R131" t="s">
        <v>551</v>
      </c>
      <c r="S131">
        <v>0</v>
      </c>
      <c r="T131">
        <v>1725</v>
      </c>
      <c r="W131">
        <v>54</v>
      </c>
      <c r="Y131" t="s">
        <v>581</v>
      </c>
      <c r="AA131" t="s">
        <v>581</v>
      </c>
      <c r="AD131" t="s">
        <v>581</v>
      </c>
      <c r="AF131" t="s">
        <v>603</v>
      </c>
      <c r="AG131" t="s">
        <v>608</v>
      </c>
      <c r="AH131" t="s">
        <v>613</v>
      </c>
      <c r="AM131" t="s">
        <v>626</v>
      </c>
      <c r="AN131" t="s">
        <v>634</v>
      </c>
    </row>
    <row r="132" spans="1:40" x14ac:dyDescent="0.25">
      <c r="A132" s="1" t="s">
        <v>169</v>
      </c>
      <c r="B132">
        <v>6.3220000000000001</v>
      </c>
      <c r="C132">
        <v>1.8520000000000001</v>
      </c>
      <c r="D132">
        <v>10.07</v>
      </c>
      <c r="E132">
        <v>9.7810000000000006</v>
      </c>
      <c r="F132">
        <v>0</v>
      </c>
      <c r="G132">
        <v>44</v>
      </c>
      <c r="H132" t="s">
        <v>544</v>
      </c>
      <c r="I132" t="s">
        <v>548</v>
      </c>
      <c r="J132">
        <v>0</v>
      </c>
      <c r="K132" t="s">
        <v>169</v>
      </c>
      <c r="P132">
        <v>0</v>
      </c>
      <c r="Q132">
        <v>44</v>
      </c>
      <c r="R132" t="s">
        <v>552</v>
      </c>
      <c r="S132">
        <v>0</v>
      </c>
      <c r="T132">
        <v>44</v>
      </c>
      <c r="W132">
        <v>59</v>
      </c>
      <c r="Y132" t="s">
        <v>581</v>
      </c>
      <c r="AD132" t="s">
        <v>581</v>
      </c>
      <c r="AF132" t="s">
        <v>604</v>
      </c>
      <c r="AG132" t="s">
        <v>608</v>
      </c>
      <c r="AH132" t="s">
        <v>619</v>
      </c>
      <c r="AM132" t="s">
        <v>627</v>
      </c>
      <c r="AN132" t="s">
        <v>634</v>
      </c>
    </row>
    <row r="133" spans="1:40" x14ac:dyDescent="0.25">
      <c r="A133" s="1" t="s">
        <v>170</v>
      </c>
      <c r="B133">
        <v>6.3079999999999998</v>
      </c>
      <c r="C133">
        <v>4.8460000000000001</v>
      </c>
      <c r="D133">
        <v>9.7690000000000001</v>
      </c>
      <c r="E133">
        <v>9.5259999999999998</v>
      </c>
      <c r="F133">
        <v>1</v>
      </c>
      <c r="G133">
        <v>697</v>
      </c>
      <c r="H133" t="s">
        <v>546</v>
      </c>
      <c r="I133" t="s">
        <v>548</v>
      </c>
      <c r="J133">
        <v>1</v>
      </c>
      <c r="K133" t="s">
        <v>170</v>
      </c>
      <c r="L133" t="s">
        <v>549</v>
      </c>
      <c r="M133" t="s">
        <v>549</v>
      </c>
      <c r="Q133">
        <v>697</v>
      </c>
      <c r="R133" t="s">
        <v>552</v>
      </c>
      <c r="S133">
        <v>0</v>
      </c>
      <c r="T133">
        <v>697</v>
      </c>
      <c r="V133" t="s">
        <v>553</v>
      </c>
      <c r="W133">
        <v>61</v>
      </c>
      <c r="Y133" t="s">
        <v>581</v>
      </c>
      <c r="AA133" t="s">
        <v>581</v>
      </c>
      <c r="AD133" t="s">
        <v>581</v>
      </c>
      <c r="AE133" t="s">
        <v>553</v>
      </c>
      <c r="AF133" t="s">
        <v>607</v>
      </c>
      <c r="AG133" t="s">
        <v>610</v>
      </c>
      <c r="AH133" t="s">
        <v>620</v>
      </c>
      <c r="AM133" t="s">
        <v>626</v>
      </c>
      <c r="AN133" t="s">
        <v>634</v>
      </c>
    </row>
    <row r="134" spans="1:40" x14ac:dyDescent="0.25">
      <c r="A134" s="1" t="s">
        <v>171</v>
      </c>
      <c r="B134">
        <v>6.3070000000000004</v>
      </c>
      <c r="C134">
        <v>5.5339999999999998</v>
      </c>
      <c r="D134">
        <v>10.16</v>
      </c>
      <c r="E134">
        <v>10.029999999999999</v>
      </c>
      <c r="F134">
        <v>1</v>
      </c>
      <c r="G134">
        <v>702</v>
      </c>
      <c r="H134" t="s">
        <v>543</v>
      </c>
      <c r="I134" t="s">
        <v>548</v>
      </c>
      <c r="J134">
        <v>1</v>
      </c>
      <c r="K134" t="s">
        <v>171</v>
      </c>
      <c r="N134">
        <v>0</v>
      </c>
      <c r="O134">
        <v>702</v>
      </c>
      <c r="P134">
        <v>0</v>
      </c>
      <c r="Q134">
        <v>702</v>
      </c>
      <c r="R134" t="s">
        <v>552</v>
      </c>
      <c r="S134">
        <v>0</v>
      </c>
      <c r="T134">
        <v>702</v>
      </c>
      <c r="W134">
        <v>56</v>
      </c>
      <c r="Y134" t="s">
        <v>582</v>
      </c>
      <c r="AA134" t="s">
        <v>582</v>
      </c>
      <c r="AC134" t="s">
        <v>581</v>
      </c>
      <c r="AD134" t="s">
        <v>582</v>
      </c>
      <c r="AF134" t="s">
        <v>603</v>
      </c>
      <c r="AG134" t="s">
        <v>608</v>
      </c>
      <c r="AH134" t="s">
        <v>617</v>
      </c>
      <c r="AM134" t="s">
        <v>627</v>
      </c>
      <c r="AN134" t="s">
        <v>634</v>
      </c>
    </row>
    <row r="135" spans="1:40" x14ac:dyDescent="0.25">
      <c r="A135" s="1" t="s">
        <v>172</v>
      </c>
      <c r="B135">
        <v>6.306</v>
      </c>
      <c r="C135">
        <v>4.5489999999999986</v>
      </c>
      <c r="D135">
        <v>10.26</v>
      </c>
      <c r="E135">
        <v>10.08</v>
      </c>
      <c r="F135">
        <v>0</v>
      </c>
      <c r="G135">
        <v>845</v>
      </c>
      <c r="H135" t="s">
        <v>543</v>
      </c>
      <c r="I135" t="s">
        <v>548</v>
      </c>
      <c r="J135">
        <v>0</v>
      </c>
      <c r="K135" t="s">
        <v>172</v>
      </c>
      <c r="L135" t="s">
        <v>549</v>
      </c>
      <c r="M135" t="s">
        <v>549</v>
      </c>
      <c r="N135">
        <v>0</v>
      </c>
      <c r="O135">
        <v>845</v>
      </c>
      <c r="P135">
        <v>0</v>
      </c>
      <c r="Q135">
        <v>845</v>
      </c>
      <c r="R135" t="s">
        <v>551</v>
      </c>
      <c r="S135">
        <v>0</v>
      </c>
      <c r="T135">
        <v>845</v>
      </c>
      <c r="V135" t="s">
        <v>562</v>
      </c>
      <c r="W135">
        <v>67</v>
      </c>
      <c r="AE135" t="s">
        <v>553</v>
      </c>
      <c r="AF135" t="s">
        <v>603</v>
      </c>
      <c r="AG135" t="s">
        <v>611</v>
      </c>
      <c r="AH135" t="s">
        <v>616</v>
      </c>
      <c r="AJ135" t="s">
        <v>581</v>
      </c>
      <c r="AK135" t="s">
        <v>581</v>
      </c>
      <c r="AL135" t="s">
        <v>581</v>
      </c>
      <c r="AM135" t="s">
        <v>627</v>
      </c>
      <c r="AN135" t="s">
        <v>634</v>
      </c>
    </row>
    <row r="136" spans="1:40" x14ac:dyDescent="0.25">
      <c r="A136" s="1" t="s">
        <v>173</v>
      </c>
      <c r="B136">
        <v>6.3029999999999999</v>
      </c>
      <c r="C136">
        <v>2.5920000000000001</v>
      </c>
      <c r="D136">
        <v>9.84</v>
      </c>
      <c r="E136">
        <v>11.52</v>
      </c>
      <c r="F136">
        <v>0</v>
      </c>
      <c r="G136">
        <v>536</v>
      </c>
      <c r="H136" t="s">
        <v>543</v>
      </c>
      <c r="I136" t="s">
        <v>548</v>
      </c>
      <c r="J136">
        <v>0</v>
      </c>
      <c r="K136" t="s">
        <v>173</v>
      </c>
      <c r="N136">
        <v>0</v>
      </c>
      <c r="O136">
        <v>536</v>
      </c>
      <c r="P136">
        <v>0</v>
      </c>
      <c r="Q136">
        <v>536</v>
      </c>
      <c r="R136" t="s">
        <v>552</v>
      </c>
      <c r="S136">
        <v>0</v>
      </c>
      <c r="T136">
        <v>536</v>
      </c>
      <c r="W136">
        <v>76</v>
      </c>
      <c r="AF136" t="s">
        <v>604</v>
      </c>
      <c r="AG136" t="s">
        <v>608</v>
      </c>
      <c r="AH136" t="s">
        <v>615</v>
      </c>
      <c r="AM136" t="s">
        <v>627</v>
      </c>
      <c r="AN136" t="s">
        <v>634</v>
      </c>
    </row>
    <row r="137" spans="1:40" x14ac:dyDescent="0.25">
      <c r="A137" s="1" t="s">
        <v>174</v>
      </c>
      <c r="B137">
        <v>6.2839999999999998</v>
      </c>
      <c r="C137">
        <v>4.0819999999999999</v>
      </c>
      <c r="D137">
        <v>10.16</v>
      </c>
      <c r="E137">
        <v>10.19</v>
      </c>
      <c r="F137">
        <v>1</v>
      </c>
      <c r="G137">
        <v>19</v>
      </c>
      <c r="H137" t="s">
        <v>544</v>
      </c>
      <c r="I137" t="s">
        <v>548</v>
      </c>
      <c r="J137">
        <v>0</v>
      </c>
      <c r="K137" t="s">
        <v>174</v>
      </c>
      <c r="N137">
        <v>0</v>
      </c>
      <c r="O137">
        <v>19</v>
      </c>
      <c r="P137">
        <v>0</v>
      </c>
      <c r="Q137">
        <v>19</v>
      </c>
      <c r="R137" t="s">
        <v>552</v>
      </c>
      <c r="S137">
        <v>0</v>
      </c>
      <c r="T137">
        <v>19</v>
      </c>
      <c r="W137">
        <v>59</v>
      </c>
      <c r="AD137" t="s">
        <v>581</v>
      </c>
      <c r="AF137" t="s">
        <v>603</v>
      </c>
      <c r="AG137" t="s">
        <v>608</v>
      </c>
      <c r="AH137" t="s">
        <v>614</v>
      </c>
      <c r="AM137" t="s">
        <v>627</v>
      </c>
      <c r="AN137" t="s">
        <v>634</v>
      </c>
    </row>
    <row r="138" spans="1:40" x14ac:dyDescent="0.25">
      <c r="A138" s="1" t="s">
        <v>175</v>
      </c>
      <c r="B138">
        <v>6.2829999999999986</v>
      </c>
      <c r="C138">
        <v>6.3529999999999998</v>
      </c>
      <c r="D138">
        <v>10.52</v>
      </c>
      <c r="E138">
        <v>10.06</v>
      </c>
      <c r="F138">
        <v>0</v>
      </c>
      <c r="G138">
        <v>546</v>
      </c>
      <c r="H138" t="s">
        <v>543</v>
      </c>
      <c r="I138" t="s">
        <v>548</v>
      </c>
      <c r="J138">
        <v>1</v>
      </c>
      <c r="K138" t="s">
        <v>175</v>
      </c>
      <c r="N138">
        <v>0</v>
      </c>
      <c r="O138">
        <v>546</v>
      </c>
      <c r="P138">
        <v>0</v>
      </c>
      <c r="Q138">
        <v>546</v>
      </c>
      <c r="R138" t="s">
        <v>551</v>
      </c>
      <c r="S138">
        <v>0</v>
      </c>
      <c r="T138">
        <v>546</v>
      </c>
      <c r="W138">
        <v>80</v>
      </c>
      <c r="Y138" t="s">
        <v>581</v>
      </c>
      <c r="AA138" t="s">
        <v>581</v>
      </c>
      <c r="AD138" t="s">
        <v>581</v>
      </c>
      <c r="AF138" t="s">
        <v>603</v>
      </c>
      <c r="AG138" t="s">
        <v>608</v>
      </c>
      <c r="AH138" t="s">
        <v>616</v>
      </c>
      <c r="AM138" t="s">
        <v>626</v>
      </c>
      <c r="AN138" t="s">
        <v>634</v>
      </c>
    </row>
    <row r="139" spans="1:40" x14ac:dyDescent="0.25">
      <c r="A139" s="1" t="s">
        <v>176</v>
      </c>
      <c r="B139">
        <v>6.2829999999999986</v>
      </c>
      <c r="C139">
        <v>4.83</v>
      </c>
      <c r="D139">
        <v>10.45</v>
      </c>
      <c r="E139">
        <v>9.7119999999999997</v>
      </c>
      <c r="F139">
        <v>1</v>
      </c>
      <c r="G139">
        <v>1790</v>
      </c>
      <c r="H139" t="s">
        <v>545</v>
      </c>
      <c r="I139" t="s">
        <v>548</v>
      </c>
      <c r="J139">
        <v>1</v>
      </c>
      <c r="K139" t="s">
        <v>176</v>
      </c>
      <c r="N139">
        <v>0</v>
      </c>
      <c r="O139">
        <v>1790</v>
      </c>
      <c r="P139">
        <v>0</v>
      </c>
      <c r="Q139">
        <v>1790</v>
      </c>
      <c r="R139" t="s">
        <v>551</v>
      </c>
      <c r="S139">
        <v>0</v>
      </c>
      <c r="T139">
        <v>1790</v>
      </c>
      <c r="W139">
        <v>76</v>
      </c>
      <c r="Y139" t="s">
        <v>581</v>
      </c>
      <c r="AA139" t="s">
        <v>581</v>
      </c>
      <c r="AD139" t="s">
        <v>581</v>
      </c>
      <c r="AF139" t="s">
        <v>604</v>
      </c>
      <c r="AG139" t="s">
        <v>610</v>
      </c>
      <c r="AH139" t="s">
        <v>618</v>
      </c>
      <c r="AM139" t="s">
        <v>627</v>
      </c>
      <c r="AN139" t="s">
        <v>634</v>
      </c>
    </row>
    <row r="140" spans="1:40" x14ac:dyDescent="0.25">
      <c r="A140" s="1" t="s">
        <v>177</v>
      </c>
      <c r="B140">
        <v>6.2829999999999986</v>
      </c>
      <c r="C140">
        <v>3.9239999999999999</v>
      </c>
      <c r="D140">
        <v>10.3</v>
      </c>
      <c r="E140">
        <v>10.19</v>
      </c>
      <c r="F140">
        <v>0</v>
      </c>
      <c r="G140">
        <v>1233</v>
      </c>
      <c r="H140" t="s">
        <v>543</v>
      </c>
      <c r="I140" t="s">
        <v>548</v>
      </c>
      <c r="J140">
        <v>0</v>
      </c>
      <c r="K140" t="s">
        <v>177</v>
      </c>
      <c r="L140" t="s">
        <v>550</v>
      </c>
      <c r="M140" t="s">
        <v>550</v>
      </c>
      <c r="N140">
        <v>0</v>
      </c>
      <c r="O140">
        <v>1233</v>
      </c>
      <c r="P140">
        <v>0</v>
      </c>
      <c r="Q140">
        <v>1233</v>
      </c>
      <c r="R140" t="s">
        <v>551</v>
      </c>
      <c r="S140">
        <v>0</v>
      </c>
      <c r="T140">
        <v>1233</v>
      </c>
      <c r="V140" t="s">
        <v>553</v>
      </c>
      <c r="W140">
        <v>58</v>
      </c>
      <c r="Y140" t="s">
        <v>581</v>
      </c>
      <c r="AA140" t="s">
        <v>581</v>
      </c>
      <c r="AD140" t="s">
        <v>581</v>
      </c>
      <c r="AE140" t="s">
        <v>553</v>
      </c>
      <c r="AF140" t="s">
        <v>604</v>
      </c>
      <c r="AG140" t="s">
        <v>608</v>
      </c>
      <c r="AH140" t="s">
        <v>613</v>
      </c>
      <c r="AM140" t="s">
        <v>627</v>
      </c>
      <c r="AN140" t="s">
        <v>634</v>
      </c>
    </row>
    <row r="141" spans="1:40" x14ac:dyDescent="0.25">
      <c r="A141" s="1" t="s">
        <v>178</v>
      </c>
      <c r="B141">
        <v>6.2589999999999986</v>
      </c>
      <c r="C141">
        <v>4.843</v>
      </c>
      <c r="D141">
        <v>9.452</v>
      </c>
      <c r="E141">
        <v>10.58</v>
      </c>
      <c r="F141">
        <v>0</v>
      </c>
      <c r="G141">
        <v>761</v>
      </c>
      <c r="H141" t="s">
        <v>544</v>
      </c>
      <c r="I141" t="s">
        <v>548</v>
      </c>
      <c r="J141">
        <v>2</v>
      </c>
      <c r="K141" t="s">
        <v>178</v>
      </c>
      <c r="L141" t="s">
        <v>550</v>
      </c>
      <c r="M141" t="s">
        <v>550</v>
      </c>
      <c r="N141">
        <v>0</v>
      </c>
      <c r="O141">
        <v>761</v>
      </c>
      <c r="P141">
        <v>0</v>
      </c>
      <c r="Q141">
        <v>761</v>
      </c>
      <c r="R141" t="s">
        <v>552</v>
      </c>
      <c r="S141">
        <v>0</v>
      </c>
      <c r="T141">
        <v>761</v>
      </c>
      <c r="V141" t="s">
        <v>553</v>
      </c>
      <c r="W141">
        <v>66</v>
      </c>
      <c r="AE141" t="s">
        <v>553</v>
      </c>
      <c r="AF141" t="s">
        <v>603</v>
      </c>
      <c r="AG141" t="s">
        <v>609</v>
      </c>
      <c r="AH141" t="s">
        <v>613</v>
      </c>
      <c r="AM141" t="s">
        <v>626</v>
      </c>
      <c r="AN141" t="s">
        <v>634</v>
      </c>
    </row>
    <row r="142" spans="1:40" x14ac:dyDescent="0.25">
      <c r="A142" s="1" t="s">
        <v>179</v>
      </c>
      <c r="B142">
        <v>6.2329999999999997</v>
      </c>
      <c r="C142">
        <v>5.7839999999999998</v>
      </c>
      <c r="D142">
        <v>10.53</v>
      </c>
      <c r="E142">
        <v>10.119999999999999</v>
      </c>
      <c r="F142">
        <v>0</v>
      </c>
      <c r="G142">
        <v>351</v>
      </c>
      <c r="H142" t="s">
        <v>543</v>
      </c>
      <c r="I142" t="s">
        <v>548</v>
      </c>
      <c r="J142">
        <v>1</v>
      </c>
      <c r="K142" t="s">
        <v>179</v>
      </c>
      <c r="N142">
        <v>0</v>
      </c>
      <c r="O142">
        <v>351</v>
      </c>
      <c r="P142">
        <v>0</v>
      </c>
      <c r="Q142">
        <v>351</v>
      </c>
      <c r="R142" t="s">
        <v>551</v>
      </c>
      <c r="S142">
        <v>0</v>
      </c>
      <c r="T142">
        <v>351</v>
      </c>
      <c r="W142">
        <v>73</v>
      </c>
      <c r="Y142" t="s">
        <v>581</v>
      </c>
      <c r="AA142" t="s">
        <v>581</v>
      </c>
      <c r="AD142" t="s">
        <v>581</v>
      </c>
      <c r="AF142" t="s">
        <v>603</v>
      </c>
      <c r="AG142" t="s">
        <v>608</v>
      </c>
      <c r="AH142" t="s">
        <v>618</v>
      </c>
      <c r="AM142" t="s">
        <v>627</v>
      </c>
      <c r="AN142" t="s">
        <v>634</v>
      </c>
    </row>
    <row r="143" spans="1:40" x14ac:dyDescent="0.25">
      <c r="A143" s="1" t="s">
        <v>180</v>
      </c>
      <c r="B143">
        <v>6.2290000000000001</v>
      </c>
      <c r="C143">
        <v>3.2290000000000001</v>
      </c>
      <c r="D143">
        <v>10.35</v>
      </c>
      <c r="E143">
        <v>9.8770000000000007</v>
      </c>
      <c r="F143">
        <v>1</v>
      </c>
      <c r="G143">
        <v>116</v>
      </c>
      <c r="H143" t="s">
        <v>544</v>
      </c>
      <c r="I143" t="s">
        <v>548</v>
      </c>
      <c r="J143">
        <v>0</v>
      </c>
      <c r="K143" t="s">
        <v>180</v>
      </c>
      <c r="N143">
        <v>0</v>
      </c>
      <c r="O143">
        <v>116</v>
      </c>
      <c r="P143">
        <v>0</v>
      </c>
      <c r="Q143">
        <v>116</v>
      </c>
      <c r="R143" t="s">
        <v>552</v>
      </c>
      <c r="S143">
        <v>0</v>
      </c>
      <c r="T143">
        <v>116</v>
      </c>
      <c r="W143">
        <v>48</v>
      </c>
      <c r="Y143" t="s">
        <v>581</v>
      </c>
      <c r="AA143" t="s">
        <v>581</v>
      </c>
      <c r="AD143" t="s">
        <v>581</v>
      </c>
      <c r="AF143" t="s">
        <v>603</v>
      </c>
      <c r="AG143" t="s">
        <v>608</v>
      </c>
      <c r="AH143" t="s">
        <v>619</v>
      </c>
      <c r="AM143" t="s">
        <v>627</v>
      </c>
      <c r="AN143" t="s">
        <v>634</v>
      </c>
    </row>
    <row r="144" spans="1:40" x14ac:dyDescent="0.25">
      <c r="A144" s="1" t="s">
        <v>181</v>
      </c>
      <c r="B144">
        <v>6.2229999999999999</v>
      </c>
      <c r="C144">
        <v>3.7370000000000001</v>
      </c>
      <c r="D144">
        <v>9.2759999999999998</v>
      </c>
      <c r="E144">
        <v>10.039999999999999</v>
      </c>
      <c r="F144">
        <v>0</v>
      </c>
      <c r="G144">
        <v>842</v>
      </c>
      <c r="H144" t="s">
        <v>543</v>
      </c>
      <c r="I144" t="s">
        <v>548</v>
      </c>
      <c r="J144">
        <v>2</v>
      </c>
      <c r="K144" t="s">
        <v>181</v>
      </c>
      <c r="L144" t="s">
        <v>549</v>
      </c>
      <c r="M144" t="s">
        <v>549</v>
      </c>
      <c r="P144">
        <v>0</v>
      </c>
      <c r="Q144">
        <v>842</v>
      </c>
      <c r="R144" t="s">
        <v>551</v>
      </c>
      <c r="S144">
        <v>1</v>
      </c>
      <c r="T144">
        <v>772</v>
      </c>
      <c r="V144" t="s">
        <v>563</v>
      </c>
      <c r="W144">
        <v>62</v>
      </c>
      <c r="AD144" t="s">
        <v>581</v>
      </c>
      <c r="AE144" t="s">
        <v>597</v>
      </c>
      <c r="AF144" t="s">
        <v>604</v>
      </c>
      <c r="AG144" t="s">
        <v>608</v>
      </c>
      <c r="AH144" t="s">
        <v>613</v>
      </c>
      <c r="AI144" t="s">
        <v>581</v>
      </c>
      <c r="AK144" t="s">
        <v>581</v>
      </c>
      <c r="AL144" t="s">
        <v>582</v>
      </c>
      <c r="AM144" t="s">
        <v>627</v>
      </c>
      <c r="AN144" t="s">
        <v>634</v>
      </c>
    </row>
    <row r="145" spans="1:40" x14ac:dyDescent="0.25">
      <c r="A145" s="1" t="s">
        <v>182</v>
      </c>
      <c r="B145">
        <v>6.2229999999999999</v>
      </c>
      <c r="C145">
        <v>3.3519999999999999</v>
      </c>
      <c r="D145">
        <v>10.08</v>
      </c>
      <c r="E145">
        <v>11.95</v>
      </c>
      <c r="F145">
        <v>0</v>
      </c>
      <c r="G145">
        <v>224</v>
      </c>
      <c r="H145" t="s">
        <v>545</v>
      </c>
      <c r="I145" t="s">
        <v>548</v>
      </c>
      <c r="J145">
        <v>0</v>
      </c>
      <c r="K145" t="s">
        <v>182</v>
      </c>
      <c r="N145">
        <v>0</v>
      </c>
      <c r="O145">
        <v>224</v>
      </c>
      <c r="P145">
        <v>0</v>
      </c>
      <c r="Q145">
        <v>224</v>
      </c>
      <c r="R145" t="s">
        <v>552</v>
      </c>
      <c r="S145">
        <v>0</v>
      </c>
      <c r="T145">
        <v>224</v>
      </c>
      <c r="W145">
        <v>59</v>
      </c>
      <c r="AC145" t="s">
        <v>581</v>
      </c>
      <c r="AD145" t="s">
        <v>582</v>
      </c>
      <c r="AF145" t="s">
        <v>604</v>
      </c>
      <c r="AG145" t="s">
        <v>610</v>
      </c>
      <c r="AH145" t="s">
        <v>613</v>
      </c>
      <c r="AM145" t="s">
        <v>627</v>
      </c>
      <c r="AN145" t="s">
        <v>634</v>
      </c>
    </row>
    <row r="146" spans="1:40" x14ac:dyDescent="0.25">
      <c r="A146" s="1" t="s">
        <v>183</v>
      </c>
      <c r="B146">
        <v>6.1970000000000001</v>
      </c>
      <c r="C146">
        <v>0.95269999999999999</v>
      </c>
      <c r="D146">
        <v>10.3</v>
      </c>
      <c r="E146">
        <v>10.27</v>
      </c>
      <c r="F146">
        <v>1</v>
      </c>
      <c r="G146">
        <v>719</v>
      </c>
      <c r="H146" t="s">
        <v>543</v>
      </c>
      <c r="I146" t="s">
        <v>548</v>
      </c>
      <c r="J146">
        <v>0</v>
      </c>
      <c r="K146" t="s">
        <v>183</v>
      </c>
      <c r="N146">
        <v>1</v>
      </c>
      <c r="O146">
        <v>566</v>
      </c>
      <c r="P146">
        <v>1</v>
      </c>
      <c r="Q146">
        <v>719</v>
      </c>
      <c r="R146" t="s">
        <v>551</v>
      </c>
      <c r="S146">
        <v>1</v>
      </c>
      <c r="T146">
        <v>566</v>
      </c>
      <c r="W146">
        <v>67</v>
      </c>
      <c r="Y146" t="s">
        <v>581</v>
      </c>
      <c r="AA146" t="s">
        <v>581</v>
      </c>
      <c r="AD146" t="s">
        <v>581</v>
      </c>
      <c r="AF146" t="s">
        <v>604</v>
      </c>
      <c r="AG146" t="s">
        <v>608</v>
      </c>
      <c r="AH146" t="s">
        <v>615</v>
      </c>
      <c r="AI146" t="s">
        <v>581</v>
      </c>
      <c r="AK146" t="s">
        <v>581</v>
      </c>
      <c r="AL146" t="s">
        <v>582</v>
      </c>
      <c r="AM146" t="s">
        <v>627</v>
      </c>
      <c r="AN146" t="s">
        <v>634</v>
      </c>
    </row>
    <row r="147" spans="1:40" x14ac:dyDescent="0.25">
      <c r="A147" s="1" t="s">
        <v>184</v>
      </c>
      <c r="B147">
        <v>6.194</v>
      </c>
      <c r="C147">
        <v>0.57030000000000003</v>
      </c>
      <c r="D147">
        <v>10.29</v>
      </c>
      <c r="E147">
        <v>12.17</v>
      </c>
      <c r="F147">
        <v>0</v>
      </c>
      <c r="G147">
        <v>28</v>
      </c>
      <c r="H147" t="s">
        <v>543</v>
      </c>
      <c r="I147" t="s">
        <v>548</v>
      </c>
      <c r="J147">
        <v>0</v>
      </c>
      <c r="K147" t="s">
        <v>184</v>
      </c>
      <c r="P147">
        <v>0</v>
      </c>
      <c r="Q147">
        <v>28</v>
      </c>
      <c r="R147" t="s">
        <v>551</v>
      </c>
      <c r="S147">
        <v>0</v>
      </c>
      <c r="T147">
        <v>28</v>
      </c>
      <c r="W147">
        <v>54</v>
      </c>
      <c r="Y147" t="s">
        <v>581</v>
      </c>
      <c r="AA147" t="s">
        <v>581</v>
      </c>
      <c r="AD147" t="s">
        <v>581</v>
      </c>
      <c r="AF147" t="s">
        <v>603</v>
      </c>
      <c r="AG147" t="s">
        <v>608</v>
      </c>
      <c r="AH147" t="s">
        <v>615</v>
      </c>
      <c r="AM147" t="s">
        <v>627</v>
      </c>
      <c r="AN147" t="s">
        <v>634</v>
      </c>
    </row>
    <row r="148" spans="1:40" x14ac:dyDescent="0.25">
      <c r="A148" s="1" t="s">
        <v>185</v>
      </c>
      <c r="B148">
        <v>6.1929999999999996</v>
      </c>
      <c r="C148">
        <v>4.9569999999999999</v>
      </c>
      <c r="D148">
        <v>10.18</v>
      </c>
      <c r="E148">
        <v>9.8889999999999993</v>
      </c>
      <c r="F148">
        <v>0</v>
      </c>
      <c r="G148">
        <v>705</v>
      </c>
      <c r="H148" t="s">
        <v>543</v>
      </c>
      <c r="I148" t="s">
        <v>548</v>
      </c>
      <c r="J148">
        <v>1</v>
      </c>
      <c r="K148" t="s">
        <v>185</v>
      </c>
      <c r="L148" t="s">
        <v>550</v>
      </c>
      <c r="M148" t="s">
        <v>549</v>
      </c>
      <c r="N148">
        <v>0</v>
      </c>
      <c r="O148">
        <v>705</v>
      </c>
      <c r="P148">
        <v>0</v>
      </c>
      <c r="Q148">
        <v>705</v>
      </c>
      <c r="R148" t="s">
        <v>551</v>
      </c>
      <c r="S148">
        <v>0</v>
      </c>
      <c r="T148">
        <v>705</v>
      </c>
      <c r="V148" t="s">
        <v>553</v>
      </c>
      <c r="W148">
        <v>76</v>
      </c>
      <c r="AE148" t="s">
        <v>553</v>
      </c>
      <c r="AF148" t="s">
        <v>604</v>
      </c>
      <c r="AG148" t="s">
        <v>608</v>
      </c>
      <c r="AH148" t="s">
        <v>615</v>
      </c>
      <c r="AM148" t="s">
        <v>627</v>
      </c>
      <c r="AN148" t="s">
        <v>634</v>
      </c>
    </row>
    <row r="149" spans="1:40" x14ac:dyDescent="0.25">
      <c r="A149" s="1" t="s">
        <v>186</v>
      </c>
      <c r="B149">
        <v>6.1929999999999996</v>
      </c>
      <c r="C149">
        <v>2.177</v>
      </c>
      <c r="D149">
        <v>10.14</v>
      </c>
      <c r="E149">
        <v>10.67</v>
      </c>
      <c r="F149">
        <v>1</v>
      </c>
      <c r="G149">
        <v>340</v>
      </c>
      <c r="H149" t="s">
        <v>544</v>
      </c>
      <c r="I149" t="s">
        <v>548</v>
      </c>
      <c r="J149">
        <v>0</v>
      </c>
      <c r="K149" t="s">
        <v>186</v>
      </c>
      <c r="P149">
        <v>1</v>
      </c>
      <c r="Q149">
        <v>340</v>
      </c>
      <c r="R149" t="s">
        <v>552</v>
      </c>
      <c r="S149">
        <v>1</v>
      </c>
      <c r="T149">
        <v>107</v>
      </c>
      <c r="W149">
        <v>41</v>
      </c>
      <c r="Y149" t="s">
        <v>582</v>
      </c>
      <c r="Z149" t="s">
        <v>583</v>
      </c>
      <c r="AA149" t="s">
        <v>582</v>
      </c>
      <c r="AC149" t="s">
        <v>581</v>
      </c>
      <c r="AD149" t="s">
        <v>582</v>
      </c>
      <c r="AF149" t="s">
        <v>603</v>
      </c>
      <c r="AG149" t="s">
        <v>608</v>
      </c>
      <c r="AH149" t="s">
        <v>614</v>
      </c>
      <c r="AM149" t="s">
        <v>627</v>
      </c>
      <c r="AN149" t="s">
        <v>634</v>
      </c>
    </row>
    <row r="150" spans="1:40" x14ac:dyDescent="0.25">
      <c r="A150" s="1" t="s">
        <v>187</v>
      </c>
      <c r="B150">
        <v>6.1920000000000002</v>
      </c>
      <c r="C150">
        <v>2.78</v>
      </c>
      <c r="D150">
        <v>9.5640000000000001</v>
      </c>
      <c r="E150">
        <v>10.11</v>
      </c>
      <c r="F150">
        <v>1</v>
      </c>
      <c r="G150">
        <v>118</v>
      </c>
      <c r="H150" t="s">
        <v>544</v>
      </c>
      <c r="I150" t="s">
        <v>548</v>
      </c>
      <c r="J150">
        <v>2</v>
      </c>
      <c r="K150" t="s">
        <v>187</v>
      </c>
      <c r="P150">
        <v>1</v>
      </c>
      <c r="Q150">
        <v>118</v>
      </c>
      <c r="R150" t="s">
        <v>552</v>
      </c>
      <c r="S150">
        <v>1</v>
      </c>
      <c r="T150">
        <v>118</v>
      </c>
      <c r="W150">
        <v>61</v>
      </c>
      <c r="Y150" t="s">
        <v>581</v>
      </c>
      <c r="AA150" t="s">
        <v>581</v>
      </c>
      <c r="AD150" t="s">
        <v>581</v>
      </c>
      <c r="AF150" t="s">
        <v>603</v>
      </c>
      <c r="AG150" t="s">
        <v>609</v>
      </c>
      <c r="AH150" t="s">
        <v>613</v>
      </c>
      <c r="AM150" t="s">
        <v>626</v>
      </c>
      <c r="AN150" t="s">
        <v>634</v>
      </c>
    </row>
    <row r="151" spans="1:40" x14ac:dyDescent="0.25">
      <c r="A151" s="1" t="s">
        <v>188</v>
      </c>
      <c r="B151">
        <v>6.1890000000000001</v>
      </c>
      <c r="C151">
        <v>4.9239999999999986</v>
      </c>
      <c r="D151">
        <v>11.86</v>
      </c>
      <c r="E151">
        <v>8.7129999999999992</v>
      </c>
      <c r="F151">
        <v>1</v>
      </c>
      <c r="G151">
        <v>1531</v>
      </c>
      <c r="H151" t="s">
        <v>543</v>
      </c>
      <c r="I151" t="s">
        <v>548</v>
      </c>
      <c r="J151">
        <v>1</v>
      </c>
      <c r="K151" t="s">
        <v>188</v>
      </c>
      <c r="L151" t="s">
        <v>550</v>
      </c>
      <c r="M151" t="s">
        <v>550</v>
      </c>
      <c r="N151">
        <v>1</v>
      </c>
      <c r="O151">
        <v>1447</v>
      </c>
      <c r="P151">
        <v>0</v>
      </c>
      <c r="Q151">
        <v>1531</v>
      </c>
      <c r="R151" t="s">
        <v>551</v>
      </c>
      <c r="S151">
        <v>1</v>
      </c>
      <c r="T151">
        <v>1447</v>
      </c>
      <c r="V151" t="s">
        <v>553</v>
      </c>
      <c r="W151">
        <v>81</v>
      </c>
      <c r="Y151" t="s">
        <v>581</v>
      </c>
      <c r="AA151" t="s">
        <v>581</v>
      </c>
      <c r="AD151" t="s">
        <v>581</v>
      </c>
      <c r="AE151" t="s">
        <v>553</v>
      </c>
      <c r="AF151" t="s">
        <v>603</v>
      </c>
      <c r="AG151" t="s">
        <v>608</v>
      </c>
      <c r="AH151" t="s">
        <v>615</v>
      </c>
      <c r="AI151" t="s">
        <v>582</v>
      </c>
      <c r="AK151" t="s">
        <v>581</v>
      </c>
      <c r="AL151" t="s">
        <v>581</v>
      </c>
      <c r="AM151" t="s">
        <v>626</v>
      </c>
      <c r="AN151" t="s">
        <v>634</v>
      </c>
    </row>
    <row r="152" spans="1:40" x14ac:dyDescent="0.25">
      <c r="A152" s="1" t="s">
        <v>189</v>
      </c>
      <c r="B152">
        <v>6.1849999999999996</v>
      </c>
      <c r="C152">
        <v>2.5030000000000001</v>
      </c>
      <c r="D152">
        <v>10.29</v>
      </c>
      <c r="E152">
        <v>9.972999999999999</v>
      </c>
      <c r="F152">
        <v>0</v>
      </c>
      <c r="G152">
        <v>7062</v>
      </c>
      <c r="H152" t="s">
        <v>544</v>
      </c>
      <c r="I152" t="s">
        <v>548</v>
      </c>
      <c r="J152">
        <v>0</v>
      </c>
      <c r="K152" t="s">
        <v>189</v>
      </c>
      <c r="N152">
        <v>0</v>
      </c>
      <c r="O152">
        <v>7062</v>
      </c>
      <c r="P152">
        <v>0</v>
      </c>
      <c r="Q152">
        <v>7062</v>
      </c>
      <c r="R152" t="s">
        <v>552</v>
      </c>
      <c r="S152">
        <v>0</v>
      </c>
      <c r="T152">
        <v>7062</v>
      </c>
      <c r="W152">
        <v>59</v>
      </c>
      <c r="Y152" t="s">
        <v>581</v>
      </c>
      <c r="AA152" t="s">
        <v>581</v>
      </c>
      <c r="AD152" t="s">
        <v>581</v>
      </c>
      <c r="AF152" t="s">
        <v>603</v>
      </c>
      <c r="AG152" t="s">
        <v>609</v>
      </c>
      <c r="AH152" t="s">
        <v>618</v>
      </c>
      <c r="AM152" t="s">
        <v>627</v>
      </c>
      <c r="AN152" t="s">
        <v>634</v>
      </c>
    </row>
    <row r="153" spans="1:40" x14ac:dyDescent="0.25">
      <c r="A153" s="1" t="s">
        <v>190</v>
      </c>
      <c r="B153">
        <v>6.1779999999999999</v>
      </c>
      <c r="C153">
        <v>1.3620000000000001</v>
      </c>
      <c r="D153">
        <v>11.74</v>
      </c>
      <c r="E153">
        <v>10.65</v>
      </c>
      <c r="F153">
        <v>1</v>
      </c>
      <c r="G153">
        <v>354</v>
      </c>
      <c r="H153" t="s">
        <v>543</v>
      </c>
      <c r="I153" t="s">
        <v>548</v>
      </c>
      <c r="J153">
        <v>0</v>
      </c>
      <c r="K153" t="s">
        <v>190</v>
      </c>
      <c r="L153" t="s">
        <v>550</v>
      </c>
      <c r="M153" t="s">
        <v>550</v>
      </c>
      <c r="P153">
        <v>1</v>
      </c>
      <c r="Q153">
        <v>354</v>
      </c>
      <c r="R153" t="s">
        <v>551</v>
      </c>
      <c r="S153">
        <v>1</v>
      </c>
      <c r="T153">
        <v>354</v>
      </c>
      <c r="V153" t="s">
        <v>553</v>
      </c>
      <c r="W153">
        <v>72</v>
      </c>
      <c r="Y153" t="s">
        <v>581</v>
      </c>
      <c r="AA153" t="s">
        <v>581</v>
      </c>
      <c r="AD153" t="s">
        <v>581</v>
      </c>
      <c r="AE153" t="s">
        <v>553</v>
      </c>
      <c r="AF153" t="s">
        <v>603</v>
      </c>
      <c r="AG153" t="s">
        <v>608</v>
      </c>
      <c r="AH153" t="s">
        <v>613</v>
      </c>
      <c r="AI153" t="s">
        <v>581</v>
      </c>
      <c r="AJ153" t="s">
        <v>581</v>
      </c>
      <c r="AK153" t="s">
        <v>581</v>
      </c>
      <c r="AL153" t="s">
        <v>582</v>
      </c>
      <c r="AM153" t="s">
        <v>627</v>
      </c>
      <c r="AN153" t="s">
        <v>634</v>
      </c>
    </row>
    <row r="154" spans="1:40" x14ac:dyDescent="0.25">
      <c r="A154" s="1" t="s">
        <v>191</v>
      </c>
      <c r="B154">
        <v>6.165</v>
      </c>
      <c r="C154">
        <v>6.5110000000000001</v>
      </c>
      <c r="D154">
        <v>10.029999999999999</v>
      </c>
      <c r="E154">
        <v>9.9540000000000006</v>
      </c>
      <c r="F154">
        <v>0</v>
      </c>
      <c r="G154">
        <v>2109</v>
      </c>
      <c r="H154" t="s">
        <v>543</v>
      </c>
      <c r="I154" t="s">
        <v>548</v>
      </c>
      <c r="J154">
        <v>1</v>
      </c>
      <c r="K154" t="s">
        <v>191</v>
      </c>
      <c r="L154" t="s">
        <v>549</v>
      </c>
      <c r="M154" t="s">
        <v>549</v>
      </c>
      <c r="N154">
        <v>0</v>
      </c>
      <c r="O154">
        <v>2109</v>
      </c>
      <c r="P154">
        <v>0</v>
      </c>
      <c r="Q154">
        <v>2109</v>
      </c>
      <c r="R154" t="s">
        <v>552</v>
      </c>
      <c r="S154">
        <v>0</v>
      </c>
      <c r="T154">
        <v>2109</v>
      </c>
      <c r="V154" t="s">
        <v>564</v>
      </c>
      <c r="W154">
        <v>56</v>
      </c>
      <c r="Y154" t="s">
        <v>581</v>
      </c>
      <c r="AA154" t="s">
        <v>581</v>
      </c>
      <c r="AD154" t="s">
        <v>581</v>
      </c>
      <c r="AE154" t="s">
        <v>553</v>
      </c>
      <c r="AF154" t="s">
        <v>603</v>
      </c>
      <c r="AG154" t="s">
        <v>608</v>
      </c>
      <c r="AH154" t="s">
        <v>618</v>
      </c>
      <c r="AM154" t="s">
        <v>623</v>
      </c>
      <c r="AN154" t="s">
        <v>634</v>
      </c>
    </row>
    <row r="155" spans="1:40" x14ac:dyDescent="0.25">
      <c r="A155" s="1" t="s">
        <v>192</v>
      </c>
      <c r="B155">
        <v>6.1529999999999996</v>
      </c>
      <c r="C155">
        <v>4.444</v>
      </c>
      <c r="D155">
        <v>11.32</v>
      </c>
      <c r="E155">
        <v>9.7309999999999999</v>
      </c>
      <c r="F155">
        <v>1</v>
      </c>
      <c r="G155">
        <v>428</v>
      </c>
      <c r="H155" t="s">
        <v>544</v>
      </c>
      <c r="I155" t="s">
        <v>548</v>
      </c>
      <c r="J155">
        <v>1</v>
      </c>
      <c r="K155" t="s">
        <v>192</v>
      </c>
      <c r="L155" t="s">
        <v>549</v>
      </c>
      <c r="M155" t="s">
        <v>549</v>
      </c>
      <c r="N155">
        <v>1</v>
      </c>
      <c r="O155">
        <v>417</v>
      </c>
      <c r="P155">
        <v>1</v>
      </c>
      <c r="Q155">
        <v>428</v>
      </c>
      <c r="R155" t="s">
        <v>551</v>
      </c>
      <c r="S155">
        <v>1</v>
      </c>
      <c r="T155">
        <v>417</v>
      </c>
      <c r="V155" t="s">
        <v>553</v>
      </c>
      <c r="W155">
        <v>61</v>
      </c>
      <c r="AE155" t="s">
        <v>553</v>
      </c>
      <c r="AF155" t="s">
        <v>603</v>
      </c>
      <c r="AG155" t="s">
        <v>609</v>
      </c>
      <c r="AH155" t="s">
        <v>613</v>
      </c>
      <c r="AM155" t="s">
        <v>627</v>
      </c>
      <c r="AN155" t="s">
        <v>634</v>
      </c>
    </row>
    <row r="156" spans="1:40" x14ac:dyDescent="0.25">
      <c r="A156" s="1" t="s">
        <v>193</v>
      </c>
      <c r="B156">
        <v>6.149</v>
      </c>
      <c r="C156">
        <v>7.8670000000000009</v>
      </c>
      <c r="D156">
        <v>10.25</v>
      </c>
      <c r="E156">
        <v>9.527000000000001</v>
      </c>
      <c r="F156">
        <v>0</v>
      </c>
      <c r="G156">
        <v>839</v>
      </c>
      <c r="H156" t="s">
        <v>544</v>
      </c>
      <c r="I156" t="s">
        <v>548</v>
      </c>
      <c r="J156">
        <v>1</v>
      </c>
      <c r="K156" t="s">
        <v>193</v>
      </c>
      <c r="N156">
        <v>0</v>
      </c>
      <c r="O156">
        <v>839</v>
      </c>
      <c r="P156">
        <v>0</v>
      </c>
      <c r="Q156">
        <v>839</v>
      </c>
      <c r="R156" t="s">
        <v>551</v>
      </c>
      <c r="S156">
        <v>0</v>
      </c>
      <c r="T156">
        <v>839</v>
      </c>
      <c r="W156">
        <v>72</v>
      </c>
      <c r="AF156" t="s">
        <v>603</v>
      </c>
      <c r="AG156" t="s">
        <v>609</v>
      </c>
      <c r="AH156" t="s">
        <v>619</v>
      </c>
      <c r="AM156" t="s">
        <v>630</v>
      </c>
      <c r="AN156" t="s">
        <v>634</v>
      </c>
    </row>
    <row r="157" spans="1:40" x14ac:dyDescent="0.25">
      <c r="A157" s="1" t="s">
        <v>194</v>
      </c>
      <c r="B157">
        <v>6.1479999999999997</v>
      </c>
      <c r="C157">
        <v>4.7290000000000001</v>
      </c>
      <c r="D157">
        <v>10.43</v>
      </c>
      <c r="E157">
        <v>9.2639999999999993</v>
      </c>
      <c r="F157">
        <v>0</v>
      </c>
      <c r="G157">
        <v>264</v>
      </c>
      <c r="H157" t="s">
        <v>545</v>
      </c>
      <c r="I157" t="s">
        <v>548</v>
      </c>
      <c r="J157">
        <v>1</v>
      </c>
      <c r="K157" t="s">
        <v>194</v>
      </c>
      <c r="P157">
        <v>0</v>
      </c>
      <c r="Q157">
        <v>264</v>
      </c>
      <c r="R157" t="s">
        <v>552</v>
      </c>
      <c r="S157">
        <v>0</v>
      </c>
      <c r="T157">
        <v>264</v>
      </c>
      <c r="W157">
        <v>61</v>
      </c>
      <c r="AF157" t="s">
        <v>603</v>
      </c>
      <c r="AG157" t="s">
        <v>610</v>
      </c>
      <c r="AH157" t="s">
        <v>613</v>
      </c>
      <c r="AM157" t="s">
        <v>627</v>
      </c>
      <c r="AN157" t="s">
        <v>634</v>
      </c>
    </row>
    <row r="158" spans="1:40" x14ac:dyDescent="0.25">
      <c r="A158" s="1" t="s">
        <v>195</v>
      </c>
      <c r="B158">
        <v>6.1279999999999992</v>
      </c>
      <c r="C158">
        <v>5.6270000000000007</v>
      </c>
      <c r="D158">
        <v>10.17</v>
      </c>
      <c r="E158">
        <v>11.41</v>
      </c>
      <c r="F158">
        <v>0</v>
      </c>
      <c r="G158">
        <v>134</v>
      </c>
      <c r="H158" t="s">
        <v>544</v>
      </c>
      <c r="I158" t="s">
        <v>548</v>
      </c>
      <c r="J158">
        <v>0</v>
      </c>
      <c r="K158" t="s">
        <v>195</v>
      </c>
      <c r="P158">
        <v>0</v>
      </c>
      <c r="Q158">
        <v>134</v>
      </c>
      <c r="R158" t="s">
        <v>552</v>
      </c>
      <c r="S158">
        <v>0</v>
      </c>
      <c r="T158">
        <v>134</v>
      </c>
      <c r="W158">
        <v>59</v>
      </c>
      <c r="X158" t="s">
        <v>576</v>
      </c>
      <c r="Y158" t="s">
        <v>582</v>
      </c>
      <c r="AF158" t="s">
        <v>604</v>
      </c>
      <c r="AG158" t="s">
        <v>609</v>
      </c>
      <c r="AH158" t="s">
        <v>619</v>
      </c>
      <c r="AJ158" t="s">
        <v>581</v>
      </c>
      <c r="AM158" t="s">
        <v>626</v>
      </c>
      <c r="AN158" t="s">
        <v>634</v>
      </c>
    </row>
    <row r="159" spans="1:40" x14ac:dyDescent="0.25">
      <c r="A159" s="1" t="s">
        <v>196</v>
      </c>
      <c r="B159">
        <v>6.1260000000000003</v>
      </c>
      <c r="C159">
        <v>2.4209999999999998</v>
      </c>
      <c r="D159">
        <v>10.16</v>
      </c>
      <c r="E159">
        <v>10.15</v>
      </c>
      <c r="F159">
        <v>0</v>
      </c>
      <c r="G159">
        <v>1893</v>
      </c>
      <c r="H159" t="s">
        <v>544</v>
      </c>
      <c r="I159" t="s">
        <v>548</v>
      </c>
      <c r="J159">
        <v>0</v>
      </c>
      <c r="K159" t="s">
        <v>196</v>
      </c>
      <c r="N159">
        <v>1</v>
      </c>
      <c r="O159">
        <v>1893</v>
      </c>
      <c r="P159">
        <v>0</v>
      </c>
      <c r="Q159">
        <v>1893</v>
      </c>
      <c r="R159" t="s">
        <v>552</v>
      </c>
      <c r="S159">
        <v>1</v>
      </c>
      <c r="T159">
        <v>1893</v>
      </c>
      <c r="W159">
        <v>69</v>
      </c>
      <c r="AF159" t="s">
        <v>604</v>
      </c>
      <c r="AG159" t="s">
        <v>609</v>
      </c>
      <c r="AH159" t="s">
        <v>613</v>
      </c>
      <c r="AM159" t="s">
        <v>627</v>
      </c>
      <c r="AN159" t="s">
        <v>634</v>
      </c>
    </row>
    <row r="160" spans="1:40" x14ac:dyDescent="0.25">
      <c r="A160" s="1" t="s">
        <v>197</v>
      </c>
      <c r="B160">
        <v>6.1070000000000002</v>
      </c>
      <c r="C160">
        <v>2.5070000000000001</v>
      </c>
      <c r="D160">
        <v>10.28</v>
      </c>
      <c r="E160">
        <v>10.42</v>
      </c>
      <c r="F160">
        <v>0</v>
      </c>
      <c r="G160">
        <v>62</v>
      </c>
      <c r="H160" t="s">
        <v>543</v>
      </c>
      <c r="I160" t="s">
        <v>548</v>
      </c>
      <c r="J160">
        <v>0</v>
      </c>
      <c r="K160" t="s">
        <v>197</v>
      </c>
      <c r="L160" t="s">
        <v>550</v>
      </c>
      <c r="M160" t="s">
        <v>549</v>
      </c>
      <c r="P160">
        <v>0</v>
      </c>
      <c r="Q160">
        <v>62</v>
      </c>
      <c r="R160" t="s">
        <v>551</v>
      </c>
      <c r="S160">
        <v>0</v>
      </c>
      <c r="T160">
        <v>62</v>
      </c>
      <c r="V160" t="s">
        <v>553</v>
      </c>
      <c r="W160">
        <v>69</v>
      </c>
      <c r="AE160" t="s">
        <v>553</v>
      </c>
      <c r="AF160" t="s">
        <v>603</v>
      </c>
      <c r="AG160" t="s">
        <v>608</v>
      </c>
      <c r="AH160" t="s">
        <v>615</v>
      </c>
      <c r="AM160" t="s">
        <v>626</v>
      </c>
      <c r="AN160" t="s">
        <v>634</v>
      </c>
    </row>
    <row r="161" spans="1:40" x14ac:dyDescent="0.25">
      <c r="A161" s="1" t="s">
        <v>198</v>
      </c>
      <c r="B161">
        <v>6.0970000000000004</v>
      </c>
      <c r="C161">
        <v>3.1309999999999998</v>
      </c>
      <c r="D161">
        <v>9.9939999999999998</v>
      </c>
      <c r="E161">
        <v>9.7720000000000002</v>
      </c>
      <c r="F161">
        <v>0</v>
      </c>
      <c r="G161">
        <v>605</v>
      </c>
      <c r="H161" t="s">
        <v>543</v>
      </c>
      <c r="I161" t="s">
        <v>548</v>
      </c>
      <c r="J161">
        <v>0</v>
      </c>
      <c r="K161" t="s">
        <v>198</v>
      </c>
      <c r="N161">
        <v>0</v>
      </c>
      <c r="O161">
        <v>605</v>
      </c>
      <c r="P161">
        <v>0</v>
      </c>
      <c r="Q161">
        <v>605</v>
      </c>
      <c r="R161" t="s">
        <v>551</v>
      </c>
      <c r="S161">
        <v>0</v>
      </c>
      <c r="T161">
        <v>605</v>
      </c>
      <c r="W161">
        <v>68</v>
      </c>
      <c r="Y161" t="s">
        <v>581</v>
      </c>
      <c r="AD161" t="s">
        <v>581</v>
      </c>
      <c r="AF161" t="s">
        <v>603</v>
      </c>
      <c r="AG161" t="s">
        <v>608</v>
      </c>
      <c r="AH161" t="s">
        <v>613</v>
      </c>
      <c r="AM161" t="s">
        <v>623</v>
      </c>
      <c r="AN161" t="s">
        <v>634</v>
      </c>
    </row>
    <row r="162" spans="1:40" x14ac:dyDescent="0.25">
      <c r="A162" s="1" t="s">
        <v>199</v>
      </c>
      <c r="B162">
        <v>6.0770000000000008</v>
      </c>
      <c r="C162">
        <v>7.2089999999999996</v>
      </c>
      <c r="D162">
        <v>11.03</v>
      </c>
      <c r="E162">
        <v>9.972999999999999</v>
      </c>
      <c r="F162">
        <v>0</v>
      </c>
      <c r="G162">
        <v>674</v>
      </c>
      <c r="H162" t="s">
        <v>543</v>
      </c>
      <c r="I162" t="s">
        <v>548</v>
      </c>
      <c r="J162">
        <v>1</v>
      </c>
      <c r="K162" t="s">
        <v>199</v>
      </c>
      <c r="N162">
        <v>1</v>
      </c>
      <c r="O162">
        <v>511</v>
      </c>
      <c r="P162">
        <v>0</v>
      </c>
      <c r="Q162">
        <v>674</v>
      </c>
      <c r="R162" t="s">
        <v>551</v>
      </c>
      <c r="S162">
        <v>1</v>
      </c>
      <c r="T162">
        <v>511</v>
      </c>
      <c r="W162">
        <v>73</v>
      </c>
      <c r="AF162" t="s">
        <v>603</v>
      </c>
      <c r="AG162" t="s">
        <v>608</v>
      </c>
      <c r="AH162" t="s">
        <v>616</v>
      </c>
      <c r="AI162" t="s">
        <v>582</v>
      </c>
      <c r="AL162" t="s">
        <v>582</v>
      </c>
      <c r="AM162" t="s">
        <v>627</v>
      </c>
      <c r="AN162" t="s">
        <v>634</v>
      </c>
    </row>
    <row r="163" spans="1:40" x14ac:dyDescent="0.25">
      <c r="A163" s="1" t="s">
        <v>200</v>
      </c>
      <c r="B163">
        <v>6.069</v>
      </c>
      <c r="C163">
        <v>3.2879999999999998</v>
      </c>
      <c r="D163">
        <v>10.49</v>
      </c>
      <c r="E163">
        <v>9.4379999999999988</v>
      </c>
      <c r="F163">
        <v>1</v>
      </c>
      <c r="G163">
        <v>500</v>
      </c>
      <c r="H163" t="s">
        <v>544</v>
      </c>
      <c r="I163" t="s">
        <v>548</v>
      </c>
      <c r="J163">
        <v>1</v>
      </c>
      <c r="K163" t="s">
        <v>200</v>
      </c>
      <c r="L163" t="s">
        <v>550</v>
      </c>
      <c r="M163" t="s">
        <v>550</v>
      </c>
      <c r="P163">
        <v>1</v>
      </c>
      <c r="Q163">
        <v>500</v>
      </c>
      <c r="R163" t="s">
        <v>551</v>
      </c>
      <c r="S163">
        <v>1</v>
      </c>
      <c r="T163">
        <v>232</v>
      </c>
      <c r="V163" t="s">
        <v>553</v>
      </c>
      <c r="W163">
        <v>50</v>
      </c>
      <c r="AE163" t="s">
        <v>553</v>
      </c>
      <c r="AF163" t="s">
        <v>604</v>
      </c>
      <c r="AG163" t="s">
        <v>609</v>
      </c>
      <c r="AH163" t="s">
        <v>613</v>
      </c>
      <c r="AJ163" t="s">
        <v>581</v>
      </c>
      <c r="AK163" t="s">
        <v>582</v>
      </c>
      <c r="AL163" t="s">
        <v>581</v>
      </c>
      <c r="AM163" t="s">
        <v>627</v>
      </c>
      <c r="AN163" t="s">
        <v>634</v>
      </c>
    </row>
    <row r="164" spans="1:40" x14ac:dyDescent="0.25">
      <c r="A164" s="1" t="s">
        <v>201</v>
      </c>
      <c r="B164">
        <v>6.0620000000000003</v>
      </c>
      <c r="C164">
        <v>0.6915</v>
      </c>
      <c r="D164">
        <v>10.23</v>
      </c>
      <c r="E164">
        <v>10.53</v>
      </c>
      <c r="F164">
        <v>0</v>
      </c>
      <c r="G164">
        <v>591</v>
      </c>
      <c r="H164" t="s">
        <v>544</v>
      </c>
      <c r="I164" t="s">
        <v>548</v>
      </c>
      <c r="J164">
        <v>0</v>
      </c>
      <c r="K164" t="s">
        <v>201</v>
      </c>
      <c r="P164">
        <v>0</v>
      </c>
      <c r="Q164">
        <v>591</v>
      </c>
      <c r="R164" t="s">
        <v>551</v>
      </c>
      <c r="S164">
        <v>0</v>
      </c>
      <c r="T164">
        <v>591</v>
      </c>
      <c r="W164">
        <v>60</v>
      </c>
      <c r="Y164" t="s">
        <v>582</v>
      </c>
      <c r="AA164" t="s">
        <v>581</v>
      </c>
      <c r="AF164" t="s">
        <v>603</v>
      </c>
      <c r="AG164" t="s">
        <v>608</v>
      </c>
      <c r="AH164" t="s">
        <v>614</v>
      </c>
      <c r="AM164" t="s">
        <v>626</v>
      </c>
      <c r="AN164" t="s">
        <v>634</v>
      </c>
    </row>
    <row r="165" spans="1:40" x14ac:dyDescent="0.25">
      <c r="A165" s="1" t="s">
        <v>202</v>
      </c>
      <c r="B165">
        <v>6.0539999999999994</v>
      </c>
      <c r="C165">
        <v>5.5310000000000006</v>
      </c>
      <c r="D165">
        <v>11.41</v>
      </c>
      <c r="E165">
        <v>10.53</v>
      </c>
      <c r="F165">
        <v>0</v>
      </c>
      <c r="G165">
        <v>182</v>
      </c>
      <c r="H165" t="s">
        <v>543</v>
      </c>
      <c r="I165" t="s">
        <v>548</v>
      </c>
      <c r="J165">
        <v>2</v>
      </c>
      <c r="K165" t="s">
        <v>202</v>
      </c>
      <c r="P165">
        <v>0</v>
      </c>
      <c r="Q165">
        <v>182</v>
      </c>
      <c r="R165" t="s">
        <v>552</v>
      </c>
      <c r="S165">
        <v>0</v>
      </c>
      <c r="T165">
        <v>182</v>
      </c>
      <c r="W165">
        <v>38</v>
      </c>
      <c r="Y165" t="s">
        <v>581</v>
      </c>
      <c r="AA165" t="s">
        <v>581</v>
      </c>
      <c r="AD165" t="s">
        <v>581</v>
      </c>
      <c r="AF165" t="s">
        <v>603</v>
      </c>
      <c r="AG165" t="s">
        <v>608</v>
      </c>
      <c r="AH165" t="s">
        <v>618</v>
      </c>
      <c r="AM165" t="s">
        <v>627</v>
      </c>
      <c r="AN165" t="s">
        <v>634</v>
      </c>
    </row>
    <row r="166" spans="1:40" x14ac:dyDescent="0.25">
      <c r="A166" s="1" t="s">
        <v>203</v>
      </c>
      <c r="B166">
        <v>6.0519999999999996</v>
      </c>
      <c r="C166">
        <v>2.339</v>
      </c>
      <c r="D166">
        <v>10.35</v>
      </c>
      <c r="E166">
        <v>9.3189999999999991</v>
      </c>
      <c r="F166">
        <v>1</v>
      </c>
      <c r="G166">
        <v>550</v>
      </c>
      <c r="H166" t="s">
        <v>543</v>
      </c>
      <c r="I166" t="s">
        <v>548</v>
      </c>
      <c r="J166">
        <v>0</v>
      </c>
      <c r="K166" t="s">
        <v>203</v>
      </c>
      <c r="P166">
        <v>1</v>
      </c>
      <c r="Q166">
        <v>550</v>
      </c>
      <c r="R166" t="s">
        <v>551</v>
      </c>
      <c r="S166">
        <v>1</v>
      </c>
      <c r="T166">
        <v>524</v>
      </c>
      <c r="W166">
        <v>61</v>
      </c>
      <c r="Y166" t="s">
        <v>581</v>
      </c>
      <c r="AA166" t="s">
        <v>581</v>
      </c>
      <c r="AD166" t="s">
        <v>581</v>
      </c>
      <c r="AF166" t="s">
        <v>604</v>
      </c>
      <c r="AG166" t="s">
        <v>608</v>
      </c>
      <c r="AH166" t="s">
        <v>617</v>
      </c>
      <c r="AK166" t="s">
        <v>581</v>
      </c>
      <c r="AL166" t="s">
        <v>581</v>
      </c>
      <c r="AM166" t="s">
        <v>627</v>
      </c>
      <c r="AN166" t="s">
        <v>634</v>
      </c>
    </row>
    <row r="167" spans="1:40" x14ac:dyDescent="0.25">
      <c r="A167" s="1" t="s">
        <v>204</v>
      </c>
      <c r="B167">
        <v>6.0389999999999997</v>
      </c>
      <c r="C167">
        <v>5.1729999999999992</v>
      </c>
      <c r="D167">
        <v>10.28</v>
      </c>
      <c r="E167">
        <v>9.7289999999999992</v>
      </c>
      <c r="F167">
        <v>0</v>
      </c>
      <c r="G167">
        <v>830</v>
      </c>
      <c r="H167" t="s">
        <v>543</v>
      </c>
      <c r="I167" t="s">
        <v>548</v>
      </c>
      <c r="J167">
        <v>1</v>
      </c>
      <c r="K167" t="s">
        <v>204</v>
      </c>
      <c r="N167">
        <v>1</v>
      </c>
      <c r="O167">
        <v>228</v>
      </c>
      <c r="P167">
        <v>0</v>
      </c>
      <c r="Q167">
        <v>830</v>
      </c>
      <c r="R167" t="s">
        <v>552</v>
      </c>
      <c r="S167">
        <v>1</v>
      </c>
      <c r="T167">
        <v>228</v>
      </c>
      <c r="W167">
        <v>72</v>
      </c>
      <c r="AF167" t="s">
        <v>604</v>
      </c>
      <c r="AG167" t="s">
        <v>608</v>
      </c>
      <c r="AH167" t="s">
        <v>618</v>
      </c>
      <c r="AJ167" t="s">
        <v>581</v>
      </c>
      <c r="AK167" t="s">
        <v>582</v>
      </c>
      <c r="AL167" t="s">
        <v>582</v>
      </c>
      <c r="AM167" t="s">
        <v>628</v>
      </c>
      <c r="AN167" t="s">
        <v>634</v>
      </c>
    </row>
    <row r="168" spans="1:40" x14ac:dyDescent="0.25">
      <c r="A168" s="1" t="s">
        <v>205</v>
      </c>
      <c r="B168">
        <v>6.024</v>
      </c>
      <c r="C168">
        <v>4.431</v>
      </c>
      <c r="D168">
        <v>10.57</v>
      </c>
      <c r="E168">
        <v>10.9</v>
      </c>
      <c r="F168">
        <v>0</v>
      </c>
      <c r="G168">
        <v>184</v>
      </c>
      <c r="H168" t="s">
        <v>545</v>
      </c>
      <c r="I168" t="s">
        <v>548</v>
      </c>
      <c r="J168">
        <v>0</v>
      </c>
      <c r="K168" t="s">
        <v>205</v>
      </c>
      <c r="P168">
        <v>0</v>
      </c>
      <c r="Q168">
        <v>184</v>
      </c>
      <c r="R168" t="s">
        <v>551</v>
      </c>
      <c r="S168">
        <v>0</v>
      </c>
      <c r="T168">
        <v>184</v>
      </c>
      <c r="W168">
        <v>54</v>
      </c>
      <c r="X168" t="s">
        <v>576</v>
      </c>
      <c r="Y168" t="s">
        <v>582</v>
      </c>
      <c r="AF168" t="s">
        <v>604</v>
      </c>
      <c r="AG168" t="s">
        <v>610</v>
      </c>
      <c r="AH168" t="s">
        <v>615</v>
      </c>
      <c r="AM168" t="s">
        <v>626</v>
      </c>
      <c r="AN168" t="s">
        <v>634</v>
      </c>
    </row>
    <row r="169" spans="1:40" x14ac:dyDescent="0.25">
      <c r="A169" s="1" t="s">
        <v>206</v>
      </c>
      <c r="B169">
        <v>6.0170000000000003</v>
      </c>
      <c r="C169">
        <v>3.3370000000000002</v>
      </c>
      <c r="D169">
        <v>10.16</v>
      </c>
      <c r="E169">
        <v>10.1</v>
      </c>
      <c r="F169">
        <v>0</v>
      </c>
      <c r="G169">
        <v>515</v>
      </c>
      <c r="H169" t="s">
        <v>543</v>
      </c>
      <c r="I169" t="s">
        <v>548</v>
      </c>
      <c r="J169">
        <v>0</v>
      </c>
      <c r="K169" t="s">
        <v>206</v>
      </c>
      <c r="N169">
        <v>0</v>
      </c>
      <c r="O169">
        <v>515</v>
      </c>
      <c r="P169">
        <v>0</v>
      </c>
      <c r="Q169">
        <v>515</v>
      </c>
      <c r="R169" t="s">
        <v>551</v>
      </c>
      <c r="S169">
        <v>0</v>
      </c>
      <c r="T169">
        <v>515</v>
      </c>
      <c r="W169">
        <v>75</v>
      </c>
      <c r="AF169" t="s">
        <v>604</v>
      </c>
      <c r="AG169" t="s">
        <v>608</v>
      </c>
      <c r="AH169" t="s">
        <v>617</v>
      </c>
      <c r="AM169" t="s">
        <v>627</v>
      </c>
      <c r="AN169" t="s">
        <v>634</v>
      </c>
    </row>
    <row r="170" spans="1:40" x14ac:dyDescent="0.25">
      <c r="A170" s="1" t="s">
        <v>207</v>
      </c>
      <c r="B170">
        <v>6.0170000000000003</v>
      </c>
      <c r="C170">
        <v>0.70599999999999996</v>
      </c>
      <c r="D170">
        <v>9.8309999999999995</v>
      </c>
      <c r="E170">
        <v>10.44</v>
      </c>
      <c r="F170">
        <v>1</v>
      </c>
      <c r="G170">
        <v>434</v>
      </c>
      <c r="H170" t="s">
        <v>543</v>
      </c>
      <c r="I170" t="s">
        <v>548</v>
      </c>
      <c r="J170">
        <v>0</v>
      </c>
      <c r="K170" t="s">
        <v>207</v>
      </c>
      <c r="L170" t="s">
        <v>550</v>
      </c>
      <c r="M170" t="s">
        <v>550</v>
      </c>
      <c r="P170">
        <v>1</v>
      </c>
      <c r="Q170">
        <v>434</v>
      </c>
      <c r="R170" t="s">
        <v>551</v>
      </c>
      <c r="S170">
        <v>1</v>
      </c>
      <c r="T170">
        <v>425</v>
      </c>
      <c r="V170" t="s">
        <v>553</v>
      </c>
      <c r="W170">
        <v>75</v>
      </c>
      <c r="AE170" t="s">
        <v>553</v>
      </c>
      <c r="AF170" t="s">
        <v>603</v>
      </c>
      <c r="AG170" t="s">
        <v>608</v>
      </c>
      <c r="AH170" t="s">
        <v>613</v>
      </c>
      <c r="AI170" t="s">
        <v>581</v>
      </c>
      <c r="AK170" t="s">
        <v>581</v>
      </c>
      <c r="AL170" t="s">
        <v>581</v>
      </c>
      <c r="AM170" t="s">
        <v>627</v>
      </c>
      <c r="AN170" t="s">
        <v>634</v>
      </c>
    </row>
    <row r="171" spans="1:40" x14ac:dyDescent="0.25">
      <c r="A171" s="1" t="s">
        <v>208</v>
      </c>
      <c r="B171">
        <v>5.9950000000000001</v>
      </c>
      <c r="C171">
        <v>1.532</v>
      </c>
      <c r="D171">
        <v>9.613999999999999</v>
      </c>
      <c r="E171">
        <v>11.58</v>
      </c>
      <c r="F171">
        <v>0</v>
      </c>
      <c r="G171">
        <v>2696</v>
      </c>
      <c r="H171" t="s">
        <v>545</v>
      </c>
      <c r="I171" t="s">
        <v>548</v>
      </c>
      <c r="J171">
        <v>0</v>
      </c>
      <c r="K171" t="s">
        <v>208</v>
      </c>
      <c r="N171">
        <v>0</v>
      </c>
      <c r="O171">
        <v>2696</v>
      </c>
      <c r="P171">
        <v>0</v>
      </c>
      <c r="Q171">
        <v>2696</v>
      </c>
      <c r="R171" t="s">
        <v>552</v>
      </c>
      <c r="S171">
        <v>0</v>
      </c>
      <c r="T171">
        <v>2696</v>
      </c>
      <c r="W171">
        <v>62</v>
      </c>
      <c r="Y171" t="s">
        <v>581</v>
      </c>
      <c r="AA171" t="s">
        <v>581</v>
      </c>
      <c r="AD171" t="s">
        <v>581</v>
      </c>
      <c r="AF171" t="s">
        <v>603</v>
      </c>
      <c r="AG171" t="s">
        <v>610</v>
      </c>
      <c r="AH171" t="s">
        <v>613</v>
      </c>
      <c r="AM171" t="s">
        <v>630</v>
      </c>
      <c r="AN171" t="s">
        <v>634</v>
      </c>
    </row>
    <row r="172" spans="1:40" x14ac:dyDescent="0.25">
      <c r="A172" s="1" t="s">
        <v>209</v>
      </c>
      <c r="B172">
        <v>5.9860000000000007</v>
      </c>
      <c r="C172">
        <v>1.629</v>
      </c>
      <c r="D172">
        <v>9.9190000000000005</v>
      </c>
      <c r="E172">
        <v>10.33</v>
      </c>
      <c r="F172">
        <v>0</v>
      </c>
      <c r="G172">
        <v>634</v>
      </c>
      <c r="H172" t="s">
        <v>543</v>
      </c>
      <c r="I172" t="s">
        <v>548</v>
      </c>
      <c r="J172">
        <v>0</v>
      </c>
      <c r="K172" t="s">
        <v>209</v>
      </c>
      <c r="N172">
        <v>0</v>
      </c>
      <c r="O172">
        <v>634</v>
      </c>
      <c r="P172">
        <v>0</v>
      </c>
      <c r="Q172">
        <v>634</v>
      </c>
      <c r="R172" t="s">
        <v>552</v>
      </c>
      <c r="S172">
        <v>0</v>
      </c>
      <c r="T172">
        <v>634</v>
      </c>
      <c r="W172">
        <v>83</v>
      </c>
      <c r="Y172" t="s">
        <v>581</v>
      </c>
      <c r="AA172" t="s">
        <v>581</v>
      </c>
      <c r="AB172" t="s">
        <v>587</v>
      </c>
      <c r="AC172" t="s">
        <v>582</v>
      </c>
      <c r="AD172" t="s">
        <v>582</v>
      </c>
      <c r="AF172" t="s">
        <v>603</v>
      </c>
      <c r="AG172" t="s">
        <v>608</v>
      </c>
      <c r="AH172" t="s">
        <v>616</v>
      </c>
      <c r="AM172" t="s">
        <v>626</v>
      </c>
      <c r="AN172" t="s">
        <v>634</v>
      </c>
    </row>
    <row r="173" spans="1:40" x14ac:dyDescent="0.25">
      <c r="A173" s="1" t="s">
        <v>210</v>
      </c>
      <c r="B173">
        <v>5.9710000000000001</v>
      </c>
      <c r="C173">
        <v>2.0310000000000001</v>
      </c>
      <c r="D173">
        <v>9.6679999999999993</v>
      </c>
      <c r="E173">
        <v>10.65</v>
      </c>
      <c r="F173">
        <v>0</v>
      </c>
      <c r="G173">
        <v>310</v>
      </c>
      <c r="H173" t="s">
        <v>543</v>
      </c>
      <c r="I173" t="s">
        <v>548</v>
      </c>
      <c r="J173">
        <v>2</v>
      </c>
      <c r="K173" t="s">
        <v>210</v>
      </c>
      <c r="N173">
        <v>0</v>
      </c>
      <c r="O173">
        <v>310</v>
      </c>
      <c r="P173">
        <v>0</v>
      </c>
      <c r="Q173">
        <v>310</v>
      </c>
      <c r="R173" t="s">
        <v>552</v>
      </c>
      <c r="S173">
        <v>0</v>
      </c>
      <c r="T173">
        <v>310</v>
      </c>
      <c r="W173">
        <v>66</v>
      </c>
      <c r="AD173" t="s">
        <v>581</v>
      </c>
      <c r="AF173" t="s">
        <v>604</v>
      </c>
      <c r="AG173" t="s">
        <v>608</v>
      </c>
      <c r="AH173" t="s">
        <v>613</v>
      </c>
      <c r="AM173" t="s">
        <v>627</v>
      </c>
      <c r="AN173" t="s">
        <v>634</v>
      </c>
    </row>
    <row r="174" spans="1:40" x14ac:dyDescent="0.25">
      <c r="A174" s="1" t="s">
        <v>211</v>
      </c>
      <c r="B174">
        <v>5.968</v>
      </c>
      <c r="C174">
        <v>3.1419999999999999</v>
      </c>
      <c r="D174">
        <v>10.33</v>
      </c>
      <c r="E174">
        <v>9.6720000000000006</v>
      </c>
      <c r="F174">
        <v>0</v>
      </c>
      <c r="G174">
        <v>1285</v>
      </c>
      <c r="H174" t="s">
        <v>543</v>
      </c>
      <c r="I174" t="s">
        <v>548</v>
      </c>
      <c r="J174">
        <v>0</v>
      </c>
      <c r="K174" t="s">
        <v>211</v>
      </c>
      <c r="L174" t="s">
        <v>550</v>
      </c>
      <c r="M174" t="s">
        <v>550</v>
      </c>
      <c r="P174">
        <v>0</v>
      </c>
      <c r="Q174">
        <v>1285</v>
      </c>
      <c r="R174" t="s">
        <v>551</v>
      </c>
      <c r="S174">
        <v>1</v>
      </c>
      <c r="T174">
        <v>1255</v>
      </c>
      <c r="V174" t="s">
        <v>553</v>
      </c>
      <c r="W174">
        <v>76</v>
      </c>
      <c r="AE174" t="s">
        <v>553</v>
      </c>
      <c r="AF174" t="s">
        <v>604</v>
      </c>
      <c r="AG174" t="s">
        <v>608</v>
      </c>
      <c r="AH174" t="s">
        <v>618</v>
      </c>
      <c r="AK174" t="s">
        <v>582</v>
      </c>
      <c r="AL174" t="s">
        <v>582</v>
      </c>
      <c r="AM174" t="s">
        <v>628</v>
      </c>
      <c r="AN174" t="s">
        <v>634</v>
      </c>
    </row>
    <row r="175" spans="1:40" x14ac:dyDescent="0.25">
      <c r="A175" s="1" t="s">
        <v>212</v>
      </c>
      <c r="B175">
        <v>5.9660000000000002</v>
      </c>
      <c r="C175">
        <v>2.198</v>
      </c>
      <c r="D175">
        <v>11.36</v>
      </c>
      <c r="E175">
        <v>10.92</v>
      </c>
      <c r="F175">
        <v>0</v>
      </c>
      <c r="G175">
        <v>607</v>
      </c>
      <c r="H175" t="s">
        <v>543</v>
      </c>
      <c r="I175" t="s">
        <v>548</v>
      </c>
      <c r="J175">
        <v>0</v>
      </c>
      <c r="K175" t="s">
        <v>212</v>
      </c>
      <c r="L175" t="s">
        <v>550</v>
      </c>
      <c r="M175" t="s">
        <v>550</v>
      </c>
      <c r="N175">
        <v>1</v>
      </c>
      <c r="O175">
        <v>334</v>
      </c>
      <c r="P175">
        <v>0</v>
      </c>
      <c r="Q175">
        <v>607</v>
      </c>
      <c r="R175" t="s">
        <v>552</v>
      </c>
      <c r="S175">
        <v>1</v>
      </c>
      <c r="T175">
        <v>334</v>
      </c>
      <c r="V175" t="s">
        <v>565</v>
      </c>
      <c r="W175">
        <v>68</v>
      </c>
      <c r="AE175" t="s">
        <v>553</v>
      </c>
      <c r="AF175" t="s">
        <v>603</v>
      </c>
      <c r="AG175" t="s">
        <v>608</v>
      </c>
      <c r="AH175" t="s">
        <v>613</v>
      </c>
      <c r="AL175" t="s">
        <v>582</v>
      </c>
      <c r="AM175" t="s">
        <v>626</v>
      </c>
      <c r="AN175" t="s">
        <v>634</v>
      </c>
    </row>
    <row r="176" spans="1:40" x14ac:dyDescent="0.25">
      <c r="A176" s="1" t="s">
        <v>213</v>
      </c>
      <c r="B176">
        <v>5.9570000000000007</v>
      </c>
      <c r="C176">
        <v>6.9910000000000014</v>
      </c>
      <c r="D176">
        <v>10.9</v>
      </c>
      <c r="E176">
        <v>9.613999999999999</v>
      </c>
      <c r="F176">
        <v>1</v>
      </c>
      <c r="G176">
        <v>1026</v>
      </c>
      <c r="H176" t="s">
        <v>543</v>
      </c>
      <c r="I176" t="s">
        <v>548</v>
      </c>
      <c r="J176">
        <v>1</v>
      </c>
      <c r="K176" t="s">
        <v>213</v>
      </c>
      <c r="L176" t="s">
        <v>550</v>
      </c>
      <c r="M176" t="s">
        <v>549</v>
      </c>
      <c r="N176">
        <v>1</v>
      </c>
      <c r="O176">
        <v>921</v>
      </c>
      <c r="P176">
        <v>1</v>
      </c>
      <c r="Q176">
        <v>1026</v>
      </c>
      <c r="R176" t="s">
        <v>551</v>
      </c>
      <c r="S176">
        <v>1</v>
      </c>
      <c r="T176">
        <v>921</v>
      </c>
      <c r="V176" t="s">
        <v>553</v>
      </c>
      <c r="W176">
        <v>71</v>
      </c>
      <c r="AD176" t="s">
        <v>581</v>
      </c>
      <c r="AE176" t="s">
        <v>553</v>
      </c>
      <c r="AF176" t="s">
        <v>603</v>
      </c>
      <c r="AG176" t="s">
        <v>608</v>
      </c>
      <c r="AH176" t="s">
        <v>618</v>
      </c>
      <c r="AI176" t="s">
        <v>581</v>
      </c>
      <c r="AJ176" t="s">
        <v>581</v>
      </c>
      <c r="AK176" t="s">
        <v>581</v>
      </c>
      <c r="AL176" t="s">
        <v>582</v>
      </c>
      <c r="AM176" t="s">
        <v>627</v>
      </c>
      <c r="AN176" t="s">
        <v>634</v>
      </c>
    </row>
    <row r="177" spans="1:40" x14ac:dyDescent="0.25">
      <c r="A177" s="1" t="s">
        <v>214</v>
      </c>
      <c r="B177">
        <v>5.9570000000000007</v>
      </c>
      <c r="C177">
        <v>2.2490000000000001</v>
      </c>
      <c r="D177">
        <v>10.73</v>
      </c>
      <c r="E177">
        <v>9.5510000000000002</v>
      </c>
      <c r="F177">
        <v>1</v>
      </c>
      <c r="G177">
        <v>376</v>
      </c>
      <c r="H177" t="s">
        <v>544</v>
      </c>
      <c r="I177" t="s">
        <v>548</v>
      </c>
      <c r="J177">
        <v>0</v>
      </c>
      <c r="K177" t="s">
        <v>214</v>
      </c>
      <c r="L177" t="s">
        <v>550</v>
      </c>
      <c r="M177" t="s">
        <v>549</v>
      </c>
      <c r="P177">
        <v>1</v>
      </c>
      <c r="Q177">
        <v>376</v>
      </c>
      <c r="R177" t="s">
        <v>552</v>
      </c>
      <c r="S177">
        <v>1</v>
      </c>
      <c r="T177">
        <v>274</v>
      </c>
      <c r="V177" t="s">
        <v>553</v>
      </c>
      <c r="W177">
        <v>52</v>
      </c>
      <c r="AD177" t="s">
        <v>581</v>
      </c>
      <c r="AE177" t="s">
        <v>553</v>
      </c>
      <c r="AF177" t="s">
        <v>603</v>
      </c>
      <c r="AG177" t="s">
        <v>609</v>
      </c>
      <c r="AH177" t="s">
        <v>615</v>
      </c>
      <c r="AJ177" t="s">
        <v>581</v>
      </c>
      <c r="AK177" t="s">
        <v>581</v>
      </c>
      <c r="AL177" t="s">
        <v>581</v>
      </c>
      <c r="AM177" t="s">
        <v>627</v>
      </c>
      <c r="AN177" t="s">
        <v>634</v>
      </c>
    </row>
    <row r="178" spans="1:40" x14ac:dyDescent="0.25">
      <c r="A178" s="1" t="s">
        <v>215</v>
      </c>
      <c r="B178">
        <v>5.9260000000000002</v>
      </c>
      <c r="C178">
        <v>1.837</v>
      </c>
      <c r="D178">
        <v>10.210000000000001</v>
      </c>
      <c r="E178">
        <v>11.72</v>
      </c>
      <c r="F178">
        <v>1</v>
      </c>
      <c r="G178">
        <v>189</v>
      </c>
      <c r="H178" t="s">
        <v>545</v>
      </c>
      <c r="I178" t="s">
        <v>548</v>
      </c>
      <c r="J178">
        <v>0</v>
      </c>
      <c r="K178" t="s">
        <v>215</v>
      </c>
      <c r="L178" t="s">
        <v>549</v>
      </c>
      <c r="M178" t="s">
        <v>549</v>
      </c>
      <c r="P178">
        <v>1</v>
      </c>
      <c r="Q178">
        <v>189</v>
      </c>
      <c r="R178" t="s">
        <v>551</v>
      </c>
      <c r="S178">
        <v>1</v>
      </c>
      <c r="T178">
        <v>182</v>
      </c>
      <c r="V178" t="s">
        <v>566</v>
      </c>
      <c r="W178">
        <v>74</v>
      </c>
      <c r="Y178" t="s">
        <v>582</v>
      </c>
      <c r="AA178" t="s">
        <v>582</v>
      </c>
      <c r="AD178" t="s">
        <v>582</v>
      </c>
      <c r="AE178" t="s">
        <v>553</v>
      </c>
      <c r="AF178" t="s">
        <v>603</v>
      </c>
      <c r="AG178" t="s">
        <v>610</v>
      </c>
      <c r="AH178" t="s">
        <v>613</v>
      </c>
      <c r="AI178" t="s">
        <v>582</v>
      </c>
      <c r="AJ178" t="s">
        <v>581</v>
      </c>
      <c r="AK178" t="s">
        <v>581</v>
      </c>
      <c r="AL178" t="s">
        <v>581</v>
      </c>
      <c r="AM178" t="s">
        <v>627</v>
      </c>
      <c r="AN178" t="s">
        <v>634</v>
      </c>
    </row>
    <row r="179" spans="1:40" x14ac:dyDescent="0.25">
      <c r="A179" s="1" t="s">
        <v>216</v>
      </c>
      <c r="B179">
        <v>5.9160000000000004</v>
      </c>
      <c r="C179">
        <v>5.3339999999999996</v>
      </c>
      <c r="D179">
        <v>10.81</v>
      </c>
      <c r="E179">
        <v>9.7220000000000013</v>
      </c>
      <c r="F179">
        <v>0</v>
      </c>
      <c r="G179">
        <v>3305</v>
      </c>
      <c r="H179" t="s">
        <v>543</v>
      </c>
      <c r="I179" t="s">
        <v>548</v>
      </c>
      <c r="J179">
        <v>1</v>
      </c>
      <c r="K179" t="s">
        <v>216</v>
      </c>
      <c r="L179" t="s">
        <v>549</v>
      </c>
      <c r="M179" t="s">
        <v>549</v>
      </c>
      <c r="N179">
        <v>1</v>
      </c>
      <c r="O179">
        <v>1481</v>
      </c>
      <c r="P179">
        <v>0</v>
      </c>
      <c r="Q179">
        <v>3305</v>
      </c>
      <c r="R179" t="s">
        <v>552</v>
      </c>
      <c r="S179">
        <v>1</v>
      </c>
      <c r="T179">
        <v>1481</v>
      </c>
      <c r="V179" t="s">
        <v>555</v>
      </c>
      <c r="AE179" t="s">
        <v>553</v>
      </c>
      <c r="AF179" t="s">
        <v>603</v>
      </c>
      <c r="AG179" t="s">
        <v>608</v>
      </c>
      <c r="AH179" t="s">
        <v>613</v>
      </c>
      <c r="AI179" t="s">
        <v>582</v>
      </c>
      <c r="AJ179" t="s">
        <v>582</v>
      </c>
      <c r="AK179" t="s">
        <v>582</v>
      </c>
      <c r="AL179" t="s">
        <v>581</v>
      </c>
      <c r="AM179" t="s">
        <v>627</v>
      </c>
      <c r="AN179" t="s">
        <v>634</v>
      </c>
    </row>
    <row r="180" spans="1:40" x14ac:dyDescent="0.25">
      <c r="A180" s="1" t="s">
        <v>217</v>
      </c>
      <c r="B180">
        <v>5.9029999999999996</v>
      </c>
      <c r="C180">
        <v>3.4079999999999999</v>
      </c>
      <c r="D180">
        <v>10.41</v>
      </c>
      <c r="E180">
        <v>10.93</v>
      </c>
      <c r="F180">
        <v>0</v>
      </c>
      <c r="G180">
        <v>882</v>
      </c>
      <c r="H180" t="s">
        <v>544</v>
      </c>
      <c r="I180" t="s">
        <v>548</v>
      </c>
      <c r="J180">
        <v>0</v>
      </c>
      <c r="K180" t="s">
        <v>217</v>
      </c>
      <c r="P180">
        <v>0</v>
      </c>
      <c r="Q180">
        <v>882</v>
      </c>
      <c r="R180" t="s">
        <v>552</v>
      </c>
      <c r="S180">
        <v>1</v>
      </c>
      <c r="T180">
        <v>486</v>
      </c>
      <c r="W180">
        <v>68</v>
      </c>
      <c r="AF180" t="s">
        <v>603</v>
      </c>
      <c r="AG180" t="s">
        <v>609</v>
      </c>
      <c r="AH180" t="s">
        <v>619</v>
      </c>
      <c r="AM180" t="s">
        <v>626</v>
      </c>
      <c r="AN180" t="s">
        <v>634</v>
      </c>
    </row>
    <row r="181" spans="1:40" x14ac:dyDescent="0.25">
      <c r="A181" s="1" t="s">
        <v>218</v>
      </c>
      <c r="B181">
        <v>5.8979999999999997</v>
      </c>
      <c r="C181">
        <v>6.8070000000000004</v>
      </c>
      <c r="D181">
        <v>10.19</v>
      </c>
      <c r="E181">
        <v>9.0760000000000005</v>
      </c>
      <c r="F181">
        <v>0</v>
      </c>
      <c r="G181">
        <v>689</v>
      </c>
      <c r="H181" t="s">
        <v>544</v>
      </c>
      <c r="I181" t="s">
        <v>548</v>
      </c>
      <c r="J181">
        <v>1</v>
      </c>
      <c r="K181" t="s">
        <v>218</v>
      </c>
      <c r="N181">
        <v>0</v>
      </c>
      <c r="O181">
        <v>689</v>
      </c>
      <c r="P181">
        <v>0</v>
      </c>
      <c r="Q181">
        <v>689</v>
      </c>
      <c r="R181" t="s">
        <v>551</v>
      </c>
      <c r="S181">
        <v>1</v>
      </c>
      <c r="T181">
        <v>615</v>
      </c>
      <c r="W181">
        <v>63</v>
      </c>
      <c r="AF181" t="s">
        <v>603</v>
      </c>
      <c r="AG181" t="s">
        <v>609</v>
      </c>
      <c r="AH181" t="s">
        <v>616</v>
      </c>
      <c r="AJ181" t="s">
        <v>582</v>
      </c>
      <c r="AK181" t="s">
        <v>582</v>
      </c>
      <c r="AL181" t="s">
        <v>581</v>
      </c>
      <c r="AM181" t="s">
        <v>627</v>
      </c>
      <c r="AN181" t="s">
        <v>634</v>
      </c>
    </row>
    <row r="182" spans="1:40" x14ac:dyDescent="0.25">
      <c r="A182" s="1" t="s">
        <v>219</v>
      </c>
      <c r="B182">
        <v>5.89</v>
      </c>
      <c r="C182">
        <v>3.4510000000000001</v>
      </c>
      <c r="D182">
        <v>10.6</v>
      </c>
      <c r="E182">
        <v>10.3</v>
      </c>
      <c r="F182">
        <v>0</v>
      </c>
      <c r="G182">
        <v>610</v>
      </c>
      <c r="H182" t="s">
        <v>543</v>
      </c>
      <c r="I182" t="s">
        <v>548</v>
      </c>
      <c r="J182">
        <v>2</v>
      </c>
      <c r="K182" t="s">
        <v>219</v>
      </c>
      <c r="L182" t="s">
        <v>550</v>
      </c>
      <c r="M182" t="s">
        <v>550</v>
      </c>
      <c r="P182">
        <v>0</v>
      </c>
      <c r="Q182">
        <v>610</v>
      </c>
      <c r="R182" t="s">
        <v>551</v>
      </c>
      <c r="S182">
        <v>0</v>
      </c>
      <c r="T182">
        <v>610</v>
      </c>
      <c r="V182" t="s">
        <v>553</v>
      </c>
      <c r="W182">
        <v>74</v>
      </c>
      <c r="AE182" t="s">
        <v>553</v>
      </c>
      <c r="AF182" t="s">
        <v>603</v>
      </c>
      <c r="AG182" t="s">
        <v>608</v>
      </c>
      <c r="AH182" t="s">
        <v>613</v>
      </c>
      <c r="AM182" t="s">
        <v>626</v>
      </c>
      <c r="AN182" t="s">
        <v>634</v>
      </c>
    </row>
    <row r="183" spans="1:40" x14ac:dyDescent="0.25">
      <c r="A183" s="1" t="s">
        <v>220</v>
      </c>
      <c r="B183">
        <v>5.8770000000000007</v>
      </c>
      <c r="C183">
        <v>1.8580000000000001</v>
      </c>
      <c r="D183">
        <v>10.15</v>
      </c>
      <c r="E183">
        <v>10.130000000000001</v>
      </c>
      <c r="F183">
        <v>0</v>
      </c>
      <c r="G183">
        <v>48</v>
      </c>
      <c r="H183" t="s">
        <v>543</v>
      </c>
      <c r="I183" t="s">
        <v>548</v>
      </c>
      <c r="J183">
        <v>0</v>
      </c>
      <c r="K183" t="s">
        <v>220</v>
      </c>
      <c r="P183">
        <v>0</v>
      </c>
      <c r="Q183">
        <v>48</v>
      </c>
      <c r="R183" t="s">
        <v>551</v>
      </c>
      <c r="S183">
        <v>0</v>
      </c>
      <c r="T183">
        <v>48</v>
      </c>
      <c r="W183">
        <v>58</v>
      </c>
      <c r="AF183" t="s">
        <v>603</v>
      </c>
      <c r="AG183" t="s">
        <v>608</v>
      </c>
      <c r="AH183" t="s">
        <v>615</v>
      </c>
      <c r="AM183" t="s">
        <v>627</v>
      </c>
      <c r="AN183" t="s">
        <v>634</v>
      </c>
    </row>
    <row r="184" spans="1:40" x14ac:dyDescent="0.25">
      <c r="A184" s="1" t="s">
        <v>221</v>
      </c>
      <c r="B184">
        <v>5.8490000000000002</v>
      </c>
      <c r="C184">
        <v>4.3680000000000003</v>
      </c>
      <c r="D184">
        <v>10.68</v>
      </c>
      <c r="E184">
        <v>9.56</v>
      </c>
      <c r="F184">
        <v>0</v>
      </c>
      <c r="G184">
        <v>568</v>
      </c>
      <c r="H184" t="s">
        <v>543</v>
      </c>
      <c r="I184" t="s">
        <v>548</v>
      </c>
      <c r="J184">
        <v>1</v>
      </c>
      <c r="K184" t="s">
        <v>221</v>
      </c>
      <c r="N184">
        <v>0</v>
      </c>
      <c r="O184">
        <v>568</v>
      </c>
      <c r="P184">
        <v>0</v>
      </c>
      <c r="Q184">
        <v>568</v>
      </c>
      <c r="R184" t="s">
        <v>551</v>
      </c>
      <c r="S184">
        <v>0</v>
      </c>
      <c r="T184">
        <v>568</v>
      </c>
      <c r="W184">
        <v>45</v>
      </c>
      <c r="X184" t="s">
        <v>577</v>
      </c>
      <c r="Y184" t="s">
        <v>582</v>
      </c>
      <c r="AA184" t="s">
        <v>581</v>
      </c>
      <c r="AC184" t="s">
        <v>581</v>
      </c>
      <c r="AD184" t="s">
        <v>582</v>
      </c>
      <c r="AF184" t="s">
        <v>603</v>
      </c>
      <c r="AG184" t="s">
        <v>608</v>
      </c>
      <c r="AH184" t="s">
        <v>617</v>
      </c>
      <c r="AM184" t="s">
        <v>626</v>
      </c>
      <c r="AN184" t="s">
        <v>634</v>
      </c>
    </row>
    <row r="185" spans="1:40" x14ac:dyDescent="0.25">
      <c r="A185" s="1" t="s">
        <v>222</v>
      </c>
      <c r="B185">
        <v>5.8410000000000002</v>
      </c>
      <c r="C185">
        <v>2.4609999999999999</v>
      </c>
      <c r="D185">
        <v>9.5920000000000005</v>
      </c>
      <c r="E185">
        <v>10.39</v>
      </c>
      <c r="F185">
        <v>0</v>
      </c>
      <c r="G185">
        <v>11</v>
      </c>
      <c r="H185" t="s">
        <v>544</v>
      </c>
      <c r="I185" t="s">
        <v>548</v>
      </c>
      <c r="J185">
        <v>2</v>
      </c>
      <c r="K185" t="s">
        <v>222</v>
      </c>
      <c r="P185">
        <v>0</v>
      </c>
      <c r="Q185">
        <v>11</v>
      </c>
      <c r="R185" t="s">
        <v>551</v>
      </c>
      <c r="S185">
        <v>0</v>
      </c>
      <c r="T185">
        <v>11</v>
      </c>
      <c r="W185">
        <v>62</v>
      </c>
      <c r="AF185" t="s">
        <v>604</v>
      </c>
      <c r="AG185" t="s">
        <v>608</v>
      </c>
      <c r="AH185" t="s">
        <v>614</v>
      </c>
      <c r="AM185" t="s">
        <v>627</v>
      </c>
      <c r="AN185" t="s">
        <v>634</v>
      </c>
    </row>
    <row r="186" spans="1:40" x14ac:dyDescent="0.25">
      <c r="A186" s="1" t="s">
        <v>223</v>
      </c>
      <c r="B186">
        <v>5.8370000000000006</v>
      </c>
      <c r="C186">
        <v>1.1259999999999999</v>
      </c>
      <c r="D186">
        <v>10.74</v>
      </c>
      <c r="E186">
        <v>9.7929999999999993</v>
      </c>
      <c r="F186">
        <v>0</v>
      </c>
      <c r="G186">
        <v>1079</v>
      </c>
      <c r="H186" t="s">
        <v>543</v>
      </c>
      <c r="I186" t="s">
        <v>548</v>
      </c>
      <c r="J186">
        <v>0</v>
      </c>
      <c r="K186" t="s">
        <v>223</v>
      </c>
      <c r="N186">
        <v>0</v>
      </c>
      <c r="O186">
        <v>1079</v>
      </c>
      <c r="P186">
        <v>0</v>
      </c>
      <c r="Q186">
        <v>1079</v>
      </c>
      <c r="R186" t="s">
        <v>551</v>
      </c>
      <c r="S186">
        <v>0</v>
      </c>
      <c r="T186">
        <v>1079</v>
      </c>
      <c r="W186">
        <v>77</v>
      </c>
      <c r="Y186" t="s">
        <v>581</v>
      </c>
      <c r="AA186" t="s">
        <v>581</v>
      </c>
      <c r="AD186" t="s">
        <v>581</v>
      </c>
      <c r="AF186" t="s">
        <v>604</v>
      </c>
      <c r="AG186" t="s">
        <v>608</v>
      </c>
      <c r="AH186" t="s">
        <v>617</v>
      </c>
      <c r="AM186" t="s">
        <v>627</v>
      </c>
      <c r="AN186" t="s">
        <v>634</v>
      </c>
    </row>
    <row r="187" spans="1:40" x14ac:dyDescent="0.25">
      <c r="A187" s="1" t="s">
        <v>224</v>
      </c>
      <c r="B187">
        <v>5.8329999999999993</v>
      </c>
      <c r="C187">
        <v>4.6280000000000001</v>
      </c>
      <c r="D187">
        <v>9.9720000000000013</v>
      </c>
      <c r="E187">
        <v>10.75</v>
      </c>
      <c r="F187">
        <v>0</v>
      </c>
      <c r="G187">
        <v>599</v>
      </c>
      <c r="H187" t="s">
        <v>544</v>
      </c>
      <c r="I187" t="s">
        <v>548</v>
      </c>
      <c r="J187">
        <v>0</v>
      </c>
      <c r="K187" t="s">
        <v>224</v>
      </c>
      <c r="P187">
        <v>0</v>
      </c>
      <c r="Q187">
        <v>599</v>
      </c>
      <c r="R187" t="s">
        <v>551</v>
      </c>
      <c r="S187">
        <v>1</v>
      </c>
      <c r="T187">
        <v>495</v>
      </c>
      <c r="W187">
        <v>76</v>
      </c>
      <c r="Y187" t="s">
        <v>582</v>
      </c>
      <c r="AA187" t="s">
        <v>581</v>
      </c>
      <c r="AC187" t="s">
        <v>581</v>
      </c>
      <c r="AD187" t="s">
        <v>582</v>
      </c>
      <c r="AF187" t="s">
        <v>603</v>
      </c>
      <c r="AG187" t="s">
        <v>608</v>
      </c>
      <c r="AH187" t="s">
        <v>619</v>
      </c>
      <c r="AI187" t="s">
        <v>581</v>
      </c>
      <c r="AK187" t="s">
        <v>582</v>
      </c>
      <c r="AL187" t="s">
        <v>582</v>
      </c>
      <c r="AM187" t="s">
        <v>627</v>
      </c>
      <c r="AN187" t="s">
        <v>634</v>
      </c>
    </row>
    <row r="188" spans="1:40" x14ac:dyDescent="0.25">
      <c r="A188" s="1" t="s">
        <v>225</v>
      </c>
      <c r="B188">
        <v>5.8230000000000004</v>
      </c>
      <c r="C188">
        <v>5.3829999999999991</v>
      </c>
      <c r="D188">
        <v>10.66</v>
      </c>
      <c r="E188">
        <v>9.4130000000000003</v>
      </c>
      <c r="F188">
        <v>0</v>
      </c>
      <c r="G188">
        <v>747</v>
      </c>
      <c r="H188" t="s">
        <v>545</v>
      </c>
      <c r="I188" t="s">
        <v>548</v>
      </c>
      <c r="J188">
        <v>1</v>
      </c>
      <c r="K188" t="s">
        <v>225</v>
      </c>
      <c r="L188" t="s">
        <v>549</v>
      </c>
      <c r="M188" t="s">
        <v>549</v>
      </c>
      <c r="P188">
        <v>0</v>
      </c>
      <c r="Q188">
        <v>747</v>
      </c>
      <c r="R188" t="s">
        <v>551</v>
      </c>
      <c r="S188">
        <v>0</v>
      </c>
      <c r="T188">
        <v>747</v>
      </c>
      <c r="V188" t="s">
        <v>553</v>
      </c>
      <c r="W188">
        <v>74</v>
      </c>
      <c r="Y188" t="s">
        <v>582</v>
      </c>
      <c r="Z188" t="s">
        <v>584</v>
      </c>
      <c r="AA188" t="s">
        <v>582</v>
      </c>
      <c r="AB188" t="s">
        <v>586</v>
      </c>
      <c r="AC188" t="s">
        <v>582</v>
      </c>
      <c r="AD188" t="s">
        <v>582</v>
      </c>
      <c r="AE188" t="s">
        <v>553</v>
      </c>
      <c r="AF188" t="s">
        <v>603</v>
      </c>
      <c r="AG188" t="s">
        <v>608</v>
      </c>
      <c r="AH188" t="s">
        <v>620</v>
      </c>
      <c r="AM188" t="s">
        <v>623</v>
      </c>
      <c r="AN188" t="s">
        <v>634</v>
      </c>
    </row>
    <row r="189" spans="1:40" x14ac:dyDescent="0.25">
      <c r="A189" s="1" t="s">
        <v>226</v>
      </c>
      <c r="B189">
        <v>5.8210000000000006</v>
      </c>
      <c r="C189">
        <v>3.577</v>
      </c>
      <c r="D189">
        <v>9.9789999999999992</v>
      </c>
      <c r="E189">
        <v>10.89</v>
      </c>
      <c r="F189">
        <v>0</v>
      </c>
      <c r="G189">
        <v>592</v>
      </c>
      <c r="H189" t="s">
        <v>543</v>
      </c>
      <c r="I189" t="s">
        <v>548</v>
      </c>
      <c r="J189">
        <v>0</v>
      </c>
      <c r="K189" t="s">
        <v>226</v>
      </c>
      <c r="P189">
        <v>0</v>
      </c>
      <c r="Q189">
        <v>592</v>
      </c>
      <c r="R189" t="s">
        <v>552</v>
      </c>
      <c r="S189">
        <v>1</v>
      </c>
      <c r="T189">
        <v>253</v>
      </c>
      <c r="W189">
        <v>72</v>
      </c>
      <c r="AD189" t="s">
        <v>581</v>
      </c>
      <c r="AF189" t="s">
        <v>604</v>
      </c>
      <c r="AG189" t="s">
        <v>608</v>
      </c>
      <c r="AH189" t="s">
        <v>613</v>
      </c>
      <c r="AJ189" t="s">
        <v>581</v>
      </c>
      <c r="AM189" t="s">
        <v>627</v>
      </c>
      <c r="AN189" t="s">
        <v>634</v>
      </c>
    </row>
    <row r="190" spans="1:40" x14ac:dyDescent="0.25">
      <c r="A190" s="1" t="s">
        <v>227</v>
      </c>
      <c r="B190">
        <v>5.8129999999999997</v>
      </c>
      <c r="C190">
        <v>4.4009999999999998</v>
      </c>
      <c r="D190">
        <v>9.8789999999999996</v>
      </c>
      <c r="E190">
        <v>11.35</v>
      </c>
      <c r="F190">
        <v>0</v>
      </c>
      <c r="G190">
        <v>230</v>
      </c>
      <c r="H190" t="s">
        <v>543</v>
      </c>
      <c r="I190" t="s">
        <v>548</v>
      </c>
      <c r="J190">
        <v>0</v>
      </c>
      <c r="K190" t="s">
        <v>227</v>
      </c>
      <c r="N190">
        <v>0</v>
      </c>
      <c r="O190">
        <v>230</v>
      </c>
      <c r="P190">
        <v>0</v>
      </c>
      <c r="Q190">
        <v>230</v>
      </c>
      <c r="R190" t="s">
        <v>551</v>
      </c>
      <c r="S190">
        <v>0</v>
      </c>
      <c r="T190">
        <v>230</v>
      </c>
      <c r="W190">
        <v>42</v>
      </c>
      <c r="Y190" t="s">
        <v>582</v>
      </c>
      <c r="AF190" t="s">
        <v>603</v>
      </c>
      <c r="AG190" t="s">
        <v>608</v>
      </c>
      <c r="AH190" t="s">
        <v>615</v>
      </c>
      <c r="AI190" t="s">
        <v>581</v>
      </c>
      <c r="AJ190" t="s">
        <v>581</v>
      </c>
      <c r="AK190" t="s">
        <v>581</v>
      </c>
      <c r="AL190" t="s">
        <v>581</v>
      </c>
      <c r="AM190" t="s">
        <v>626</v>
      </c>
      <c r="AN190" t="s">
        <v>634</v>
      </c>
    </row>
    <row r="191" spans="1:40" x14ac:dyDescent="0.25">
      <c r="A191" s="1" t="s">
        <v>228</v>
      </c>
      <c r="B191">
        <v>5.7960000000000003</v>
      </c>
      <c r="C191">
        <v>5.359</v>
      </c>
      <c r="D191">
        <v>10.75</v>
      </c>
      <c r="E191">
        <v>9.1509999999999998</v>
      </c>
      <c r="F191">
        <v>0</v>
      </c>
      <c r="G191">
        <v>614</v>
      </c>
      <c r="H191" t="s">
        <v>543</v>
      </c>
      <c r="I191" t="s">
        <v>548</v>
      </c>
      <c r="J191">
        <v>1</v>
      </c>
      <c r="K191" t="s">
        <v>228</v>
      </c>
      <c r="N191">
        <v>0</v>
      </c>
      <c r="O191">
        <v>614</v>
      </c>
      <c r="P191">
        <v>0</v>
      </c>
      <c r="Q191">
        <v>614</v>
      </c>
      <c r="R191" t="s">
        <v>552</v>
      </c>
      <c r="S191">
        <v>0</v>
      </c>
      <c r="T191">
        <v>614</v>
      </c>
      <c r="W191">
        <v>81</v>
      </c>
      <c r="Y191" t="s">
        <v>581</v>
      </c>
      <c r="AA191" t="s">
        <v>581</v>
      </c>
      <c r="AB191" t="s">
        <v>586</v>
      </c>
      <c r="AC191" t="s">
        <v>582</v>
      </c>
      <c r="AD191" t="s">
        <v>582</v>
      </c>
      <c r="AF191" t="s">
        <v>603</v>
      </c>
      <c r="AG191" t="s">
        <v>608</v>
      </c>
      <c r="AH191" t="s">
        <v>615</v>
      </c>
      <c r="AM191" t="s">
        <v>626</v>
      </c>
      <c r="AN191" t="s">
        <v>634</v>
      </c>
    </row>
    <row r="192" spans="1:40" x14ac:dyDescent="0.25">
      <c r="A192" s="1" t="s">
        <v>229</v>
      </c>
      <c r="B192">
        <v>5.7770000000000001</v>
      </c>
      <c r="C192">
        <v>1.7509999999999999</v>
      </c>
      <c r="D192">
        <v>10.26</v>
      </c>
      <c r="E192">
        <v>10.28</v>
      </c>
      <c r="F192">
        <v>0</v>
      </c>
      <c r="G192">
        <v>896</v>
      </c>
      <c r="H192" t="s">
        <v>543</v>
      </c>
      <c r="I192" t="s">
        <v>548</v>
      </c>
      <c r="J192">
        <v>0</v>
      </c>
      <c r="K192" t="s">
        <v>229</v>
      </c>
      <c r="N192">
        <v>0</v>
      </c>
      <c r="O192">
        <v>896</v>
      </c>
      <c r="P192">
        <v>0</v>
      </c>
      <c r="Q192">
        <v>896</v>
      </c>
      <c r="R192" t="s">
        <v>551</v>
      </c>
      <c r="S192">
        <v>0</v>
      </c>
      <c r="T192">
        <v>896</v>
      </c>
      <c r="W192">
        <v>78</v>
      </c>
      <c r="AF192" t="s">
        <v>603</v>
      </c>
      <c r="AG192" t="s">
        <v>608</v>
      </c>
      <c r="AH192" t="s">
        <v>617</v>
      </c>
      <c r="AM192" t="s">
        <v>630</v>
      </c>
      <c r="AN192" t="s">
        <v>634</v>
      </c>
    </row>
    <row r="193" spans="1:40" x14ac:dyDescent="0.25">
      <c r="A193" s="1" t="s">
        <v>230</v>
      </c>
      <c r="B193">
        <v>5.7709999999999999</v>
      </c>
      <c r="C193">
        <v>3.625</v>
      </c>
      <c r="D193">
        <v>10.050000000000001</v>
      </c>
      <c r="E193">
        <v>10.91</v>
      </c>
      <c r="F193">
        <v>1</v>
      </c>
      <c r="G193">
        <v>2027</v>
      </c>
      <c r="H193" t="s">
        <v>544</v>
      </c>
      <c r="I193" t="s">
        <v>548</v>
      </c>
      <c r="J193">
        <v>0</v>
      </c>
      <c r="K193" t="s">
        <v>230</v>
      </c>
      <c r="N193">
        <v>1</v>
      </c>
      <c r="O193">
        <v>1752</v>
      </c>
      <c r="P193">
        <v>1</v>
      </c>
      <c r="Q193">
        <v>2027</v>
      </c>
      <c r="R193" t="s">
        <v>552</v>
      </c>
      <c r="S193">
        <v>1</v>
      </c>
      <c r="T193">
        <v>1752</v>
      </c>
      <c r="Y193" t="s">
        <v>581</v>
      </c>
      <c r="AA193" t="s">
        <v>581</v>
      </c>
      <c r="AD193" t="s">
        <v>581</v>
      </c>
      <c r="AF193" t="s">
        <v>603</v>
      </c>
      <c r="AG193" t="s">
        <v>609</v>
      </c>
      <c r="AH193" t="s">
        <v>613</v>
      </c>
      <c r="AJ193" t="s">
        <v>581</v>
      </c>
      <c r="AK193" t="s">
        <v>581</v>
      </c>
      <c r="AL193" t="s">
        <v>582</v>
      </c>
      <c r="AM193" t="s">
        <v>627</v>
      </c>
      <c r="AN193" t="s">
        <v>634</v>
      </c>
    </row>
    <row r="194" spans="1:40" x14ac:dyDescent="0.25">
      <c r="A194" s="1" t="s">
        <v>231</v>
      </c>
      <c r="B194">
        <v>5.7520000000000007</v>
      </c>
      <c r="C194">
        <v>5.5479999999999992</v>
      </c>
      <c r="D194">
        <v>9.99</v>
      </c>
      <c r="E194">
        <v>11.35</v>
      </c>
      <c r="F194">
        <v>0</v>
      </c>
      <c r="G194">
        <v>664</v>
      </c>
      <c r="H194" t="s">
        <v>544</v>
      </c>
      <c r="I194" t="s">
        <v>548</v>
      </c>
      <c r="J194">
        <v>0</v>
      </c>
      <c r="K194" t="s">
        <v>231</v>
      </c>
      <c r="N194">
        <v>0</v>
      </c>
      <c r="O194">
        <v>664</v>
      </c>
      <c r="P194">
        <v>0</v>
      </c>
      <c r="Q194">
        <v>664</v>
      </c>
      <c r="R194" t="s">
        <v>552</v>
      </c>
      <c r="S194">
        <v>0</v>
      </c>
      <c r="T194">
        <v>664</v>
      </c>
      <c r="W194">
        <v>56</v>
      </c>
      <c r="Y194" t="s">
        <v>581</v>
      </c>
      <c r="AA194" t="s">
        <v>581</v>
      </c>
      <c r="AD194" t="s">
        <v>581</v>
      </c>
      <c r="AF194" t="s">
        <v>603</v>
      </c>
      <c r="AG194" t="s">
        <v>609</v>
      </c>
      <c r="AH194" t="s">
        <v>615</v>
      </c>
      <c r="AM194" t="s">
        <v>627</v>
      </c>
      <c r="AN194" t="s">
        <v>634</v>
      </c>
    </row>
    <row r="195" spans="1:40" x14ac:dyDescent="0.25">
      <c r="A195" s="1" t="s">
        <v>232</v>
      </c>
      <c r="B195">
        <v>5.7470000000000008</v>
      </c>
      <c r="C195">
        <v>5.2510000000000003</v>
      </c>
      <c r="D195">
        <v>9.8339999999999996</v>
      </c>
      <c r="E195">
        <v>9.5890000000000004</v>
      </c>
      <c r="F195">
        <v>0</v>
      </c>
      <c r="G195">
        <v>701</v>
      </c>
      <c r="H195" t="s">
        <v>544</v>
      </c>
      <c r="I195" t="s">
        <v>548</v>
      </c>
      <c r="J195">
        <v>1</v>
      </c>
      <c r="K195" t="s">
        <v>232</v>
      </c>
      <c r="N195">
        <v>0</v>
      </c>
      <c r="O195">
        <v>701</v>
      </c>
      <c r="P195">
        <v>0</v>
      </c>
      <c r="Q195">
        <v>701</v>
      </c>
      <c r="R195" t="s">
        <v>551</v>
      </c>
      <c r="S195">
        <v>0</v>
      </c>
      <c r="T195">
        <v>701</v>
      </c>
      <c r="W195">
        <v>54</v>
      </c>
      <c r="AD195" t="s">
        <v>581</v>
      </c>
      <c r="AF195" t="s">
        <v>603</v>
      </c>
      <c r="AG195" t="s">
        <v>608</v>
      </c>
      <c r="AH195" t="s">
        <v>619</v>
      </c>
      <c r="AM195" t="s">
        <v>623</v>
      </c>
      <c r="AN195" t="s">
        <v>634</v>
      </c>
    </row>
    <row r="196" spans="1:40" x14ac:dyDescent="0.25">
      <c r="A196" s="1" t="s">
        <v>233</v>
      </c>
      <c r="B196">
        <v>5.7450000000000001</v>
      </c>
      <c r="C196">
        <v>6.0659999999999998</v>
      </c>
      <c r="D196">
        <v>10.35</v>
      </c>
      <c r="E196">
        <v>10.42</v>
      </c>
      <c r="F196">
        <v>0</v>
      </c>
      <c r="G196">
        <v>866</v>
      </c>
      <c r="H196" t="s">
        <v>544</v>
      </c>
      <c r="I196" t="s">
        <v>548</v>
      </c>
      <c r="J196">
        <v>1</v>
      </c>
      <c r="K196" t="s">
        <v>233</v>
      </c>
      <c r="N196">
        <v>0</v>
      </c>
      <c r="O196">
        <v>866</v>
      </c>
      <c r="P196">
        <v>0</v>
      </c>
      <c r="Q196">
        <v>866</v>
      </c>
      <c r="R196" t="s">
        <v>552</v>
      </c>
      <c r="S196">
        <v>0</v>
      </c>
      <c r="T196">
        <v>866</v>
      </c>
      <c r="W196">
        <v>74</v>
      </c>
      <c r="Y196" t="s">
        <v>582</v>
      </c>
      <c r="AD196" t="s">
        <v>582</v>
      </c>
      <c r="AF196" t="s">
        <v>603</v>
      </c>
      <c r="AG196" t="s">
        <v>609</v>
      </c>
      <c r="AH196" t="s">
        <v>613</v>
      </c>
      <c r="AM196" t="s">
        <v>626</v>
      </c>
      <c r="AN196" t="s">
        <v>634</v>
      </c>
    </row>
    <row r="197" spans="1:40" x14ac:dyDescent="0.25">
      <c r="A197" s="1" t="s">
        <v>234</v>
      </c>
      <c r="B197">
        <v>5.7439999999999998</v>
      </c>
      <c r="C197">
        <v>5.4960000000000004</v>
      </c>
      <c r="D197">
        <v>9.8360000000000003</v>
      </c>
      <c r="E197">
        <v>10.130000000000001</v>
      </c>
      <c r="F197">
        <v>1</v>
      </c>
      <c r="G197">
        <v>409</v>
      </c>
      <c r="H197" t="s">
        <v>543</v>
      </c>
      <c r="I197" t="s">
        <v>548</v>
      </c>
      <c r="J197">
        <v>1</v>
      </c>
      <c r="K197" t="s">
        <v>234</v>
      </c>
      <c r="N197">
        <v>1</v>
      </c>
      <c r="O197">
        <v>260</v>
      </c>
      <c r="P197">
        <v>1</v>
      </c>
      <c r="Q197">
        <v>409</v>
      </c>
      <c r="R197" t="s">
        <v>551</v>
      </c>
      <c r="S197">
        <v>1</v>
      </c>
      <c r="T197">
        <v>260</v>
      </c>
      <c r="W197">
        <v>67</v>
      </c>
      <c r="AF197" t="s">
        <v>604</v>
      </c>
      <c r="AG197" t="s">
        <v>608</v>
      </c>
      <c r="AH197" t="s">
        <v>617</v>
      </c>
      <c r="AJ197" t="s">
        <v>581</v>
      </c>
      <c r="AK197" t="s">
        <v>581</v>
      </c>
      <c r="AL197" t="s">
        <v>581</v>
      </c>
      <c r="AM197" t="s">
        <v>627</v>
      </c>
      <c r="AN197" t="s">
        <v>634</v>
      </c>
    </row>
    <row r="198" spans="1:40" x14ac:dyDescent="0.25">
      <c r="A198" s="1" t="s">
        <v>235</v>
      </c>
      <c r="B198">
        <v>5.7249999999999996</v>
      </c>
      <c r="C198">
        <v>6.1620000000000008</v>
      </c>
      <c r="D198">
        <v>10.46</v>
      </c>
      <c r="E198">
        <v>11.23</v>
      </c>
      <c r="F198">
        <v>0</v>
      </c>
      <c r="G198">
        <v>526</v>
      </c>
      <c r="H198" t="s">
        <v>543</v>
      </c>
      <c r="I198" t="s">
        <v>548</v>
      </c>
      <c r="J198">
        <v>0</v>
      </c>
      <c r="K198" t="s">
        <v>235</v>
      </c>
      <c r="N198">
        <v>0</v>
      </c>
      <c r="O198">
        <v>526</v>
      </c>
      <c r="P198">
        <v>0</v>
      </c>
      <c r="Q198">
        <v>526</v>
      </c>
      <c r="R198" t="s">
        <v>552</v>
      </c>
      <c r="S198">
        <v>0</v>
      </c>
      <c r="T198">
        <v>526</v>
      </c>
      <c r="W198">
        <v>49</v>
      </c>
      <c r="Y198" t="s">
        <v>581</v>
      </c>
      <c r="AA198" t="s">
        <v>581</v>
      </c>
      <c r="AD198" t="s">
        <v>581</v>
      </c>
      <c r="AF198" t="s">
        <v>604</v>
      </c>
      <c r="AG198" t="s">
        <v>608</v>
      </c>
      <c r="AH198" t="s">
        <v>616</v>
      </c>
      <c r="AM198" t="s">
        <v>628</v>
      </c>
      <c r="AN198" t="s">
        <v>634</v>
      </c>
    </row>
    <row r="199" spans="1:40" x14ac:dyDescent="0.25">
      <c r="A199" s="1" t="s">
        <v>236</v>
      </c>
      <c r="B199">
        <v>5.7229999999999999</v>
      </c>
      <c r="C199">
        <v>3.9569999999999999</v>
      </c>
      <c r="D199">
        <v>10.58</v>
      </c>
      <c r="E199">
        <v>9.3070000000000004</v>
      </c>
      <c r="F199">
        <v>0</v>
      </c>
      <c r="G199">
        <v>179</v>
      </c>
      <c r="H199" t="s">
        <v>544</v>
      </c>
      <c r="I199" t="s">
        <v>548</v>
      </c>
      <c r="J199">
        <v>1</v>
      </c>
      <c r="K199" t="s">
        <v>236</v>
      </c>
      <c r="L199" t="s">
        <v>550</v>
      </c>
      <c r="M199" t="s">
        <v>550</v>
      </c>
      <c r="N199">
        <v>0</v>
      </c>
      <c r="O199">
        <v>179</v>
      </c>
      <c r="P199">
        <v>0</v>
      </c>
      <c r="Q199">
        <v>179</v>
      </c>
      <c r="R199" t="s">
        <v>551</v>
      </c>
      <c r="S199">
        <v>0</v>
      </c>
      <c r="T199">
        <v>179</v>
      </c>
      <c r="V199" t="s">
        <v>553</v>
      </c>
      <c r="W199">
        <v>73</v>
      </c>
      <c r="AE199" t="s">
        <v>553</v>
      </c>
      <c r="AF199" t="s">
        <v>603</v>
      </c>
      <c r="AG199" t="s">
        <v>609</v>
      </c>
      <c r="AH199" t="s">
        <v>616</v>
      </c>
      <c r="AM199" t="s">
        <v>626</v>
      </c>
      <c r="AN199" t="s">
        <v>634</v>
      </c>
    </row>
    <row r="200" spans="1:40" x14ac:dyDescent="0.25">
      <c r="A200" s="1" t="s">
        <v>237</v>
      </c>
      <c r="B200">
        <v>5.7229999999999999</v>
      </c>
      <c r="C200">
        <v>0.65610000000000002</v>
      </c>
      <c r="D200">
        <v>9.9120000000000008</v>
      </c>
      <c r="E200">
        <v>10.51</v>
      </c>
      <c r="F200">
        <v>1</v>
      </c>
      <c r="G200">
        <v>1528</v>
      </c>
      <c r="H200" t="s">
        <v>543</v>
      </c>
      <c r="I200" t="s">
        <v>548</v>
      </c>
      <c r="J200">
        <v>0</v>
      </c>
      <c r="K200" t="s">
        <v>237</v>
      </c>
      <c r="L200" t="s">
        <v>550</v>
      </c>
      <c r="M200" t="s">
        <v>549</v>
      </c>
      <c r="N200">
        <v>1</v>
      </c>
      <c r="O200">
        <v>1450</v>
      </c>
      <c r="P200">
        <v>1</v>
      </c>
      <c r="Q200">
        <v>1528</v>
      </c>
      <c r="R200" t="s">
        <v>552</v>
      </c>
      <c r="S200">
        <v>1</v>
      </c>
      <c r="T200">
        <v>1450</v>
      </c>
      <c r="V200" t="s">
        <v>553</v>
      </c>
      <c r="W200">
        <v>67</v>
      </c>
      <c r="Y200" t="s">
        <v>581</v>
      </c>
      <c r="AA200" t="s">
        <v>581</v>
      </c>
      <c r="AD200" t="s">
        <v>581</v>
      </c>
      <c r="AE200" t="s">
        <v>553</v>
      </c>
      <c r="AF200" t="s">
        <v>603</v>
      </c>
      <c r="AG200" t="s">
        <v>608</v>
      </c>
      <c r="AH200" t="s">
        <v>613</v>
      </c>
      <c r="AM200" t="s">
        <v>626</v>
      </c>
      <c r="AN200" t="s">
        <v>634</v>
      </c>
    </row>
    <row r="201" spans="1:40" x14ac:dyDescent="0.25">
      <c r="A201" s="1" t="s">
        <v>238</v>
      </c>
      <c r="B201">
        <v>5.72</v>
      </c>
      <c r="C201">
        <v>4.5970000000000004</v>
      </c>
      <c r="D201">
        <v>10.24</v>
      </c>
      <c r="E201">
        <v>10.99</v>
      </c>
      <c r="F201">
        <v>1</v>
      </c>
      <c r="G201">
        <v>2617</v>
      </c>
      <c r="H201" t="s">
        <v>544</v>
      </c>
      <c r="I201" t="s">
        <v>548</v>
      </c>
      <c r="J201">
        <v>0</v>
      </c>
      <c r="K201" t="s">
        <v>238</v>
      </c>
      <c r="N201">
        <v>0</v>
      </c>
      <c r="O201">
        <v>2617</v>
      </c>
      <c r="Q201">
        <v>2617</v>
      </c>
      <c r="R201" t="s">
        <v>551</v>
      </c>
      <c r="S201">
        <v>0</v>
      </c>
      <c r="T201">
        <v>2617</v>
      </c>
      <c r="W201">
        <v>68</v>
      </c>
      <c r="Y201" t="s">
        <v>581</v>
      </c>
      <c r="AA201" t="s">
        <v>581</v>
      </c>
      <c r="AD201" t="s">
        <v>581</v>
      </c>
      <c r="AF201" t="s">
        <v>603</v>
      </c>
      <c r="AG201" t="s">
        <v>609</v>
      </c>
      <c r="AH201" t="s">
        <v>613</v>
      </c>
      <c r="AM201" t="s">
        <v>627</v>
      </c>
      <c r="AN201" t="s">
        <v>634</v>
      </c>
    </row>
    <row r="202" spans="1:40" x14ac:dyDescent="0.25">
      <c r="A202" s="1" t="s">
        <v>239</v>
      </c>
      <c r="B202">
        <v>5.7160000000000002</v>
      </c>
      <c r="C202">
        <v>2.605</v>
      </c>
      <c r="D202">
        <v>9.7779999999999987</v>
      </c>
      <c r="E202">
        <v>10.11</v>
      </c>
      <c r="F202">
        <v>0</v>
      </c>
      <c r="G202">
        <v>977</v>
      </c>
      <c r="H202" t="s">
        <v>543</v>
      </c>
      <c r="I202" t="s">
        <v>548</v>
      </c>
      <c r="J202">
        <v>2</v>
      </c>
      <c r="K202" t="s">
        <v>239</v>
      </c>
      <c r="N202">
        <v>0</v>
      </c>
      <c r="O202">
        <v>977</v>
      </c>
      <c r="P202">
        <v>0</v>
      </c>
      <c r="Q202">
        <v>977</v>
      </c>
      <c r="R202" t="s">
        <v>552</v>
      </c>
      <c r="S202">
        <v>0</v>
      </c>
      <c r="T202">
        <v>977</v>
      </c>
      <c r="W202">
        <v>73</v>
      </c>
      <c r="AF202" t="s">
        <v>604</v>
      </c>
      <c r="AG202" t="s">
        <v>608</v>
      </c>
      <c r="AH202" t="s">
        <v>615</v>
      </c>
      <c r="AM202" t="s">
        <v>628</v>
      </c>
      <c r="AN202" t="s">
        <v>634</v>
      </c>
    </row>
    <row r="203" spans="1:40" x14ac:dyDescent="0.25">
      <c r="A203" s="1" t="s">
        <v>240</v>
      </c>
      <c r="B203">
        <v>5.7079999999999993</v>
      </c>
      <c r="C203">
        <v>1.6850000000000001</v>
      </c>
      <c r="D203">
        <v>9.9130000000000003</v>
      </c>
      <c r="E203">
        <v>10.07</v>
      </c>
      <c r="F203">
        <v>0</v>
      </c>
      <c r="G203">
        <v>603</v>
      </c>
      <c r="H203" t="s">
        <v>544</v>
      </c>
      <c r="I203" t="s">
        <v>548</v>
      </c>
      <c r="J203">
        <v>0</v>
      </c>
      <c r="K203" t="s">
        <v>240</v>
      </c>
      <c r="N203">
        <v>0</v>
      </c>
      <c r="O203">
        <v>603</v>
      </c>
      <c r="P203">
        <v>0</v>
      </c>
      <c r="Q203">
        <v>603</v>
      </c>
      <c r="R203" t="s">
        <v>552</v>
      </c>
      <c r="S203">
        <v>0</v>
      </c>
      <c r="T203">
        <v>603</v>
      </c>
      <c r="W203">
        <v>81</v>
      </c>
      <c r="Y203" t="s">
        <v>581</v>
      </c>
      <c r="AA203" t="s">
        <v>581</v>
      </c>
      <c r="AD203" t="s">
        <v>581</v>
      </c>
      <c r="AF203" t="s">
        <v>604</v>
      </c>
      <c r="AG203" t="s">
        <v>608</v>
      </c>
      <c r="AH203" t="s">
        <v>614</v>
      </c>
      <c r="AM203" t="s">
        <v>627</v>
      </c>
      <c r="AN203" t="s">
        <v>634</v>
      </c>
    </row>
    <row r="204" spans="1:40" x14ac:dyDescent="0.25">
      <c r="A204" s="1" t="s">
        <v>241</v>
      </c>
      <c r="B204">
        <v>5.6980000000000004</v>
      </c>
      <c r="C204">
        <v>0.91679999999999995</v>
      </c>
      <c r="D204">
        <v>9.8049999999999997</v>
      </c>
      <c r="E204">
        <v>11.2</v>
      </c>
      <c r="F204">
        <v>0</v>
      </c>
      <c r="G204">
        <v>218</v>
      </c>
      <c r="H204" t="s">
        <v>543</v>
      </c>
      <c r="I204" t="s">
        <v>548</v>
      </c>
      <c r="J204">
        <v>0</v>
      </c>
      <c r="K204" t="s">
        <v>241</v>
      </c>
      <c r="L204" t="s">
        <v>550</v>
      </c>
      <c r="M204" t="s">
        <v>550</v>
      </c>
      <c r="N204">
        <v>0</v>
      </c>
      <c r="O204">
        <v>218</v>
      </c>
      <c r="P204">
        <v>0</v>
      </c>
      <c r="Q204">
        <v>218</v>
      </c>
      <c r="R204" t="s">
        <v>552</v>
      </c>
      <c r="S204">
        <v>0</v>
      </c>
      <c r="T204">
        <v>218</v>
      </c>
      <c r="V204" t="s">
        <v>553</v>
      </c>
      <c r="W204">
        <v>61</v>
      </c>
      <c r="AD204" t="s">
        <v>581</v>
      </c>
      <c r="AE204" t="s">
        <v>553</v>
      </c>
      <c r="AF204" t="s">
        <v>604</v>
      </c>
      <c r="AG204" t="s">
        <v>608</v>
      </c>
      <c r="AH204" t="s">
        <v>615</v>
      </c>
      <c r="AM204" t="s">
        <v>627</v>
      </c>
      <c r="AN204" t="s">
        <v>634</v>
      </c>
    </row>
    <row r="205" spans="1:40" x14ac:dyDescent="0.25">
      <c r="A205" s="1" t="s">
        <v>242</v>
      </c>
      <c r="B205">
        <v>5.6920000000000002</v>
      </c>
      <c r="C205">
        <v>4.1609999999999996</v>
      </c>
      <c r="D205">
        <v>10.33</v>
      </c>
      <c r="E205">
        <v>10.5</v>
      </c>
      <c r="F205">
        <v>0</v>
      </c>
      <c r="G205">
        <v>791</v>
      </c>
      <c r="H205" t="s">
        <v>543</v>
      </c>
      <c r="I205" t="s">
        <v>548</v>
      </c>
      <c r="J205">
        <v>0</v>
      </c>
      <c r="K205" t="s">
        <v>242</v>
      </c>
      <c r="L205" t="s">
        <v>550</v>
      </c>
      <c r="M205" t="s">
        <v>549</v>
      </c>
      <c r="N205">
        <v>1</v>
      </c>
      <c r="O205">
        <v>457</v>
      </c>
      <c r="P205">
        <v>0</v>
      </c>
      <c r="Q205">
        <v>791</v>
      </c>
      <c r="R205" t="s">
        <v>552</v>
      </c>
      <c r="S205">
        <v>1</v>
      </c>
      <c r="T205">
        <v>457</v>
      </c>
      <c r="V205" t="s">
        <v>553</v>
      </c>
      <c r="W205">
        <v>71</v>
      </c>
      <c r="AE205" t="s">
        <v>553</v>
      </c>
      <c r="AF205" t="s">
        <v>603</v>
      </c>
      <c r="AG205" t="s">
        <v>608</v>
      </c>
      <c r="AH205" t="s">
        <v>613</v>
      </c>
      <c r="AM205" t="s">
        <v>626</v>
      </c>
      <c r="AN205" t="s">
        <v>634</v>
      </c>
    </row>
    <row r="206" spans="1:40" x14ac:dyDescent="0.25">
      <c r="A206" s="1" t="s">
        <v>243</v>
      </c>
      <c r="B206">
        <v>5.6879999999999997</v>
      </c>
      <c r="C206">
        <v>3.911</v>
      </c>
      <c r="D206">
        <v>10.94</v>
      </c>
      <c r="E206">
        <v>9.0629999999999988</v>
      </c>
      <c r="F206">
        <v>0</v>
      </c>
      <c r="G206">
        <v>573</v>
      </c>
      <c r="H206" t="s">
        <v>543</v>
      </c>
      <c r="I206" t="s">
        <v>548</v>
      </c>
      <c r="J206">
        <v>1</v>
      </c>
      <c r="K206" t="s">
        <v>243</v>
      </c>
      <c r="L206" t="s">
        <v>549</v>
      </c>
      <c r="M206" t="s">
        <v>549</v>
      </c>
      <c r="P206">
        <v>0</v>
      </c>
      <c r="Q206">
        <v>573</v>
      </c>
      <c r="R206" t="s">
        <v>551</v>
      </c>
      <c r="S206">
        <v>0</v>
      </c>
      <c r="T206">
        <v>573</v>
      </c>
      <c r="V206" t="s">
        <v>557</v>
      </c>
      <c r="W206">
        <v>82</v>
      </c>
      <c r="Y206" t="s">
        <v>581</v>
      </c>
      <c r="AA206" t="s">
        <v>581</v>
      </c>
      <c r="AD206" t="s">
        <v>581</v>
      </c>
      <c r="AE206" t="s">
        <v>553</v>
      </c>
      <c r="AF206" t="s">
        <v>603</v>
      </c>
      <c r="AG206" t="s">
        <v>608</v>
      </c>
      <c r="AH206" t="s">
        <v>613</v>
      </c>
      <c r="AM206" t="s">
        <v>627</v>
      </c>
      <c r="AN206" t="s">
        <v>634</v>
      </c>
    </row>
    <row r="207" spans="1:40" x14ac:dyDescent="0.25">
      <c r="A207" s="1" t="s">
        <v>244</v>
      </c>
      <c r="B207">
        <v>5.6289999999999996</v>
      </c>
      <c r="C207">
        <v>5.9109999999999996</v>
      </c>
      <c r="D207">
        <v>10.31</v>
      </c>
      <c r="E207">
        <v>10.96</v>
      </c>
      <c r="F207">
        <v>0</v>
      </c>
      <c r="G207">
        <v>1431</v>
      </c>
      <c r="H207" t="s">
        <v>545</v>
      </c>
      <c r="I207" t="s">
        <v>548</v>
      </c>
      <c r="J207">
        <v>0</v>
      </c>
      <c r="K207" t="s">
        <v>244</v>
      </c>
      <c r="L207" t="s">
        <v>550</v>
      </c>
      <c r="M207" t="s">
        <v>550</v>
      </c>
      <c r="N207">
        <v>0</v>
      </c>
      <c r="O207">
        <v>1431</v>
      </c>
      <c r="P207">
        <v>0</v>
      </c>
      <c r="Q207">
        <v>1431</v>
      </c>
      <c r="R207" t="s">
        <v>551</v>
      </c>
      <c r="S207">
        <v>0</v>
      </c>
      <c r="T207">
        <v>1431</v>
      </c>
      <c r="V207" t="s">
        <v>553</v>
      </c>
      <c r="W207">
        <v>47</v>
      </c>
      <c r="AE207" t="s">
        <v>553</v>
      </c>
      <c r="AF207" t="s">
        <v>603</v>
      </c>
      <c r="AG207" t="s">
        <v>612</v>
      </c>
      <c r="AH207" t="s">
        <v>620</v>
      </c>
      <c r="AM207" t="s">
        <v>626</v>
      </c>
      <c r="AN207" t="s">
        <v>634</v>
      </c>
    </row>
    <row r="208" spans="1:40" x14ac:dyDescent="0.25">
      <c r="A208" s="1" t="s">
        <v>245</v>
      </c>
      <c r="B208">
        <v>5.6130000000000004</v>
      </c>
      <c r="C208">
        <v>4.0760000000000014</v>
      </c>
      <c r="D208">
        <v>10.16</v>
      </c>
      <c r="E208">
        <v>10.67</v>
      </c>
      <c r="F208">
        <v>0</v>
      </c>
      <c r="G208">
        <v>1239</v>
      </c>
      <c r="H208" t="s">
        <v>543</v>
      </c>
      <c r="I208" t="s">
        <v>548</v>
      </c>
      <c r="J208">
        <v>0</v>
      </c>
      <c r="K208" t="s">
        <v>245</v>
      </c>
      <c r="P208">
        <v>0</v>
      </c>
      <c r="Q208">
        <v>1239</v>
      </c>
      <c r="R208" t="s">
        <v>552</v>
      </c>
      <c r="S208">
        <v>0</v>
      </c>
      <c r="T208">
        <v>1239</v>
      </c>
      <c r="W208">
        <v>52</v>
      </c>
      <c r="Y208" t="s">
        <v>581</v>
      </c>
      <c r="AA208" t="s">
        <v>581</v>
      </c>
      <c r="AD208" t="s">
        <v>581</v>
      </c>
      <c r="AF208" t="s">
        <v>603</v>
      </c>
      <c r="AG208" t="s">
        <v>608</v>
      </c>
      <c r="AH208" t="s">
        <v>613</v>
      </c>
      <c r="AM208" t="s">
        <v>627</v>
      </c>
      <c r="AN208" t="s">
        <v>634</v>
      </c>
    </row>
    <row r="209" spans="1:40" x14ac:dyDescent="0.25">
      <c r="A209" s="1" t="s">
        <v>246</v>
      </c>
      <c r="B209">
        <v>5.5939999999999994</v>
      </c>
      <c r="C209">
        <v>6.016</v>
      </c>
      <c r="D209">
        <v>10.32</v>
      </c>
      <c r="E209">
        <v>10.95</v>
      </c>
      <c r="F209">
        <v>0</v>
      </c>
      <c r="G209">
        <v>910</v>
      </c>
      <c r="H209" t="s">
        <v>544</v>
      </c>
      <c r="I209" t="s">
        <v>548</v>
      </c>
      <c r="J209">
        <v>0</v>
      </c>
      <c r="K209" t="s">
        <v>246</v>
      </c>
      <c r="N209">
        <v>1</v>
      </c>
      <c r="O209">
        <v>290</v>
      </c>
      <c r="P209">
        <v>0</v>
      </c>
      <c r="Q209">
        <v>910</v>
      </c>
      <c r="R209" t="s">
        <v>552</v>
      </c>
      <c r="S209">
        <v>1</v>
      </c>
      <c r="T209">
        <v>290</v>
      </c>
      <c r="W209">
        <v>70</v>
      </c>
      <c r="Y209" t="s">
        <v>581</v>
      </c>
      <c r="AA209" t="s">
        <v>581</v>
      </c>
      <c r="AD209" t="s">
        <v>581</v>
      </c>
      <c r="AF209" t="s">
        <v>603</v>
      </c>
      <c r="AG209" t="s">
        <v>608</v>
      </c>
      <c r="AH209" t="s">
        <v>614</v>
      </c>
      <c r="AJ209" t="s">
        <v>581</v>
      </c>
      <c r="AK209" t="s">
        <v>581</v>
      </c>
      <c r="AL209" t="s">
        <v>582</v>
      </c>
      <c r="AM209" t="s">
        <v>627</v>
      </c>
      <c r="AN209" t="s">
        <v>634</v>
      </c>
    </row>
    <row r="210" spans="1:40" x14ac:dyDescent="0.25">
      <c r="A210" s="1" t="s">
        <v>247</v>
      </c>
      <c r="B210">
        <v>5.5679999999999996</v>
      </c>
      <c r="C210">
        <v>9.3789999999999996</v>
      </c>
      <c r="D210">
        <v>10.87</v>
      </c>
      <c r="E210">
        <v>10.119999999999999</v>
      </c>
      <c r="F210">
        <v>0</v>
      </c>
      <c r="G210">
        <v>2067</v>
      </c>
      <c r="H210" t="s">
        <v>544</v>
      </c>
      <c r="I210" t="s">
        <v>548</v>
      </c>
      <c r="J210">
        <v>1</v>
      </c>
      <c r="K210" t="s">
        <v>247</v>
      </c>
      <c r="N210">
        <v>0</v>
      </c>
      <c r="O210">
        <v>2067</v>
      </c>
      <c r="P210">
        <v>0</v>
      </c>
      <c r="Q210">
        <v>2067</v>
      </c>
      <c r="R210" t="s">
        <v>551</v>
      </c>
      <c r="S210">
        <v>0</v>
      </c>
      <c r="T210">
        <v>2067</v>
      </c>
      <c r="W210">
        <v>71</v>
      </c>
      <c r="Y210" t="s">
        <v>581</v>
      </c>
      <c r="AA210" t="s">
        <v>581</v>
      </c>
      <c r="AD210" t="s">
        <v>581</v>
      </c>
      <c r="AF210" t="s">
        <v>603</v>
      </c>
      <c r="AG210" t="s">
        <v>609</v>
      </c>
      <c r="AH210" t="s">
        <v>613</v>
      </c>
      <c r="AM210" t="s">
        <v>626</v>
      </c>
      <c r="AN210" t="s">
        <v>634</v>
      </c>
    </row>
    <row r="211" spans="1:40" x14ac:dyDescent="0.25">
      <c r="A211" s="1" t="s">
        <v>248</v>
      </c>
      <c r="B211">
        <v>5.56</v>
      </c>
      <c r="C211">
        <v>6.9660000000000002</v>
      </c>
      <c r="D211">
        <v>11.27</v>
      </c>
      <c r="E211">
        <v>8.2140000000000004</v>
      </c>
      <c r="F211">
        <v>1</v>
      </c>
      <c r="G211">
        <v>1499</v>
      </c>
      <c r="H211" t="s">
        <v>544</v>
      </c>
      <c r="I211" t="s">
        <v>548</v>
      </c>
      <c r="J211">
        <v>1</v>
      </c>
      <c r="K211" t="s">
        <v>248</v>
      </c>
      <c r="L211" t="s">
        <v>550</v>
      </c>
      <c r="M211" t="s">
        <v>550</v>
      </c>
      <c r="P211">
        <v>1</v>
      </c>
      <c r="Q211">
        <v>1499</v>
      </c>
      <c r="R211" t="s">
        <v>551</v>
      </c>
      <c r="S211">
        <v>1</v>
      </c>
      <c r="T211">
        <v>686</v>
      </c>
      <c r="V211" t="s">
        <v>553</v>
      </c>
      <c r="W211">
        <v>59</v>
      </c>
      <c r="AE211" t="s">
        <v>553</v>
      </c>
      <c r="AF211" t="s">
        <v>604</v>
      </c>
      <c r="AG211" t="s">
        <v>609</v>
      </c>
      <c r="AH211" t="s">
        <v>613</v>
      </c>
      <c r="AI211" t="s">
        <v>581</v>
      </c>
      <c r="AJ211" t="s">
        <v>582</v>
      </c>
      <c r="AK211" t="s">
        <v>582</v>
      </c>
      <c r="AL211" t="s">
        <v>581</v>
      </c>
      <c r="AM211" t="s">
        <v>627</v>
      </c>
      <c r="AN211" t="s">
        <v>634</v>
      </c>
    </row>
    <row r="212" spans="1:40" x14ac:dyDescent="0.25">
      <c r="A212" s="1" t="s">
        <v>249</v>
      </c>
      <c r="B212">
        <v>5.5570000000000004</v>
      </c>
      <c r="C212">
        <v>3.3530000000000002</v>
      </c>
      <c r="D212">
        <v>10.77</v>
      </c>
      <c r="E212">
        <v>10.63</v>
      </c>
      <c r="F212">
        <v>1</v>
      </c>
      <c r="G212">
        <v>995</v>
      </c>
      <c r="H212" t="s">
        <v>544</v>
      </c>
      <c r="I212" t="s">
        <v>548</v>
      </c>
      <c r="J212">
        <v>2</v>
      </c>
      <c r="K212" t="s">
        <v>249</v>
      </c>
      <c r="L212" t="s">
        <v>550</v>
      </c>
      <c r="M212" t="s">
        <v>550</v>
      </c>
      <c r="P212">
        <v>1</v>
      </c>
      <c r="Q212">
        <v>995</v>
      </c>
      <c r="R212" t="s">
        <v>551</v>
      </c>
      <c r="S212">
        <v>1</v>
      </c>
      <c r="T212">
        <v>183</v>
      </c>
      <c r="V212" t="s">
        <v>553</v>
      </c>
      <c r="W212">
        <v>79</v>
      </c>
      <c r="Y212" t="s">
        <v>581</v>
      </c>
      <c r="AA212" t="s">
        <v>581</v>
      </c>
      <c r="AD212" t="s">
        <v>581</v>
      </c>
      <c r="AE212" t="s">
        <v>593</v>
      </c>
      <c r="AF212" t="s">
        <v>603</v>
      </c>
      <c r="AG212" t="s">
        <v>609</v>
      </c>
      <c r="AH212" t="s">
        <v>613</v>
      </c>
      <c r="AI212" t="s">
        <v>582</v>
      </c>
      <c r="AJ212" t="s">
        <v>581</v>
      </c>
      <c r="AK212" t="s">
        <v>582</v>
      </c>
      <c r="AL212" t="s">
        <v>582</v>
      </c>
      <c r="AM212" t="s">
        <v>627</v>
      </c>
      <c r="AN212" t="s">
        <v>634</v>
      </c>
    </row>
    <row r="213" spans="1:40" x14ac:dyDescent="0.25">
      <c r="A213" s="1" t="s">
        <v>250</v>
      </c>
      <c r="B213">
        <v>5.5539999999999994</v>
      </c>
      <c r="C213">
        <v>8.0440000000000005</v>
      </c>
      <c r="D213">
        <v>10.02</v>
      </c>
      <c r="E213">
        <v>9.8230000000000004</v>
      </c>
      <c r="F213">
        <v>0</v>
      </c>
      <c r="G213">
        <v>629</v>
      </c>
      <c r="H213" t="s">
        <v>543</v>
      </c>
      <c r="I213" t="s">
        <v>548</v>
      </c>
      <c r="J213">
        <v>1</v>
      </c>
      <c r="K213" t="s">
        <v>250</v>
      </c>
      <c r="N213">
        <v>0</v>
      </c>
      <c r="O213">
        <v>629</v>
      </c>
      <c r="P213">
        <v>0</v>
      </c>
      <c r="Q213">
        <v>629</v>
      </c>
      <c r="R213" t="s">
        <v>552</v>
      </c>
      <c r="S213">
        <v>0</v>
      </c>
      <c r="T213">
        <v>629</v>
      </c>
      <c r="W213">
        <v>74</v>
      </c>
      <c r="X213" t="s">
        <v>580</v>
      </c>
      <c r="Y213" t="s">
        <v>582</v>
      </c>
      <c r="AA213" t="s">
        <v>581</v>
      </c>
      <c r="AC213" t="s">
        <v>581</v>
      </c>
      <c r="AD213" t="s">
        <v>582</v>
      </c>
      <c r="AF213" t="s">
        <v>603</v>
      </c>
      <c r="AG213" t="s">
        <v>608</v>
      </c>
      <c r="AH213" t="s">
        <v>616</v>
      </c>
      <c r="AM213" t="s">
        <v>626</v>
      </c>
      <c r="AN213" t="s">
        <v>634</v>
      </c>
    </row>
    <row r="214" spans="1:40" x14ac:dyDescent="0.25">
      <c r="A214" s="1" t="s">
        <v>251</v>
      </c>
      <c r="B214">
        <v>5.5460000000000003</v>
      </c>
      <c r="C214">
        <v>4.3580000000000014</v>
      </c>
      <c r="D214">
        <v>9.91</v>
      </c>
      <c r="E214">
        <v>10.26</v>
      </c>
      <c r="F214">
        <v>0</v>
      </c>
      <c r="G214">
        <v>626</v>
      </c>
      <c r="H214" t="s">
        <v>543</v>
      </c>
      <c r="I214" t="s">
        <v>548</v>
      </c>
      <c r="J214">
        <v>1</v>
      </c>
      <c r="K214" t="s">
        <v>251</v>
      </c>
      <c r="N214">
        <v>0</v>
      </c>
      <c r="O214">
        <v>626</v>
      </c>
      <c r="P214">
        <v>0</v>
      </c>
      <c r="Q214">
        <v>626</v>
      </c>
      <c r="R214" t="s">
        <v>551</v>
      </c>
      <c r="S214">
        <v>0</v>
      </c>
      <c r="T214">
        <v>626</v>
      </c>
      <c r="W214">
        <v>55</v>
      </c>
      <c r="X214" t="s">
        <v>577</v>
      </c>
      <c r="Y214" t="s">
        <v>582</v>
      </c>
      <c r="AA214" t="s">
        <v>581</v>
      </c>
      <c r="AC214" t="s">
        <v>581</v>
      </c>
      <c r="AD214" t="s">
        <v>582</v>
      </c>
      <c r="AF214" t="s">
        <v>604</v>
      </c>
      <c r="AG214" t="s">
        <v>608</v>
      </c>
      <c r="AH214" t="s">
        <v>617</v>
      </c>
      <c r="AM214" t="s">
        <v>623</v>
      </c>
      <c r="AN214" t="s">
        <v>634</v>
      </c>
    </row>
    <row r="215" spans="1:40" x14ac:dyDescent="0.25">
      <c r="A215" s="1" t="s">
        <v>252</v>
      </c>
      <c r="B215">
        <v>5.5279999999999996</v>
      </c>
      <c r="C215">
        <v>4.2919999999999998</v>
      </c>
      <c r="D215">
        <v>10.28</v>
      </c>
      <c r="E215">
        <v>10.62</v>
      </c>
      <c r="F215">
        <v>1</v>
      </c>
      <c r="G215">
        <v>282</v>
      </c>
      <c r="H215" t="s">
        <v>545</v>
      </c>
      <c r="I215" t="s">
        <v>548</v>
      </c>
      <c r="J215">
        <v>0</v>
      </c>
      <c r="K215" t="s">
        <v>252</v>
      </c>
      <c r="P215">
        <v>1</v>
      </c>
      <c r="Q215">
        <v>282</v>
      </c>
      <c r="R215" t="s">
        <v>552</v>
      </c>
      <c r="S215">
        <v>1</v>
      </c>
      <c r="T215">
        <v>177</v>
      </c>
      <c r="W215">
        <v>47</v>
      </c>
      <c r="AF215" t="s">
        <v>603</v>
      </c>
      <c r="AG215" t="s">
        <v>610</v>
      </c>
      <c r="AH215" t="s">
        <v>613</v>
      </c>
      <c r="AI215" t="s">
        <v>581</v>
      </c>
      <c r="AK215" t="s">
        <v>581</v>
      </c>
      <c r="AL215" t="s">
        <v>582</v>
      </c>
      <c r="AM215" t="s">
        <v>626</v>
      </c>
      <c r="AN215" t="s">
        <v>634</v>
      </c>
    </row>
    <row r="216" spans="1:40" x14ac:dyDescent="0.25">
      <c r="A216" s="1" t="s">
        <v>253</v>
      </c>
      <c r="B216">
        <v>5.5259999999999998</v>
      </c>
      <c r="C216">
        <v>2.8410000000000002</v>
      </c>
      <c r="D216">
        <v>10.210000000000001</v>
      </c>
      <c r="E216">
        <v>10.19</v>
      </c>
      <c r="F216">
        <v>0</v>
      </c>
      <c r="G216">
        <v>415</v>
      </c>
      <c r="H216" t="s">
        <v>543</v>
      </c>
      <c r="I216" t="s">
        <v>548</v>
      </c>
      <c r="J216">
        <v>0</v>
      </c>
      <c r="K216" t="s">
        <v>253</v>
      </c>
      <c r="N216">
        <v>0</v>
      </c>
      <c r="O216">
        <v>415</v>
      </c>
      <c r="P216">
        <v>0</v>
      </c>
      <c r="Q216">
        <v>415</v>
      </c>
      <c r="R216" t="s">
        <v>551</v>
      </c>
      <c r="S216">
        <v>0</v>
      </c>
      <c r="T216">
        <v>415</v>
      </c>
      <c r="W216">
        <v>63</v>
      </c>
      <c r="Y216" t="s">
        <v>581</v>
      </c>
      <c r="AA216" t="s">
        <v>581</v>
      </c>
      <c r="AD216" t="s">
        <v>581</v>
      </c>
      <c r="AF216" t="s">
        <v>603</v>
      </c>
      <c r="AG216" t="s">
        <v>608</v>
      </c>
      <c r="AH216" t="s">
        <v>615</v>
      </c>
      <c r="AM216" t="s">
        <v>627</v>
      </c>
      <c r="AN216" t="s">
        <v>634</v>
      </c>
    </row>
    <row r="217" spans="1:40" x14ac:dyDescent="0.25">
      <c r="A217" s="1" t="s">
        <v>254</v>
      </c>
      <c r="B217">
        <v>5.524</v>
      </c>
      <c r="C217">
        <v>2.2869999999999999</v>
      </c>
      <c r="D217">
        <v>9.1219999999999999</v>
      </c>
      <c r="E217">
        <v>9.5139999999999993</v>
      </c>
      <c r="F217">
        <v>0</v>
      </c>
      <c r="G217">
        <v>435</v>
      </c>
      <c r="H217" t="s">
        <v>543</v>
      </c>
      <c r="I217" t="s">
        <v>548</v>
      </c>
      <c r="J217">
        <v>2</v>
      </c>
      <c r="K217" t="s">
        <v>254</v>
      </c>
      <c r="N217">
        <v>0</v>
      </c>
      <c r="O217">
        <v>435</v>
      </c>
      <c r="P217">
        <v>0</v>
      </c>
      <c r="Q217">
        <v>435</v>
      </c>
      <c r="R217" t="s">
        <v>552</v>
      </c>
      <c r="S217">
        <v>0</v>
      </c>
      <c r="T217">
        <v>435</v>
      </c>
      <c r="W217">
        <v>72</v>
      </c>
      <c r="Y217" t="s">
        <v>582</v>
      </c>
      <c r="Z217" t="s">
        <v>583</v>
      </c>
      <c r="AA217" t="s">
        <v>582</v>
      </c>
      <c r="AC217" t="s">
        <v>581</v>
      </c>
      <c r="AD217" t="s">
        <v>582</v>
      </c>
      <c r="AF217" t="s">
        <v>603</v>
      </c>
      <c r="AG217" t="s">
        <v>608</v>
      </c>
      <c r="AH217" t="s">
        <v>617</v>
      </c>
      <c r="AM217" t="s">
        <v>628</v>
      </c>
      <c r="AN217" t="s">
        <v>634</v>
      </c>
    </row>
    <row r="218" spans="1:40" x14ac:dyDescent="0.25">
      <c r="A218" s="1" t="s">
        <v>255</v>
      </c>
      <c r="B218">
        <v>5.52</v>
      </c>
      <c r="C218">
        <v>3.5880000000000001</v>
      </c>
      <c r="D218">
        <v>11.12</v>
      </c>
      <c r="E218">
        <v>9.782</v>
      </c>
      <c r="F218">
        <v>0</v>
      </c>
      <c r="G218">
        <v>84</v>
      </c>
      <c r="H218" t="s">
        <v>543</v>
      </c>
      <c r="I218" t="s">
        <v>548</v>
      </c>
      <c r="J218">
        <v>1</v>
      </c>
      <c r="K218" t="s">
        <v>255</v>
      </c>
      <c r="N218">
        <v>0</v>
      </c>
      <c r="O218">
        <v>84</v>
      </c>
      <c r="P218">
        <v>0</v>
      </c>
      <c r="Q218">
        <v>84</v>
      </c>
      <c r="R218" t="s">
        <v>552</v>
      </c>
      <c r="S218">
        <v>0</v>
      </c>
      <c r="T218">
        <v>84</v>
      </c>
      <c r="W218">
        <v>63</v>
      </c>
      <c r="Y218" t="s">
        <v>582</v>
      </c>
      <c r="Z218" t="s">
        <v>585</v>
      </c>
      <c r="AA218" t="s">
        <v>582</v>
      </c>
      <c r="AD218" t="s">
        <v>581</v>
      </c>
      <c r="AF218" t="s">
        <v>603</v>
      </c>
      <c r="AG218" t="s">
        <v>608</v>
      </c>
      <c r="AH218" t="s">
        <v>617</v>
      </c>
      <c r="AM218" t="s">
        <v>627</v>
      </c>
      <c r="AN218" t="s">
        <v>634</v>
      </c>
    </row>
    <row r="219" spans="1:40" x14ac:dyDescent="0.25">
      <c r="A219" s="1" t="s">
        <v>256</v>
      </c>
      <c r="B219">
        <v>5.5110000000000001</v>
      </c>
      <c r="C219">
        <v>0.41460000000000002</v>
      </c>
      <c r="D219">
        <v>9.9089999999999989</v>
      </c>
      <c r="E219">
        <v>10.76</v>
      </c>
      <c r="F219">
        <v>0</v>
      </c>
      <c r="G219">
        <v>1097</v>
      </c>
      <c r="H219" t="s">
        <v>544</v>
      </c>
      <c r="I219" t="s">
        <v>548</v>
      </c>
      <c r="J219">
        <v>0</v>
      </c>
      <c r="K219" t="s">
        <v>256</v>
      </c>
      <c r="N219">
        <v>0</v>
      </c>
      <c r="O219">
        <v>1097</v>
      </c>
      <c r="P219">
        <v>0</v>
      </c>
      <c r="Q219">
        <v>1097</v>
      </c>
      <c r="R219" t="s">
        <v>551</v>
      </c>
      <c r="S219">
        <v>0</v>
      </c>
      <c r="T219">
        <v>1097</v>
      </c>
      <c r="W219">
        <v>49</v>
      </c>
      <c r="AD219" t="s">
        <v>581</v>
      </c>
      <c r="AF219" t="s">
        <v>604</v>
      </c>
      <c r="AG219" t="s">
        <v>608</v>
      </c>
      <c r="AH219" t="s">
        <v>614</v>
      </c>
      <c r="AM219" t="s">
        <v>627</v>
      </c>
      <c r="AN219" t="s">
        <v>634</v>
      </c>
    </row>
    <row r="220" spans="1:40" x14ac:dyDescent="0.25">
      <c r="A220" s="1" t="s">
        <v>257</v>
      </c>
      <c r="B220">
        <v>5.51</v>
      </c>
      <c r="C220">
        <v>3.1240000000000001</v>
      </c>
      <c r="D220">
        <v>10.46</v>
      </c>
      <c r="E220">
        <v>10.8</v>
      </c>
      <c r="F220">
        <v>1</v>
      </c>
      <c r="G220">
        <v>124</v>
      </c>
      <c r="H220" t="s">
        <v>544</v>
      </c>
      <c r="I220" t="s">
        <v>548</v>
      </c>
      <c r="J220">
        <v>0</v>
      </c>
      <c r="K220" t="s">
        <v>257</v>
      </c>
      <c r="N220">
        <v>0</v>
      </c>
      <c r="O220">
        <v>124</v>
      </c>
      <c r="P220">
        <v>0</v>
      </c>
      <c r="Q220">
        <v>124</v>
      </c>
      <c r="R220" t="s">
        <v>552</v>
      </c>
      <c r="S220">
        <v>0</v>
      </c>
      <c r="T220">
        <v>124</v>
      </c>
      <c r="W220">
        <v>79</v>
      </c>
      <c r="Y220" t="s">
        <v>581</v>
      </c>
      <c r="AD220" t="s">
        <v>581</v>
      </c>
      <c r="AF220" t="s">
        <v>603</v>
      </c>
      <c r="AG220" t="s">
        <v>609</v>
      </c>
      <c r="AH220" t="s">
        <v>615</v>
      </c>
      <c r="AJ220" t="s">
        <v>581</v>
      </c>
      <c r="AM220" t="s">
        <v>627</v>
      </c>
      <c r="AN220" t="s">
        <v>634</v>
      </c>
    </row>
    <row r="221" spans="1:40" x14ac:dyDescent="0.25">
      <c r="A221" s="1" t="s">
        <v>258</v>
      </c>
      <c r="B221">
        <v>5.4939999999999998</v>
      </c>
      <c r="C221">
        <v>1.1870000000000001</v>
      </c>
      <c r="D221">
        <v>9.0760000000000005</v>
      </c>
      <c r="E221">
        <v>11.08</v>
      </c>
      <c r="F221">
        <v>0</v>
      </c>
      <c r="G221">
        <v>1126</v>
      </c>
      <c r="H221" t="s">
        <v>543</v>
      </c>
      <c r="I221" t="s">
        <v>548</v>
      </c>
      <c r="J221">
        <v>2</v>
      </c>
      <c r="K221" t="s">
        <v>258</v>
      </c>
      <c r="L221" t="s">
        <v>549</v>
      </c>
      <c r="M221" t="s">
        <v>549</v>
      </c>
      <c r="P221">
        <v>0</v>
      </c>
      <c r="Q221">
        <v>1126</v>
      </c>
      <c r="R221" t="s">
        <v>551</v>
      </c>
      <c r="S221">
        <v>1</v>
      </c>
      <c r="T221">
        <v>395</v>
      </c>
      <c r="V221" t="s">
        <v>553</v>
      </c>
      <c r="W221">
        <v>58</v>
      </c>
      <c r="AE221" t="s">
        <v>553</v>
      </c>
      <c r="AF221" t="s">
        <v>603</v>
      </c>
      <c r="AG221" t="s">
        <v>608</v>
      </c>
      <c r="AH221" t="s">
        <v>613</v>
      </c>
      <c r="AM221" t="s">
        <v>626</v>
      </c>
      <c r="AN221" t="s">
        <v>634</v>
      </c>
    </row>
    <row r="222" spans="1:40" x14ac:dyDescent="0.25">
      <c r="A222" s="1" t="s">
        <v>259</v>
      </c>
      <c r="B222">
        <v>5.49</v>
      </c>
      <c r="C222">
        <v>3.016</v>
      </c>
      <c r="D222">
        <v>11</v>
      </c>
      <c r="E222">
        <v>9.1059999999999999</v>
      </c>
      <c r="F222">
        <v>0</v>
      </c>
      <c r="G222">
        <v>2368</v>
      </c>
      <c r="H222" t="s">
        <v>543</v>
      </c>
      <c r="I222" t="s">
        <v>548</v>
      </c>
      <c r="J222">
        <v>1</v>
      </c>
      <c r="K222" t="s">
        <v>259</v>
      </c>
      <c r="L222" t="s">
        <v>550</v>
      </c>
      <c r="M222" t="s">
        <v>549</v>
      </c>
      <c r="N222">
        <v>0</v>
      </c>
      <c r="O222">
        <v>2368</v>
      </c>
      <c r="P222">
        <v>0</v>
      </c>
      <c r="Q222">
        <v>2368</v>
      </c>
      <c r="R222" t="s">
        <v>552</v>
      </c>
      <c r="S222">
        <v>1</v>
      </c>
      <c r="T222">
        <v>1773</v>
      </c>
      <c r="V222" t="s">
        <v>553</v>
      </c>
      <c r="Y222" t="s">
        <v>581</v>
      </c>
      <c r="AA222" t="s">
        <v>581</v>
      </c>
      <c r="AD222" t="s">
        <v>581</v>
      </c>
      <c r="AE222" t="s">
        <v>553</v>
      </c>
      <c r="AF222" t="s">
        <v>603</v>
      </c>
      <c r="AG222" t="s">
        <v>608</v>
      </c>
      <c r="AH222" t="s">
        <v>613</v>
      </c>
      <c r="AK222" t="s">
        <v>582</v>
      </c>
      <c r="AL222" t="s">
        <v>581</v>
      </c>
      <c r="AM222" t="s">
        <v>627</v>
      </c>
      <c r="AN222" t="s">
        <v>634</v>
      </c>
    </row>
    <row r="223" spans="1:40" x14ac:dyDescent="0.25">
      <c r="A223" s="1" t="s">
        <v>260</v>
      </c>
      <c r="B223">
        <v>5.4790000000000001</v>
      </c>
      <c r="C223">
        <v>2.9790000000000001</v>
      </c>
      <c r="D223">
        <v>10.02</v>
      </c>
      <c r="E223">
        <v>10.29</v>
      </c>
      <c r="F223">
        <v>0</v>
      </c>
      <c r="G223">
        <v>1700</v>
      </c>
      <c r="H223" t="s">
        <v>543</v>
      </c>
      <c r="I223" t="s">
        <v>548</v>
      </c>
      <c r="J223">
        <v>0</v>
      </c>
      <c r="K223" t="s">
        <v>260</v>
      </c>
      <c r="L223" t="s">
        <v>550</v>
      </c>
      <c r="M223" t="s">
        <v>550</v>
      </c>
      <c r="N223">
        <v>0</v>
      </c>
      <c r="O223">
        <v>1700</v>
      </c>
      <c r="P223">
        <v>0</v>
      </c>
      <c r="Q223">
        <v>1700</v>
      </c>
      <c r="R223" t="s">
        <v>551</v>
      </c>
      <c r="S223">
        <v>0</v>
      </c>
      <c r="T223">
        <v>1700</v>
      </c>
      <c r="V223" t="s">
        <v>553</v>
      </c>
      <c r="W223">
        <v>79</v>
      </c>
      <c r="AE223" t="s">
        <v>553</v>
      </c>
      <c r="AF223" t="s">
        <v>603</v>
      </c>
      <c r="AG223" t="s">
        <v>608</v>
      </c>
      <c r="AH223" t="s">
        <v>618</v>
      </c>
      <c r="AM223" t="s">
        <v>630</v>
      </c>
      <c r="AN223" t="s">
        <v>634</v>
      </c>
    </row>
    <row r="224" spans="1:40" x14ac:dyDescent="0.25">
      <c r="A224" s="1" t="s">
        <v>261</v>
      </c>
      <c r="B224">
        <v>5.4710000000000001</v>
      </c>
      <c r="C224">
        <v>4.1630000000000003</v>
      </c>
      <c r="D224">
        <v>10.220000000000001</v>
      </c>
      <c r="E224">
        <v>10.4</v>
      </c>
      <c r="F224">
        <v>0</v>
      </c>
      <c r="G224">
        <v>537</v>
      </c>
      <c r="H224" t="s">
        <v>543</v>
      </c>
      <c r="I224" t="s">
        <v>548</v>
      </c>
      <c r="J224">
        <v>0</v>
      </c>
      <c r="K224" t="s">
        <v>261</v>
      </c>
      <c r="L224" t="s">
        <v>549</v>
      </c>
      <c r="M224" t="s">
        <v>549</v>
      </c>
      <c r="N224">
        <v>0</v>
      </c>
      <c r="O224">
        <v>537</v>
      </c>
      <c r="P224">
        <v>0</v>
      </c>
      <c r="Q224">
        <v>537</v>
      </c>
      <c r="R224" t="s">
        <v>551</v>
      </c>
      <c r="S224">
        <v>1</v>
      </c>
      <c r="T224">
        <v>515</v>
      </c>
      <c r="V224" t="s">
        <v>553</v>
      </c>
      <c r="W224">
        <v>70</v>
      </c>
      <c r="Y224" t="s">
        <v>581</v>
      </c>
      <c r="AA224" t="s">
        <v>581</v>
      </c>
      <c r="AD224" t="s">
        <v>581</v>
      </c>
      <c r="AE224" t="s">
        <v>553</v>
      </c>
      <c r="AF224" t="s">
        <v>604</v>
      </c>
      <c r="AG224" t="s">
        <v>608</v>
      </c>
      <c r="AH224" t="s">
        <v>617</v>
      </c>
      <c r="AI224" t="s">
        <v>581</v>
      </c>
      <c r="AJ224" t="s">
        <v>581</v>
      </c>
      <c r="AK224" t="s">
        <v>581</v>
      </c>
      <c r="AL224" t="s">
        <v>582</v>
      </c>
      <c r="AM224" t="s">
        <v>627</v>
      </c>
      <c r="AN224" t="s">
        <v>634</v>
      </c>
    </row>
    <row r="225" spans="1:40" x14ac:dyDescent="0.25">
      <c r="A225" s="1" t="s">
        <v>262</v>
      </c>
      <c r="B225">
        <v>5.47</v>
      </c>
      <c r="C225">
        <v>4.5199999999999996</v>
      </c>
      <c r="D225">
        <v>9.9220000000000006</v>
      </c>
      <c r="E225">
        <v>9.6029999999999998</v>
      </c>
      <c r="F225">
        <v>0</v>
      </c>
      <c r="G225">
        <v>988</v>
      </c>
      <c r="H225" t="s">
        <v>543</v>
      </c>
      <c r="I225" t="s">
        <v>548</v>
      </c>
      <c r="J225">
        <v>1</v>
      </c>
      <c r="K225" t="s">
        <v>262</v>
      </c>
      <c r="N225">
        <v>0</v>
      </c>
      <c r="O225">
        <v>988</v>
      </c>
      <c r="P225">
        <v>0</v>
      </c>
      <c r="Q225">
        <v>988</v>
      </c>
      <c r="R225" t="s">
        <v>551</v>
      </c>
      <c r="S225">
        <v>0</v>
      </c>
      <c r="T225">
        <v>988</v>
      </c>
      <c r="W225">
        <v>66</v>
      </c>
      <c r="Y225" t="s">
        <v>581</v>
      </c>
      <c r="AA225" t="s">
        <v>581</v>
      </c>
      <c r="AD225" t="s">
        <v>581</v>
      </c>
      <c r="AF225" t="s">
        <v>604</v>
      </c>
      <c r="AG225" t="s">
        <v>608</v>
      </c>
      <c r="AH225" t="s">
        <v>616</v>
      </c>
      <c r="AM225" t="s">
        <v>627</v>
      </c>
      <c r="AN225" t="s">
        <v>634</v>
      </c>
    </row>
    <row r="226" spans="1:40" x14ac:dyDescent="0.25">
      <c r="A226" s="1" t="s">
        <v>263</v>
      </c>
      <c r="B226">
        <v>5.4660000000000002</v>
      </c>
      <c r="C226">
        <v>1.5009999999999999</v>
      </c>
      <c r="D226">
        <v>9.5120000000000005</v>
      </c>
      <c r="E226">
        <v>10.73</v>
      </c>
      <c r="F226">
        <v>0</v>
      </c>
      <c r="G226">
        <v>377</v>
      </c>
      <c r="H226" t="s">
        <v>543</v>
      </c>
      <c r="I226" t="s">
        <v>548</v>
      </c>
      <c r="J226">
        <v>2</v>
      </c>
      <c r="K226" t="s">
        <v>263</v>
      </c>
      <c r="P226">
        <v>0</v>
      </c>
      <c r="Q226">
        <v>377</v>
      </c>
      <c r="R226" t="s">
        <v>552</v>
      </c>
      <c r="S226">
        <v>0</v>
      </c>
      <c r="T226">
        <v>377</v>
      </c>
      <c r="W226">
        <v>71</v>
      </c>
      <c r="AF226" t="s">
        <v>603</v>
      </c>
      <c r="AG226" t="s">
        <v>608</v>
      </c>
      <c r="AH226" t="s">
        <v>617</v>
      </c>
      <c r="AM226" t="s">
        <v>627</v>
      </c>
      <c r="AN226" t="s">
        <v>634</v>
      </c>
    </row>
    <row r="227" spans="1:40" x14ac:dyDescent="0.25">
      <c r="A227" s="1" t="s">
        <v>264</v>
      </c>
      <c r="B227">
        <v>5.4550000000000001</v>
      </c>
      <c r="C227">
        <v>7.1729999999999992</v>
      </c>
      <c r="D227">
        <v>10.47</v>
      </c>
      <c r="E227">
        <v>9.9</v>
      </c>
      <c r="F227">
        <v>0</v>
      </c>
      <c r="G227">
        <v>1870</v>
      </c>
      <c r="H227" t="s">
        <v>543</v>
      </c>
      <c r="I227" t="s">
        <v>548</v>
      </c>
      <c r="J227">
        <v>1</v>
      </c>
      <c r="K227" t="s">
        <v>264</v>
      </c>
      <c r="L227" t="s">
        <v>550</v>
      </c>
      <c r="M227" t="s">
        <v>550</v>
      </c>
      <c r="N227">
        <v>0</v>
      </c>
      <c r="O227">
        <v>1870</v>
      </c>
      <c r="P227">
        <v>0</v>
      </c>
      <c r="Q227">
        <v>1870</v>
      </c>
      <c r="R227" t="s">
        <v>551</v>
      </c>
      <c r="S227">
        <v>0</v>
      </c>
      <c r="T227">
        <v>1870</v>
      </c>
      <c r="V227" t="s">
        <v>553</v>
      </c>
      <c r="W227">
        <v>58</v>
      </c>
      <c r="AE227" t="s">
        <v>553</v>
      </c>
      <c r="AF227" t="s">
        <v>604</v>
      </c>
      <c r="AG227" t="s">
        <v>608</v>
      </c>
      <c r="AH227" t="s">
        <v>618</v>
      </c>
      <c r="AM227" t="s">
        <v>623</v>
      </c>
      <c r="AN227" t="s">
        <v>634</v>
      </c>
    </row>
    <row r="228" spans="1:40" x14ac:dyDescent="0.25">
      <c r="A228" s="1" t="s">
        <v>265</v>
      </c>
      <c r="B228">
        <v>5.4480000000000004</v>
      </c>
      <c r="C228">
        <v>5.3159999999999998</v>
      </c>
      <c r="D228">
        <v>9.6029999999999998</v>
      </c>
      <c r="E228">
        <v>9.3350000000000009</v>
      </c>
      <c r="F228">
        <v>1</v>
      </c>
      <c r="G228">
        <v>653</v>
      </c>
      <c r="H228" t="s">
        <v>543</v>
      </c>
      <c r="I228" t="s">
        <v>548</v>
      </c>
      <c r="J228">
        <v>1</v>
      </c>
      <c r="K228" t="s">
        <v>265</v>
      </c>
      <c r="L228" t="s">
        <v>550</v>
      </c>
      <c r="M228" t="s">
        <v>550</v>
      </c>
      <c r="N228">
        <v>0</v>
      </c>
      <c r="O228">
        <v>653</v>
      </c>
      <c r="P228">
        <v>0</v>
      </c>
      <c r="Q228">
        <v>653</v>
      </c>
      <c r="R228" t="s">
        <v>551</v>
      </c>
      <c r="S228">
        <v>0</v>
      </c>
      <c r="T228">
        <v>653</v>
      </c>
      <c r="V228" t="s">
        <v>553</v>
      </c>
      <c r="W228">
        <v>86</v>
      </c>
      <c r="X228" t="s">
        <v>576</v>
      </c>
      <c r="Y228" t="s">
        <v>582</v>
      </c>
      <c r="AC228" t="s">
        <v>582</v>
      </c>
      <c r="AD228" t="s">
        <v>582</v>
      </c>
      <c r="AE228" t="s">
        <v>553</v>
      </c>
      <c r="AF228" t="s">
        <v>603</v>
      </c>
      <c r="AG228" t="s">
        <v>608</v>
      </c>
      <c r="AH228" t="s">
        <v>618</v>
      </c>
      <c r="AJ228" t="s">
        <v>581</v>
      </c>
      <c r="AM228" t="s">
        <v>627</v>
      </c>
      <c r="AN228" t="s">
        <v>634</v>
      </c>
    </row>
    <row r="229" spans="1:40" x14ac:dyDescent="0.25">
      <c r="A229" s="1" t="s">
        <v>266</v>
      </c>
      <c r="B229">
        <v>5.4409999999999998</v>
      </c>
      <c r="C229">
        <v>6.7039999999999997</v>
      </c>
      <c r="D229">
        <v>9.6229999999999993</v>
      </c>
      <c r="E229">
        <v>9.4949999999999992</v>
      </c>
      <c r="F229">
        <v>0</v>
      </c>
      <c r="G229">
        <v>487</v>
      </c>
      <c r="H229" t="s">
        <v>543</v>
      </c>
      <c r="I229" t="s">
        <v>548</v>
      </c>
      <c r="J229">
        <v>1</v>
      </c>
      <c r="K229" t="s">
        <v>266</v>
      </c>
      <c r="L229" t="s">
        <v>549</v>
      </c>
      <c r="M229" t="s">
        <v>549</v>
      </c>
      <c r="N229">
        <v>0</v>
      </c>
      <c r="O229">
        <v>487</v>
      </c>
      <c r="P229">
        <v>0</v>
      </c>
      <c r="Q229">
        <v>487</v>
      </c>
      <c r="R229" t="s">
        <v>551</v>
      </c>
      <c r="S229">
        <v>0</v>
      </c>
      <c r="T229">
        <v>487</v>
      </c>
      <c r="V229" t="s">
        <v>567</v>
      </c>
      <c r="W229">
        <v>72</v>
      </c>
      <c r="Y229" t="s">
        <v>581</v>
      </c>
      <c r="AA229" t="s">
        <v>581</v>
      </c>
      <c r="AD229" t="s">
        <v>581</v>
      </c>
      <c r="AE229" t="s">
        <v>553</v>
      </c>
      <c r="AF229" t="s">
        <v>604</v>
      </c>
      <c r="AG229" t="s">
        <v>608</v>
      </c>
      <c r="AH229" t="s">
        <v>616</v>
      </c>
      <c r="AM229" t="s">
        <v>627</v>
      </c>
      <c r="AN229" t="s">
        <v>634</v>
      </c>
    </row>
    <row r="230" spans="1:40" x14ac:dyDescent="0.25">
      <c r="A230" s="1" t="s">
        <v>267</v>
      </c>
      <c r="B230">
        <v>5.4409999999999998</v>
      </c>
      <c r="C230">
        <v>1.869</v>
      </c>
      <c r="D230">
        <v>9.5570000000000004</v>
      </c>
      <c r="E230">
        <v>11.3</v>
      </c>
      <c r="F230">
        <v>0</v>
      </c>
      <c r="G230">
        <v>414</v>
      </c>
      <c r="H230" t="s">
        <v>543</v>
      </c>
      <c r="I230" t="s">
        <v>548</v>
      </c>
      <c r="J230">
        <v>0</v>
      </c>
      <c r="K230" t="s">
        <v>267</v>
      </c>
      <c r="L230" t="s">
        <v>550</v>
      </c>
      <c r="M230" t="s">
        <v>550</v>
      </c>
      <c r="P230">
        <v>0</v>
      </c>
      <c r="Q230">
        <v>414</v>
      </c>
      <c r="R230" t="s">
        <v>552</v>
      </c>
      <c r="S230">
        <v>0</v>
      </c>
      <c r="T230">
        <v>414</v>
      </c>
      <c r="V230" t="s">
        <v>553</v>
      </c>
      <c r="W230">
        <v>75</v>
      </c>
      <c r="Y230" t="s">
        <v>582</v>
      </c>
      <c r="AA230" t="s">
        <v>581</v>
      </c>
      <c r="AD230" t="s">
        <v>581</v>
      </c>
      <c r="AE230" t="s">
        <v>553</v>
      </c>
      <c r="AF230" t="s">
        <v>603</v>
      </c>
      <c r="AG230" t="s">
        <v>608</v>
      </c>
      <c r="AH230" t="s">
        <v>616</v>
      </c>
      <c r="AM230" t="s">
        <v>626</v>
      </c>
      <c r="AN230" t="s">
        <v>634</v>
      </c>
    </row>
    <row r="231" spans="1:40" x14ac:dyDescent="0.25">
      <c r="A231" s="1" t="s">
        <v>268</v>
      </c>
      <c r="B231">
        <v>5.4370000000000003</v>
      </c>
      <c r="C231">
        <v>4.7270000000000003</v>
      </c>
      <c r="D231">
        <v>10.33</v>
      </c>
      <c r="E231">
        <v>11.27</v>
      </c>
      <c r="F231">
        <v>1</v>
      </c>
      <c r="G231">
        <v>74</v>
      </c>
      <c r="H231" t="s">
        <v>545</v>
      </c>
      <c r="I231" t="s">
        <v>548</v>
      </c>
      <c r="J231">
        <v>0</v>
      </c>
      <c r="K231" t="s">
        <v>268</v>
      </c>
      <c r="N231">
        <v>0</v>
      </c>
      <c r="O231">
        <v>74</v>
      </c>
      <c r="P231">
        <v>0</v>
      </c>
      <c r="Q231">
        <v>74</v>
      </c>
      <c r="R231" t="s">
        <v>552</v>
      </c>
      <c r="S231">
        <v>0</v>
      </c>
      <c r="T231">
        <v>74</v>
      </c>
      <c r="W231">
        <v>77</v>
      </c>
      <c r="Y231" t="s">
        <v>581</v>
      </c>
      <c r="AA231" t="s">
        <v>581</v>
      </c>
      <c r="AD231" t="s">
        <v>581</v>
      </c>
      <c r="AF231" t="s">
        <v>603</v>
      </c>
      <c r="AG231" t="s">
        <v>610</v>
      </c>
      <c r="AH231" t="s">
        <v>618</v>
      </c>
      <c r="AM231" t="s">
        <v>627</v>
      </c>
      <c r="AN231" t="s">
        <v>634</v>
      </c>
    </row>
    <row r="232" spans="1:40" x14ac:dyDescent="0.25">
      <c r="A232" s="1" t="s">
        <v>269</v>
      </c>
      <c r="B232">
        <v>5.4320000000000004</v>
      </c>
      <c r="C232">
        <v>6.649</v>
      </c>
      <c r="D232">
        <v>10.27</v>
      </c>
      <c r="E232">
        <v>9.9450000000000003</v>
      </c>
      <c r="F232">
        <v>0</v>
      </c>
      <c r="G232">
        <v>24</v>
      </c>
      <c r="H232" t="s">
        <v>544</v>
      </c>
      <c r="I232" t="s">
        <v>548</v>
      </c>
      <c r="J232">
        <v>1</v>
      </c>
      <c r="K232" t="s">
        <v>269</v>
      </c>
      <c r="P232">
        <v>0</v>
      </c>
      <c r="Q232">
        <v>24</v>
      </c>
      <c r="R232" t="s">
        <v>551</v>
      </c>
      <c r="S232">
        <v>0</v>
      </c>
      <c r="T232">
        <v>24</v>
      </c>
      <c r="W232">
        <v>62</v>
      </c>
      <c r="Y232" t="s">
        <v>581</v>
      </c>
      <c r="AA232" t="s">
        <v>581</v>
      </c>
      <c r="AD232" t="s">
        <v>581</v>
      </c>
      <c r="AF232" t="s">
        <v>603</v>
      </c>
      <c r="AG232" t="s">
        <v>609</v>
      </c>
      <c r="AH232" t="s">
        <v>616</v>
      </c>
      <c r="AM232" t="s">
        <v>627</v>
      </c>
      <c r="AN232" t="s">
        <v>634</v>
      </c>
    </row>
    <row r="233" spans="1:40" x14ac:dyDescent="0.25">
      <c r="A233" s="1" t="s">
        <v>270</v>
      </c>
      <c r="B233">
        <v>5.4249999999999998</v>
      </c>
      <c r="C233">
        <v>4.84</v>
      </c>
      <c r="D233">
        <v>10.06</v>
      </c>
      <c r="E233">
        <v>11.62</v>
      </c>
      <c r="F233">
        <v>1</v>
      </c>
      <c r="G233">
        <v>624</v>
      </c>
      <c r="H233" t="s">
        <v>545</v>
      </c>
      <c r="I233" t="s">
        <v>548</v>
      </c>
      <c r="J233">
        <v>0</v>
      </c>
      <c r="K233" t="s">
        <v>270</v>
      </c>
      <c r="L233" t="s">
        <v>550</v>
      </c>
      <c r="M233" t="s">
        <v>549</v>
      </c>
      <c r="P233">
        <v>1</v>
      </c>
      <c r="Q233">
        <v>624</v>
      </c>
      <c r="R233" t="s">
        <v>551</v>
      </c>
      <c r="S233">
        <v>1</v>
      </c>
      <c r="T233">
        <v>483</v>
      </c>
      <c r="V233" t="s">
        <v>553</v>
      </c>
      <c r="W233">
        <v>72</v>
      </c>
      <c r="AE233" t="s">
        <v>553</v>
      </c>
      <c r="AF233" t="s">
        <v>603</v>
      </c>
      <c r="AG233" t="s">
        <v>609</v>
      </c>
      <c r="AH233" t="s">
        <v>620</v>
      </c>
      <c r="AI233" t="s">
        <v>581</v>
      </c>
      <c r="AJ233" t="s">
        <v>581</v>
      </c>
      <c r="AK233" t="s">
        <v>582</v>
      </c>
      <c r="AL233" t="s">
        <v>582</v>
      </c>
      <c r="AM233" t="s">
        <v>627</v>
      </c>
      <c r="AN233" t="s">
        <v>634</v>
      </c>
    </row>
    <row r="234" spans="1:40" x14ac:dyDescent="0.25">
      <c r="A234" s="1" t="s">
        <v>271</v>
      </c>
      <c r="B234">
        <v>5.4139999999999997</v>
      </c>
      <c r="C234">
        <v>2.7959999999999998</v>
      </c>
      <c r="D234">
        <v>9.7970000000000006</v>
      </c>
      <c r="E234">
        <v>10.55</v>
      </c>
      <c r="F234">
        <v>1</v>
      </c>
      <c r="G234">
        <v>468</v>
      </c>
      <c r="H234" t="s">
        <v>545</v>
      </c>
      <c r="I234" t="s">
        <v>548</v>
      </c>
      <c r="J234">
        <v>2</v>
      </c>
      <c r="K234" t="s">
        <v>271</v>
      </c>
      <c r="P234">
        <v>0</v>
      </c>
      <c r="Q234">
        <v>468</v>
      </c>
      <c r="R234" t="s">
        <v>552</v>
      </c>
      <c r="S234">
        <v>1</v>
      </c>
      <c r="T234">
        <v>39</v>
      </c>
      <c r="W234">
        <v>63</v>
      </c>
      <c r="Y234" t="s">
        <v>582</v>
      </c>
      <c r="AA234" t="s">
        <v>581</v>
      </c>
      <c r="AB234" t="s">
        <v>589</v>
      </c>
      <c r="AC234" t="s">
        <v>582</v>
      </c>
      <c r="AD234" t="s">
        <v>582</v>
      </c>
      <c r="AF234" t="s">
        <v>603</v>
      </c>
      <c r="AG234" t="s">
        <v>609</v>
      </c>
      <c r="AH234" t="s">
        <v>614</v>
      </c>
      <c r="AM234" t="s">
        <v>628</v>
      </c>
      <c r="AN234" t="s">
        <v>634</v>
      </c>
    </row>
    <row r="235" spans="1:40" x14ac:dyDescent="0.25">
      <c r="A235" s="1" t="s">
        <v>272</v>
      </c>
      <c r="B235">
        <v>5.4120000000000008</v>
      </c>
      <c r="C235">
        <v>1.4219999999999999</v>
      </c>
      <c r="D235">
        <v>8.8320000000000007</v>
      </c>
      <c r="E235">
        <v>10.29</v>
      </c>
      <c r="F235">
        <v>1</v>
      </c>
      <c r="G235">
        <v>161</v>
      </c>
      <c r="H235" t="s">
        <v>545</v>
      </c>
      <c r="I235" t="s">
        <v>548</v>
      </c>
      <c r="J235">
        <v>2</v>
      </c>
      <c r="K235" t="s">
        <v>272</v>
      </c>
      <c r="Q235">
        <v>161</v>
      </c>
      <c r="R235" t="s">
        <v>552</v>
      </c>
      <c r="S235">
        <v>0</v>
      </c>
      <c r="T235">
        <v>161</v>
      </c>
      <c r="W235">
        <v>68</v>
      </c>
      <c r="Y235" t="s">
        <v>581</v>
      </c>
      <c r="AA235" t="s">
        <v>581</v>
      </c>
      <c r="AD235" t="s">
        <v>581</v>
      </c>
      <c r="AF235" t="s">
        <v>603</v>
      </c>
      <c r="AG235" t="s">
        <v>610</v>
      </c>
      <c r="AH235" t="s">
        <v>613</v>
      </c>
      <c r="AM235" t="s">
        <v>627</v>
      </c>
      <c r="AN235" t="s">
        <v>634</v>
      </c>
    </row>
    <row r="236" spans="1:40" x14ac:dyDescent="0.25">
      <c r="A236" s="1" t="s">
        <v>273</v>
      </c>
      <c r="B236">
        <v>5.4089999999999998</v>
      </c>
      <c r="C236">
        <v>3.34</v>
      </c>
      <c r="D236">
        <v>9.8070000000000004</v>
      </c>
      <c r="E236">
        <v>10.24</v>
      </c>
      <c r="F236">
        <v>1</v>
      </c>
      <c r="G236">
        <v>179</v>
      </c>
      <c r="H236" t="s">
        <v>545</v>
      </c>
      <c r="I236" t="s">
        <v>548</v>
      </c>
      <c r="J236">
        <v>2</v>
      </c>
      <c r="K236" t="s">
        <v>273</v>
      </c>
      <c r="L236" t="s">
        <v>550</v>
      </c>
      <c r="M236" t="s">
        <v>550</v>
      </c>
      <c r="P236">
        <v>1</v>
      </c>
      <c r="Q236">
        <v>179</v>
      </c>
      <c r="R236" t="s">
        <v>551</v>
      </c>
      <c r="S236">
        <v>1</v>
      </c>
      <c r="T236">
        <v>132</v>
      </c>
      <c r="V236" t="s">
        <v>568</v>
      </c>
      <c r="W236">
        <v>59</v>
      </c>
      <c r="Y236" t="s">
        <v>581</v>
      </c>
      <c r="AA236" t="s">
        <v>581</v>
      </c>
      <c r="AD236" t="s">
        <v>581</v>
      </c>
      <c r="AE236" t="s">
        <v>553</v>
      </c>
      <c r="AF236" t="s">
        <v>603</v>
      </c>
      <c r="AG236" t="s">
        <v>610</v>
      </c>
      <c r="AH236" t="s">
        <v>620</v>
      </c>
      <c r="AI236" t="s">
        <v>581</v>
      </c>
      <c r="AJ236" t="s">
        <v>581</v>
      </c>
      <c r="AM236" t="s">
        <v>626</v>
      </c>
      <c r="AN236" t="s">
        <v>634</v>
      </c>
    </row>
    <row r="237" spans="1:40" x14ac:dyDescent="0.25">
      <c r="A237" s="1" t="s">
        <v>274</v>
      </c>
      <c r="B237">
        <v>5.4</v>
      </c>
      <c r="C237">
        <v>5.01</v>
      </c>
      <c r="D237">
        <v>10.16</v>
      </c>
      <c r="E237">
        <v>10.91</v>
      </c>
      <c r="F237">
        <v>1</v>
      </c>
      <c r="G237">
        <v>557</v>
      </c>
      <c r="H237" t="s">
        <v>543</v>
      </c>
      <c r="I237" t="s">
        <v>548</v>
      </c>
      <c r="J237">
        <v>0</v>
      </c>
      <c r="K237" t="s">
        <v>274</v>
      </c>
      <c r="N237">
        <v>1</v>
      </c>
      <c r="O237">
        <v>335</v>
      </c>
      <c r="P237">
        <v>1</v>
      </c>
      <c r="Q237">
        <v>557</v>
      </c>
      <c r="R237" t="s">
        <v>551</v>
      </c>
      <c r="S237">
        <v>1</v>
      </c>
      <c r="T237">
        <v>335</v>
      </c>
      <c r="W237">
        <v>69</v>
      </c>
      <c r="Y237" t="s">
        <v>582</v>
      </c>
      <c r="AA237" t="s">
        <v>582</v>
      </c>
      <c r="AF237" t="s">
        <v>603</v>
      </c>
      <c r="AG237" t="s">
        <v>608</v>
      </c>
      <c r="AH237" t="s">
        <v>615</v>
      </c>
      <c r="AI237" t="s">
        <v>581</v>
      </c>
      <c r="AJ237" t="s">
        <v>581</v>
      </c>
      <c r="AK237" t="s">
        <v>582</v>
      </c>
      <c r="AL237" t="s">
        <v>582</v>
      </c>
      <c r="AM237" t="s">
        <v>627</v>
      </c>
      <c r="AN237" t="s">
        <v>634</v>
      </c>
    </row>
    <row r="238" spans="1:40" x14ac:dyDescent="0.25">
      <c r="A238" s="1" t="s">
        <v>275</v>
      </c>
      <c r="B238">
        <v>5.3849999999999998</v>
      </c>
      <c r="C238">
        <v>0.58260000000000001</v>
      </c>
      <c r="D238">
        <v>10.69</v>
      </c>
      <c r="E238">
        <v>11.65</v>
      </c>
      <c r="F238">
        <v>1</v>
      </c>
      <c r="G238">
        <v>173</v>
      </c>
      <c r="H238" t="s">
        <v>545</v>
      </c>
      <c r="I238" t="s">
        <v>548</v>
      </c>
      <c r="J238">
        <v>0</v>
      </c>
      <c r="K238" t="s">
        <v>275</v>
      </c>
      <c r="Q238">
        <v>173</v>
      </c>
      <c r="R238" t="s">
        <v>551</v>
      </c>
      <c r="S238">
        <v>0</v>
      </c>
      <c r="T238">
        <v>173</v>
      </c>
      <c r="W238">
        <v>71</v>
      </c>
      <c r="Y238" t="s">
        <v>581</v>
      </c>
      <c r="AA238" t="s">
        <v>581</v>
      </c>
      <c r="AD238" t="s">
        <v>581</v>
      </c>
      <c r="AF238" t="s">
        <v>603</v>
      </c>
      <c r="AG238" t="s">
        <v>610</v>
      </c>
      <c r="AH238" t="s">
        <v>613</v>
      </c>
      <c r="AM238" t="s">
        <v>626</v>
      </c>
      <c r="AN238" t="s">
        <v>634</v>
      </c>
    </row>
    <row r="239" spans="1:40" x14ac:dyDescent="0.25">
      <c r="A239" s="1" t="s">
        <v>276</v>
      </c>
      <c r="B239">
        <v>5.37</v>
      </c>
      <c r="C239">
        <v>4.2469999999999999</v>
      </c>
      <c r="D239">
        <v>9.7240000000000002</v>
      </c>
      <c r="E239">
        <v>9.7919999999999998</v>
      </c>
      <c r="F239">
        <v>0</v>
      </c>
      <c r="G239">
        <v>1216</v>
      </c>
      <c r="H239" t="s">
        <v>544</v>
      </c>
      <c r="I239" t="s">
        <v>548</v>
      </c>
      <c r="J239">
        <v>1</v>
      </c>
      <c r="K239" t="s">
        <v>276</v>
      </c>
      <c r="N239">
        <v>1</v>
      </c>
      <c r="O239">
        <v>395</v>
      </c>
      <c r="P239">
        <v>0</v>
      </c>
      <c r="Q239">
        <v>1216</v>
      </c>
      <c r="R239" t="s">
        <v>551</v>
      </c>
      <c r="S239">
        <v>1</v>
      </c>
      <c r="T239">
        <v>395</v>
      </c>
      <c r="W239">
        <v>80</v>
      </c>
      <c r="Y239" t="s">
        <v>582</v>
      </c>
      <c r="AA239" t="s">
        <v>581</v>
      </c>
      <c r="AD239" t="s">
        <v>581</v>
      </c>
      <c r="AF239" t="s">
        <v>603</v>
      </c>
      <c r="AG239" t="s">
        <v>608</v>
      </c>
      <c r="AH239" t="s">
        <v>614</v>
      </c>
      <c r="AJ239" t="s">
        <v>581</v>
      </c>
      <c r="AK239" t="s">
        <v>582</v>
      </c>
      <c r="AL239" t="s">
        <v>581</v>
      </c>
      <c r="AM239" t="s">
        <v>626</v>
      </c>
      <c r="AN239" t="s">
        <v>634</v>
      </c>
    </row>
    <row r="240" spans="1:40" x14ac:dyDescent="0.25">
      <c r="A240" s="1" t="s">
        <v>277</v>
      </c>
      <c r="B240">
        <v>5.3650000000000002</v>
      </c>
      <c r="C240">
        <v>6.2750000000000004</v>
      </c>
      <c r="D240">
        <v>10.02</v>
      </c>
      <c r="E240">
        <v>10.09</v>
      </c>
      <c r="F240">
        <v>0</v>
      </c>
      <c r="G240">
        <v>2199</v>
      </c>
      <c r="H240" t="s">
        <v>543</v>
      </c>
      <c r="I240" t="s">
        <v>548</v>
      </c>
      <c r="J240">
        <v>1</v>
      </c>
      <c r="K240" t="s">
        <v>277</v>
      </c>
      <c r="N240">
        <v>0</v>
      </c>
      <c r="O240">
        <v>2199</v>
      </c>
      <c r="P240">
        <v>0</v>
      </c>
      <c r="Q240">
        <v>2199</v>
      </c>
      <c r="R240" t="s">
        <v>551</v>
      </c>
      <c r="S240">
        <v>0</v>
      </c>
      <c r="T240">
        <v>2199</v>
      </c>
      <c r="W240">
        <v>78</v>
      </c>
      <c r="Y240" t="s">
        <v>581</v>
      </c>
      <c r="AA240" t="s">
        <v>581</v>
      </c>
      <c r="AD240" t="s">
        <v>581</v>
      </c>
      <c r="AF240" t="s">
        <v>603</v>
      </c>
      <c r="AG240" t="s">
        <v>608</v>
      </c>
      <c r="AH240" t="s">
        <v>613</v>
      </c>
      <c r="AM240" t="s">
        <v>626</v>
      </c>
      <c r="AN240" t="s">
        <v>634</v>
      </c>
    </row>
    <row r="241" spans="1:40" x14ac:dyDescent="0.25">
      <c r="A241" s="1" t="s">
        <v>278</v>
      </c>
      <c r="B241">
        <v>5.3570000000000002</v>
      </c>
      <c r="C241">
        <v>3.3540000000000001</v>
      </c>
      <c r="D241">
        <v>10.23</v>
      </c>
      <c r="E241">
        <v>10.11</v>
      </c>
      <c r="F241">
        <v>1</v>
      </c>
      <c r="G241">
        <v>905</v>
      </c>
      <c r="H241" t="s">
        <v>545</v>
      </c>
      <c r="I241" t="s">
        <v>548</v>
      </c>
      <c r="J241">
        <v>0</v>
      </c>
      <c r="K241" t="s">
        <v>278</v>
      </c>
      <c r="L241" t="s">
        <v>550</v>
      </c>
      <c r="M241" t="s">
        <v>550</v>
      </c>
      <c r="P241">
        <v>1</v>
      </c>
      <c r="Q241">
        <v>905</v>
      </c>
      <c r="R241" t="s">
        <v>551</v>
      </c>
      <c r="S241">
        <v>1</v>
      </c>
      <c r="T241">
        <v>905</v>
      </c>
      <c r="V241" t="s">
        <v>553</v>
      </c>
      <c r="W241">
        <v>69</v>
      </c>
      <c r="AE241" t="s">
        <v>553</v>
      </c>
      <c r="AF241" t="s">
        <v>604</v>
      </c>
      <c r="AG241" t="s">
        <v>610</v>
      </c>
      <c r="AH241" t="s">
        <v>613</v>
      </c>
      <c r="AM241" t="s">
        <v>627</v>
      </c>
      <c r="AN241" t="s">
        <v>634</v>
      </c>
    </row>
    <row r="242" spans="1:40" x14ac:dyDescent="0.25">
      <c r="A242" s="1" t="s">
        <v>279</v>
      </c>
      <c r="B242">
        <v>5.3559999999999999</v>
      </c>
      <c r="C242">
        <v>4.359</v>
      </c>
      <c r="D242">
        <v>10.44</v>
      </c>
      <c r="E242">
        <v>10.36</v>
      </c>
      <c r="F242">
        <v>0</v>
      </c>
      <c r="G242">
        <v>658</v>
      </c>
      <c r="H242" t="s">
        <v>545</v>
      </c>
      <c r="I242" t="s">
        <v>548</v>
      </c>
      <c r="J242">
        <v>0</v>
      </c>
      <c r="K242" t="s">
        <v>279</v>
      </c>
      <c r="L242" t="s">
        <v>550</v>
      </c>
      <c r="M242" t="s">
        <v>550</v>
      </c>
      <c r="N242">
        <v>0</v>
      </c>
      <c r="O242">
        <v>658</v>
      </c>
      <c r="P242">
        <v>0</v>
      </c>
      <c r="Q242">
        <v>658</v>
      </c>
      <c r="R242" t="s">
        <v>551</v>
      </c>
      <c r="S242">
        <v>0</v>
      </c>
      <c r="T242">
        <v>658</v>
      </c>
      <c r="V242" t="s">
        <v>553</v>
      </c>
      <c r="W242">
        <v>56</v>
      </c>
      <c r="AE242" t="s">
        <v>553</v>
      </c>
      <c r="AF242" t="s">
        <v>603</v>
      </c>
      <c r="AG242" t="s">
        <v>610</v>
      </c>
      <c r="AH242" t="s">
        <v>618</v>
      </c>
      <c r="AJ242" t="s">
        <v>581</v>
      </c>
      <c r="AM242" t="s">
        <v>627</v>
      </c>
      <c r="AN242" t="s">
        <v>634</v>
      </c>
    </row>
    <row r="243" spans="1:40" x14ac:dyDescent="0.25">
      <c r="A243" s="1" t="s">
        <v>280</v>
      </c>
      <c r="B243">
        <v>5.3439999999999994</v>
      </c>
      <c r="C243">
        <v>2.6829999999999998</v>
      </c>
      <c r="D243">
        <v>10.39</v>
      </c>
      <c r="E243">
        <v>11.03</v>
      </c>
      <c r="F243">
        <v>1</v>
      </c>
      <c r="G243">
        <v>97</v>
      </c>
      <c r="H243" t="s">
        <v>543</v>
      </c>
      <c r="I243" t="s">
        <v>548</v>
      </c>
      <c r="J243">
        <v>0</v>
      </c>
      <c r="K243" t="s">
        <v>280</v>
      </c>
      <c r="L243" t="s">
        <v>550</v>
      </c>
      <c r="M243" t="s">
        <v>549</v>
      </c>
      <c r="P243">
        <v>1</v>
      </c>
      <c r="Q243">
        <v>97</v>
      </c>
      <c r="R243" t="s">
        <v>552</v>
      </c>
      <c r="S243">
        <v>1</v>
      </c>
      <c r="T243">
        <v>97</v>
      </c>
      <c r="V243" t="s">
        <v>553</v>
      </c>
      <c r="W243">
        <v>43</v>
      </c>
      <c r="AD243" t="s">
        <v>581</v>
      </c>
      <c r="AE243" t="s">
        <v>553</v>
      </c>
      <c r="AF243" t="s">
        <v>603</v>
      </c>
      <c r="AG243" t="s">
        <v>608</v>
      </c>
      <c r="AH243" t="s">
        <v>613</v>
      </c>
      <c r="AI243" t="s">
        <v>581</v>
      </c>
      <c r="AJ243" t="s">
        <v>581</v>
      </c>
      <c r="AK243" t="s">
        <v>581</v>
      </c>
      <c r="AL243" t="s">
        <v>581</v>
      </c>
      <c r="AM243" t="s">
        <v>627</v>
      </c>
      <c r="AN243" t="s">
        <v>634</v>
      </c>
    </row>
    <row r="244" spans="1:40" x14ac:dyDescent="0.25">
      <c r="A244" s="1" t="s">
        <v>281</v>
      </c>
      <c r="B244">
        <v>5.3289999999999997</v>
      </c>
      <c r="C244">
        <v>6.4689999999999994</v>
      </c>
      <c r="D244">
        <v>10.57</v>
      </c>
      <c r="E244">
        <v>10.18</v>
      </c>
      <c r="F244">
        <v>0</v>
      </c>
      <c r="G244">
        <v>1683</v>
      </c>
      <c r="H244" t="s">
        <v>544</v>
      </c>
      <c r="I244" t="s">
        <v>548</v>
      </c>
      <c r="J244">
        <v>1</v>
      </c>
      <c r="K244" t="s">
        <v>281</v>
      </c>
      <c r="L244" t="s">
        <v>550</v>
      </c>
      <c r="M244" t="s">
        <v>550</v>
      </c>
      <c r="N244">
        <v>0</v>
      </c>
      <c r="O244">
        <v>1683</v>
      </c>
      <c r="P244">
        <v>0</v>
      </c>
      <c r="Q244">
        <v>1683</v>
      </c>
      <c r="R244" t="s">
        <v>551</v>
      </c>
      <c r="S244">
        <v>0</v>
      </c>
      <c r="T244">
        <v>1683</v>
      </c>
      <c r="V244" t="s">
        <v>553</v>
      </c>
      <c r="W244">
        <v>64</v>
      </c>
      <c r="AC244" t="s">
        <v>582</v>
      </c>
      <c r="AD244" t="s">
        <v>582</v>
      </c>
      <c r="AE244" t="s">
        <v>553</v>
      </c>
      <c r="AF244" t="s">
        <v>604</v>
      </c>
      <c r="AG244" t="s">
        <v>609</v>
      </c>
      <c r="AH244" t="s">
        <v>615</v>
      </c>
      <c r="AK244" t="s">
        <v>581</v>
      </c>
      <c r="AL244" t="s">
        <v>581</v>
      </c>
      <c r="AM244" t="s">
        <v>626</v>
      </c>
      <c r="AN244" t="s">
        <v>634</v>
      </c>
    </row>
    <row r="245" spans="1:40" x14ac:dyDescent="0.25">
      <c r="A245" s="1" t="s">
        <v>282</v>
      </c>
      <c r="B245">
        <v>5.3289999999999997</v>
      </c>
      <c r="C245">
        <v>1.7450000000000001</v>
      </c>
      <c r="D245">
        <v>9.2080000000000002</v>
      </c>
      <c r="E245">
        <v>10.8</v>
      </c>
      <c r="F245">
        <v>1</v>
      </c>
      <c r="G245">
        <v>503</v>
      </c>
      <c r="H245" t="s">
        <v>543</v>
      </c>
      <c r="I245" t="s">
        <v>548</v>
      </c>
      <c r="J245">
        <v>2</v>
      </c>
      <c r="K245" t="s">
        <v>282</v>
      </c>
      <c r="L245" t="s">
        <v>550</v>
      </c>
      <c r="M245" t="s">
        <v>550</v>
      </c>
      <c r="P245">
        <v>1</v>
      </c>
      <c r="Q245">
        <v>503</v>
      </c>
      <c r="R245" t="s">
        <v>551</v>
      </c>
      <c r="S245">
        <v>1</v>
      </c>
      <c r="T245">
        <v>503</v>
      </c>
      <c r="V245" t="s">
        <v>553</v>
      </c>
      <c r="W245">
        <v>63</v>
      </c>
      <c r="AE245" t="s">
        <v>553</v>
      </c>
      <c r="AF245" t="s">
        <v>604</v>
      </c>
      <c r="AG245" t="s">
        <v>608</v>
      </c>
      <c r="AH245" t="s">
        <v>617</v>
      </c>
      <c r="AM245" t="s">
        <v>626</v>
      </c>
      <c r="AN245" t="s">
        <v>634</v>
      </c>
    </row>
    <row r="246" spans="1:40" x14ac:dyDescent="0.25">
      <c r="A246" s="1" t="s">
        <v>283</v>
      </c>
      <c r="B246">
        <v>5.3230000000000004</v>
      </c>
      <c r="C246">
        <v>6.7479999999999993</v>
      </c>
      <c r="D246">
        <v>9.8230000000000004</v>
      </c>
      <c r="E246">
        <v>10.56</v>
      </c>
      <c r="F246">
        <v>0</v>
      </c>
      <c r="G246">
        <v>652</v>
      </c>
      <c r="H246" t="s">
        <v>543</v>
      </c>
      <c r="I246" t="s">
        <v>548</v>
      </c>
      <c r="J246">
        <v>1</v>
      </c>
      <c r="K246" t="s">
        <v>283</v>
      </c>
      <c r="L246" t="s">
        <v>549</v>
      </c>
      <c r="M246" t="s">
        <v>549</v>
      </c>
      <c r="N246">
        <v>0</v>
      </c>
      <c r="O246">
        <v>652</v>
      </c>
      <c r="P246">
        <v>0</v>
      </c>
      <c r="Q246">
        <v>652</v>
      </c>
      <c r="R246" t="s">
        <v>551</v>
      </c>
      <c r="S246">
        <v>0</v>
      </c>
      <c r="T246">
        <v>652</v>
      </c>
      <c r="V246" t="s">
        <v>553</v>
      </c>
      <c r="W246">
        <v>72</v>
      </c>
      <c r="AE246" t="s">
        <v>553</v>
      </c>
      <c r="AF246" t="s">
        <v>604</v>
      </c>
      <c r="AG246" t="s">
        <v>608</v>
      </c>
      <c r="AH246" t="s">
        <v>616</v>
      </c>
      <c r="AM246" t="s">
        <v>627</v>
      </c>
      <c r="AN246" t="s">
        <v>634</v>
      </c>
    </row>
    <row r="247" spans="1:40" x14ac:dyDescent="0.25">
      <c r="A247" s="1" t="s">
        <v>284</v>
      </c>
      <c r="B247">
        <v>5.29</v>
      </c>
      <c r="C247">
        <v>2.2669999999999999</v>
      </c>
      <c r="D247">
        <v>10.07</v>
      </c>
      <c r="E247">
        <v>10.050000000000001</v>
      </c>
      <c r="F247">
        <v>0</v>
      </c>
      <c r="G247">
        <v>913</v>
      </c>
      <c r="H247" t="s">
        <v>544</v>
      </c>
      <c r="I247" t="s">
        <v>548</v>
      </c>
      <c r="J247">
        <v>0</v>
      </c>
      <c r="K247" t="s">
        <v>284</v>
      </c>
      <c r="L247" t="s">
        <v>550</v>
      </c>
      <c r="M247" t="s">
        <v>550</v>
      </c>
      <c r="P247">
        <v>0</v>
      </c>
      <c r="Q247">
        <v>913</v>
      </c>
      <c r="R247" t="s">
        <v>552</v>
      </c>
      <c r="S247">
        <v>1</v>
      </c>
      <c r="T247">
        <v>153</v>
      </c>
      <c r="V247" t="s">
        <v>553</v>
      </c>
      <c r="W247">
        <v>70</v>
      </c>
      <c r="AE247" t="s">
        <v>553</v>
      </c>
      <c r="AF247" t="s">
        <v>603</v>
      </c>
      <c r="AG247" t="s">
        <v>608</v>
      </c>
      <c r="AH247" t="s">
        <v>614</v>
      </c>
      <c r="AL247" t="s">
        <v>582</v>
      </c>
      <c r="AM247" t="s">
        <v>626</v>
      </c>
      <c r="AN247" t="s">
        <v>634</v>
      </c>
    </row>
    <row r="248" spans="1:40" x14ac:dyDescent="0.25">
      <c r="A248" s="1" t="s">
        <v>285</v>
      </c>
      <c r="B248">
        <v>5.2779999999999996</v>
      </c>
      <c r="C248">
        <v>2.9689999999999999</v>
      </c>
      <c r="D248">
        <v>10.71</v>
      </c>
      <c r="E248">
        <v>10.09</v>
      </c>
      <c r="F248">
        <v>1</v>
      </c>
      <c r="G248">
        <v>1778</v>
      </c>
      <c r="H248" t="s">
        <v>544</v>
      </c>
      <c r="I248" t="s">
        <v>548</v>
      </c>
      <c r="J248">
        <v>2</v>
      </c>
      <c r="K248" t="s">
        <v>285</v>
      </c>
      <c r="N248">
        <v>0</v>
      </c>
      <c r="O248">
        <v>1778</v>
      </c>
      <c r="Q248">
        <v>1778</v>
      </c>
      <c r="R248" t="s">
        <v>552</v>
      </c>
      <c r="S248">
        <v>0</v>
      </c>
      <c r="T248">
        <v>1778</v>
      </c>
      <c r="W248">
        <v>53</v>
      </c>
      <c r="Y248" t="s">
        <v>581</v>
      </c>
      <c r="AA248" t="s">
        <v>581</v>
      </c>
      <c r="AD248" t="s">
        <v>581</v>
      </c>
      <c r="AF248" t="s">
        <v>603</v>
      </c>
      <c r="AG248" t="s">
        <v>609</v>
      </c>
      <c r="AH248" t="s">
        <v>613</v>
      </c>
      <c r="AM248" t="s">
        <v>627</v>
      </c>
      <c r="AN248" t="s">
        <v>634</v>
      </c>
    </row>
    <row r="249" spans="1:40" x14ac:dyDescent="0.25">
      <c r="A249" s="1" t="s">
        <v>286</v>
      </c>
      <c r="B249">
        <v>5.274</v>
      </c>
      <c r="C249">
        <v>4.6180000000000003</v>
      </c>
      <c r="D249">
        <v>10.98</v>
      </c>
      <c r="E249">
        <v>11.96</v>
      </c>
      <c r="F249">
        <v>1</v>
      </c>
      <c r="G249">
        <v>1268</v>
      </c>
      <c r="H249" t="s">
        <v>543</v>
      </c>
      <c r="I249" t="s">
        <v>548</v>
      </c>
      <c r="J249">
        <v>0</v>
      </c>
      <c r="K249" t="s">
        <v>286</v>
      </c>
      <c r="L249" t="s">
        <v>550</v>
      </c>
      <c r="M249" t="s">
        <v>550</v>
      </c>
      <c r="P249">
        <v>0</v>
      </c>
      <c r="Q249">
        <v>1268</v>
      </c>
      <c r="R249" t="s">
        <v>551</v>
      </c>
      <c r="S249">
        <v>0</v>
      </c>
      <c r="T249">
        <v>1268</v>
      </c>
      <c r="V249" t="s">
        <v>553</v>
      </c>
      <c r="W249">
        <v>79</v>
      </c>
      <c r="Y249" t="s">
        <v>582</v>
      </c>
      <c r="AC249" t="s">
        <v>581</v>
      </c>
      <c r="AD249" t="s">
        <v>582</v>
      </c>
      <c r="AE249" t="s">
        <v>593</v>
      </c>
      <c r="AF249" t="s">
        <v>603</v>
      </c>
      <c r="AG249" t="s">
        <v>608</v>
      </c>
      <c r="AH249" t="s">
        <v>613</v>
      </c>
      <c r="AM249" t="s">
        <v>627</v>
      </c>
      <c r="AN249" t="s">
        <v>634</v>
      </c>
    </row>
    <row r="250" spans="1:40" x14ac:dyDescent="0.25">
      <c r="A250" s="1" t="s">
        <v>287</v>
      </c>
      <c r="B250">
        <v>5.266</v>
      </c>
      <c r="C250">
        <v>6.1870000000000003</v>
      </c>
      <c r="D250">
        <v>11.07</v>
      </c>
      <c r="E250">
        <v>10.08</v>
      </c>
      <c r="F250">
        <v>0</v>
      </c>
      <c r="G250">
        <v>719</v>
      </c>
      <c r="H250" t="s">
        <v>543</v>
      </c>
      <c r="I250" t="s">
        <v>548</v>
      </c>
      <c r="J250">
        <v>1</v>
      </c>
      <c r="K250" t="s">
        <v>287</v>
      </c>
      <c r="L250" t="s">
        <v>549</v>
      </c>
      <c r="M250" t="s">
        <v>549</v>
      </c>
      <c r="N250">
        <v>0</v>
      </c>
      <c r="O250">
        <v>719</v>
      </c>
      <c r="P250">
        <v>0</v>
      </c>
      <c r="Q250">
        <v>719</v>
      </c>
      <c r="R250" t="s">
        <v>551</v>
      </c>
      <c r="S250">
        <v>0</v>
      </c>
      <c r="T250">
        <v>719</v>
      </c>
      <c r="V250" t="s">
        <v>553</v>
      </c>
      <c r="W250">
        <v>52</v>
      </c>
      <c r="AE250" t="s">
        <v>553</v>
      </c>
      <c r="AF250" t="s">
        <v>603</v>
      </c>
      <c r="AG250" t="s">
        <v>608</v>
      </c>
      <c r="AH250" t="s">
        <v>616</v>
      </c>
      <c r="AM250" t="s">
        <v>627</v>
      </c>
      <c r="AN250" t="s">
        <v>634</v>
      </c>
    </row>
    <row r="251" spans="1:40" x14ac:dyDescent="0.25">
      <c r="A251" s="1" t="s">
        <v>288</v>
      </c>
      <c r="B251">
        <v>5.2649999999999997</v>
      </c>
      <c r="C251">
        <v>1.615</v>
      </c>
      <c r="D251">
        <v>10.53</v>
      </c>
      <c r="E251">
        <v>10.61</v>
      </c>
      <c r="F251">
        <v>0</v>
      </c>
      <c r="G251">
        <v>740</v>
      </c>
      <c r="H251" t="s">
        <v>543</v>
      </c>
      <c r="I251" t="s">
        <v>548</v>
      </c>
      <c r="J251">
        <v>2</v>
      </c>
      <c r="K251" t="s">
        <v>288</v>
      </c>
      <c r="N251">
        <v>0</v>
      </c>
      <c r="O251">
        <v>740</v>
      </c>
      <c r="P251">
        <v>0</v>
      </c>
      <c r="Q251">
        <v>740</v>
      </c>
      <c r="R251" t="s">
        <v>552</v>
      </c>
      <c r="S251">
        <v>0</v>
      </c>
      <c r="T251">
        <v>740</v>
      </c>
      <c r="W251">
        <v>58</v>
      </c>
      <c r="Y251" t="s">
        <v>581</v>
      </c>
      <c r="AA251" t="s">
        <v>581</v>
      </c>
      <c r="AD251" t="s">
        <v>581</v>
      </c>
      <c r="AF251" t="s">
        <v>603</v>
      </c>
      <c r="AG251" t="s">
        <v>608</v>
      </c>
      <c r="AH251" t="s">
        <v>615</v>
      </c>
      <c r="AM251" t="s">
        <v>623</v>
      </c>
      <c r="AN251" t="s">
        <v>634</v>
      </c>
    </row>
    <row r="252" spans="1:40" x14ac:dyDescent="0.25">
      <c r="A252" s="1" t="s">
        <v>289</v>
      </c>
      <c r="B252">
        <v>5.2629999999999999</v>
      </c>
      <c r="C252">
        <v>0</v>
      </c>
      <c r="D252">
        <v>9.0359999999999996</v>
      </c>
      <c r="E252">
        <v>10.94</v>
      </c>
      <c r="F252">
        <v>1</v>
      </c>
      <c r="G252">
        <v>1235</v>
      </c>
      <c r="H252" t="s">
        <v>544</v>
      </c>
      <c r="I252" t="s">
        <v>548</v>
      </c>
      <c r="J252">
        <v>2</v>
      </c>
      <c r="K252" t="s">
        <v>289</v>
      </c>
      <c r="L252" t="s">
        <v>549</v>
      </c>
      <c r="M252" t="s">
        <v>549</v>
      </c>
      <c r="P252">
        <v>1</v>
      </c>
      <c r="Q252">
        <v>1235</v>
      </c>
      <c r="R252" t="s">
        <v>552</v>
      </c>
      <c r="S252">
        <v>1</v>
      </c>
      <c r="T252">
        <v>1090</v>
      </c>
      <c r="V252" t="s">
        <v>553</v>
      </c>
      <c r="W252">
        <v>75</v>
      </c>
      <c r="AE252" t="s">
        <v>553</v>
      </c>
      <c r="AF252" t="s">
        <v>603</v>
      </c>
      <c r="AG252" t="s">
        <v>609</v>
      </c>
      <c r="AH252" t="s">
        <v>613</v>
      </c>
      <c r="AI252" t="s">
        <v>581</v>
      </c>
      <c r="AJ252" t="s">
        <v>581</v>
      </c>
      <c r="AK252" t="s">
        <v>582</v>
      </c>
      <c r="AL252" t="s">
        <v>581</v>
      </c>
      <c r="AM252" t="s">
        <v>627</v>
      </c>
      <c r="AN252" t="s">
        <v>634</v>
      </c>
    </row>
    <row r="253" spans="1:40" x14ac:dyDescent="0.25">
      <c r="A253" s="1" t="s">
        <v>290</v>
      </c>
      <c r="B253">
        <v>5.2470000000000008</v>
      </c>
      <c r="C253">
        <v>4.8109999999999999</v>
      </c>
      <c r="D253">
        <v>10.19</v>
      </c>
      <c r="E253">
        <v>9.7940000000000005</v>
      </c>
      <c r="F253">
        <v>0</v>
      </c>
      <c r="G253">
        <v>531</v>
      </c>
      <c r="H253" t="s">
        <v>543</v>
      </c>
      <c r="I253" t="s">
        <v>548</v>
      </c>
      <c r="J253">
        <v>1</v>
      </c>
      <c r="K253" t="s">
        <v>290</v>
      </c>
      <c r="L253" t="s">
        <v>550</v>
      </c>
      <c r="M253" t="s">
        <v>550</v>
      </c>
      <c r="N253">
        <v>0</v>
      </c>
      <c r="O253">
        <v>531</v>
      </c>
      <c r="P253">
        <v>0</v>
      </c>
      <c r="Q253">
        <v>531</v>
      </c>
      <c r="R253" t="s">
        <v>551</v>
      </c>
      <c r="S253">
        <v>0</v>
      </c>
      <c r="T253">
        <v>531</v>
      </c>
      <c r="V253" t="s">
        <v>553</v>
      </c>
      <c r="W253">
        <v>75</v>
      </c>
      <c r="Y253" t="s">
        <v>581</v>
      </c>
      <c r="AA253" t="s">
        <v>581</v>
      </c>
      <c r="AD253" t="s">
        <v>581</v>
      </c>
      <c r="AE253" t="s">
        <v>593</v>
      </c>
      <c r="AF253" t="s">
        <v>604</v>
      </c>
      <c r="AG253" t="s">
        <v>608</v>
      </c>
      <c r="AH253" t="s">
        <v>617</v>
      </c>
      <c r="AM253" t="s">
        <v>627</v>
      </c>
      <c r="AN253" t="s">
        <v>634</v>
      </c>
    </row>
    <row r="254" spans="1:40" x14ac:dyDescent="0.25">
      <c r="A254" s="1" t="s">
        <v>291</v>
      </c>
      <c r="B254">
        <v>5.2429999999999994</v>
      </c>
      <c r="C254">
        <v>4.5190000000000001</v>
      </c>
      <c r="D254">
        <v>11</v>
      </c>
      <c r="E254">
        <v>10.47</v>
      </c>
      <c r="F254">
        <v>0</v>
      </c>
      <c r="G254">
        <v>567</v>
      </c>
      <c r="H254" t="s">
        <v>543</v>
      </c>
      <c r="I254" t="s">
        <v>548</v>
      </c>
      <c r="J254">
        <v>2</v>
      </c>
      <c r="K254" t="s">
        <v>291</v>
      </c>
      <c r="L254" t="s">
        <v>550</v>
      </c>
      <c r="M254" t="s">
        <v>549</v>
      </c>
      <c r="N254">
        <v>0</v>
      </c>
      <c r="O254">
        <v>567</v>
      </c>
      <c r="P254">
        <v>0</v>
      </c>
      <c r="Q254">
        <v>567</v>
      </c>
      <c r="R254" t="s">
        <v>552</v>
      </c>
      <c r="S254">
        <v>0</v>
      </c>
      <c r="T254">
        <v>567</v>
      </c>
      <c r="V254" t="s">
        <v>553</v>
      </c>
      <c r="W254">
        <v>64</v>
      </c>
      <c r="Y254" t="s">
        <v>581</v>
      </c>
      <c r="AA254" t="s">
        <v>581</v>
      </c>
      <c r="AD254" t="s">
        <v>581</v>
      </c>
      <c r="AE254" t="s">
        <v>553</v>
      </c>
      <c r="AF254" t="s">
        <v>604</v>
      </c>
      <c r="AG254" t="s">
        <v>608</v>
      </c>
      <c r="AH254" t="s">
        <v>616</v>
      </c>
      <c r="AM254" t="s">
        <v>627</v>
      </c>
      <c r="AN254" t="s">
        <v>634</v>
      </c>
    </row>
    <row r="255" spans="1:40" x14ac:dyDescent="0.25">
      <c r="A255" s="1" t="s">
        <v>292</v>
      </c>
      <c r="B255">
        <v>5.24</v>
      </c>
      <c r="C255">
        <v>0</v>
      </c>
      <c r="D255">
        <v>9.875</v>
      </c>
      <c r="E255">
        <v>11.12</v>
      </c>
      <c r="F255">
        <v>0</v>
      </c>
      <c r="G255">
        <v>418</v>
      </c>
      <c r="H255" t="s">
        <v>543</v>
      </c>
      <c r="I255" t="s">
        <v>548</v>
      </c>
      <c r="J255">
        <v>0</v>
      </c>
      <c r="K255" t="s">
        <v>292</v>
      </c>
      <c r="N255">
        <v>0</v>
      </c>
      <c r="O255">
        <v>418</v>
      </c>
      <c r="P255">
        <v>0</v>
      </c>
      <c r="Q255">
        <v>418</v>
      </c>
      <c r="R255" t="s">
        <v>552</v>
      </c>
      <c r="S255">
        <v>0</v>
      </c>
      <c r="T255">
        <v>418</v>
      </c>
      <c r="W255">
        <v>53</v>
      </c>
      <c r="AF255" t="s">
        <v>604</v>
      </c>
      <c r="AG255" t="s">
        <v>608</v>
      </c>
      <c r="AH255" t="s">
        <v>617</v>
      </c>
      <c r="AM255" t="s">
        <v>627</v>
      </c>
      <c r="AN255" t="s">
        <v>634</v>
      </c>
    </row>
    <row r="256" spans="1:40" x14ac:dyDescent="0.25">
      <c r="A256" s="1" t="s">
        <v>293</v>
      </c>
      <c r="B256">
        <v>5.2329999999999997</v>
      </c>
      <c r="C256">
        <v>2.7519999999999998</v>
      </c>
      <c r="D256">
        <v>9.798</v>
      </c>
      <c r="E256">
        <v>10.3</v>
      </c>
      <c r="F256">
        <v>1</v>
      </c>
      <c r="G256">
        <v>167</v>
      </c>
      <c r="H256" t="s">
        <v>546</v>
      </c>
      <c r="I256" t="s">
        <v>548</v>
      </c>
      <c r="J256">
        <v>2</v>
      </c>
      <c r="K256" t="s">
        <v>293</v>
      </c>
      <c r="Q256">
        <v>167</v>
      </c>
      <c r="R256" t="s">
        <v>551</v>
      </c>
      <c r="S256">
        <v>0</v>
      </c>
      <c r="T256">
        <v>167</v>
      </c>
      <c r="W256">
        <v>75</v>
      </c>
      <c r="Y256" t="s">
        <v>581</v>
      </c>
      <c r="AA256" t="s">
        <v>581</v>
      </c>
      <c r="AD256" t="s">
        <v>581</v>
      </c>
      <c r="AF256" t="s">
        <v>607</v>
      </c>
      <c r="AG256" t="s">
        <v>608</v>
      </c>
      <c r="AH256" t="s">
        <v>613</v>
      </c>
      <c r="AM256" t="s">
        <v>627</v>
      </c>
      <c r="AN256" t="s">
        <v>634</v>
      </c>
    </row>
    <row r="257" spans="1:40" x14ac:dyDescent="0.25">
      <c r="A257" s="1" t="s">
        <v>294</v>
      </c>
      <c r="B257">
        <v>5.2189999999999994</v>
      </c>
      <c r="C257">
        <v>2.6869999999999998</v>
      </c>
      <c r="D257">
        <v>10.24</v>
      </c>
      <c r="E257">
        <v>10.19</v>
      </c>
      <c r="F257">
        <v>1</v>
      </c>
      <c r="G257">
        <v>18</v>
      </c>
      <c r="H257" t="s">
        <v>543</v>
      </c>
      <c r="I257" t="s">
        <v>548</v>
      </c>
      <c r="J257">
        <v>0</v>
      </c>
      <c r="K257" t="s">
        <v>294</v>
      </c>
      <c r="L257" t="s">
        <v>549</v>
      </c>
      <c r="M257" t="s">
        <v>549</v>
      </c>
      <c r="N257">
        <v>0</v>
      </c>
      <c r="O257">
        <v>18</v>
      </c>
      <c r="P257">
        <v>0</v>
      </c>
      <c r="Q257">
        <v>18</v>
      </c>
      <c r="R257" t="s">
        <v>551</v>
      </c>
      <c r="S257">
        <v>0</v>
      </c>
      <c r="T257">
        <v>18</v>
      </c>
      <c r="V257" t="s">
        <v>553</v>
      </c>
      <c r="W257">
        <v>76</v>
      </c>
      <c r="Y257" t="s">
        <v>582</v>
      </c>
      <c r="AA257" t="s">
        <v>581</v>
      </c>
      <c r="AB257" t="s">
        <v>587</v>
      </c>
      <c r="AC257" t="s">
        <v>582</v>
      </c>
      <c r="AD257" t="s">
        <v>582</v>
      </c>
      <c r="AE257" t="s">
        <v>553</v>
      </c>
      <c r="AF257" t="s">
        <v>604</v>
      </c>
      <c r="AG257" t="s">
        <v>608</v>
      </c>
      <c r="AH257" t="s">
        <v>617</v>
      </c>
      <c r="AM257" t="s">
        <v>623</v>
      </c>
      <c r="AN257" t="s">
        <v>634</v>
      </c>
    </row>
    <row r="258" spans="1:40" x14ac:dyDescent="0.25">
      <c r="A258" s="1" t="s">
        <v>295</v>
      </c>
      <c r="B258">
        <v>5.1620000000000008</v>
      </c>
      <c r="C258">
        <v>1.92</v>
      </c>
      <c r="D258">
        <v>9.4009999999999998</v>
      </c>
      <c r="E258">
        <v>11.94</v>
      </c>
      <c r="F258">
        <v>1</v>
      </c>
      <c r="G258">
        <v>62</v>
      </c>
      <c r="H258" t="s">
        <v>545</v>
      </c>
      <c r="I258" t="s">
        <v>548</v>
      </c>
      <c r="J258">
        <v>0</v>
      </c>
      <c r="K258" t="s">
        <v>295</v>
      </c>
      <c r="L258" t="s">
        <v>549</v>
      </c>
      <c r="M258" t="s">
        <v>549</v>
      </c>
      <c r="P258">
        <v>1</v>
      </c>
      <c r="Q258">
        <v>62</v>
      </c>
      <c r="R258" t="s">
        <v>552</v>
      </c>
      <c r="S258">
        <v>1</v>
      </c>
      <c r="T258">
        <v>62</v>
      </c>
      <c r="V258" t="s">
        <v>553</v>
      </c>
      <c r="W258">
        <v>71</v>
      </c>
      <c r="AE258" t="s">
        <v>553</v>
      </c>
      <c r="AF258" t="s">
        <v>603</v>
      </c>
      <c r="AG258" t="s">
        <v>608</v>
      </c>
      <c r="AH258" t="s">
        <v>620</v>
      </c>
      <c r="AM258" t="s">
        <v>627</v>
      </c>
      <c r="AN258" t="s">
        <v>635</v>
      </c>
    </row>
    <row r="259" spans="1:40" x14ac:dyDescent="0.25">
      <c r="A259" s="1" t="s">
        <v>296</v>
      </c>
      <c r="B259">
        <v>5.16</v>
      </c>
      <c r="C259">
        <v>0</v>
      </c>
      <c r="D259">
        <v>9.5</v>
      </c>
      <c r="E259">
        <v>9.5779999999999994</v>
      </c>
      <c r="F259">
        <v>0</v>
      </c>
      <c r="G259">
        <v>1750</v>
      </c>
      <c r="H259" t="s">
        <v>543</v>
      </c>
      <c r="I259" t="s">
        <v>548</v>
      </c>
      <c r="J259">
        <v>2</v>
      </c>
      <c r="K259" t="s">
        <v>296</v>
      </c>
      <c r="L259" t="s">
        <v>549</v>
      </c>
      <c r="M259" t="s">
        <v>549</v>
      </c>
      <c r="N259">
        <v>0</v>
      </c>
      <c r="O259">
        <v>1750</v>
      </c>
      <c r="P259">
        <v>0</v>
      </c>
      <c r="Q259">
        <v>1750</v>
      </c>
      <c r="R259" t="s">
        <v>551</v>
      </c>
      <c r="S259">
        <v>0</v>
      </c>
      <c r="T259">
        <v>1750</v>
      </c>
      <c r="V259" t="s">
        <v>557</v>
      </c>
      <c r="W259">
        <v>69</v>
      </c>
      <c r="AE259" t="s">
        <v>553</v>
      </c>
      <c r="AF259" t="s">
        <v>603</v>
      </c>
      <c r="AG259" t="s">
        <v>608</v>
      </c>
      <c r="AH259" t="s">
        <v>618</v>
      </c>
      <c r="AM259" t="s">
        <v>628</v>
      </c>
      <c r="AN259" t="s">
        <v>634</v>
      </c>
    </row>
    <row r="260" spans="1:40" x14ac:dyDescent="0.25">
      <c r="A260" s="1" t="s">
        <v>297</v>
      </c>
      <c r="B260">
        <v>5.157</v>
      </c>
      <c r="C260">
        <v>6.4170000000000007</v>
      </c>
      <c r="D260">
        <v>11.48</v>
      </c>
      <c r="E260">
        <v>9.4160000000000004</v>
      </c>
      <c r="F260">
        <v>0</v>
      </c>
      <c r="G260">
        <v>225</v>
      </c>
      <c r="H260" t="s">
        <v>543</v>
      </c>
      <c r="I260" t="s">
        <v>548</v>
      </c>
      <c r="J260">
        <v>1</v>
      </c>
      <c r="K260" t="s">
        <v>297</v>
      </c>
      <c r="P260">
        <v>0</v>
      </c>
      <c r="Q260">
        <v>225</v>
      </c>
      <c r="R260" t="s">
        <v>552</v>
      </c>
      <c r="S260">
        <v>0</v>
      </c>
      <c r="T260">
        <v>225</v>
      </c>
      <c r="W260">
        <v>69</v>
      </c>
      <c r="Y260" t="s">
        <v>581</v>
      </c>
      <c r="AA260" t="s">
        <v>581</v>
      </c>
      <c r="AD260" t="s">
        <v>581</v>
      </c>
      <c r="AF260" t="s">
        <v>603</v>
      </c>
      <c r="AG260" t="s">
        <v>608</v>
      </c>
      <c r="AH260" t="s">
        <v>618</v>
      </c>
      <c r="AM260" t="s">
        <v>627</v>
      </c>
      <c r="AN260" t="s">
        <v>634</v>
      </c>
    </row>
    <row r="261" spans="1:40" x14ac:dyDescent="0.25">
      <c r="A261" s="1" t="s">
        <v>298</v>
      </c>
      <c r="B261">
        <v>5.1389999999999993</v>
      </c>
      <c r="C261">
        <v>5.0389999999999997</v>
      </c>
      <c r="D261">
        <v>9.91</v>
      </c>
      <c r="E261">
        <v>9.8279999999999994</v>
      </c>
      <c r="F261">
        <v>0</v>
      </c>
      <c r="G261">
        <v>2515</v>
      </c>
      <c r="H261" t="s">
        <v>543</v>
      </c>
      <c r="I261" t="s">
        <v>548</v>
      </c>
      <c r="J261">
        <v>1</v>
      </c>
      <c r="K261" t="s">
        <v>298</v>
      </c>
      <c r="L261" t="s">
        <v>549</v>
      </c>
      <c r="M261" t="s">
        <v>549</v>
      </c>
      <c r="N261">
        <v>1</v>
      </c>
      <c r="O261">
        <v>21</v>
      </c>
      <c r="P261">
        <v>0</v>
      </c>
      <c r="Q261">
        <v>2515</v>
      </c>
      <c r="R261" t="s">
        <v>551</v>
      </c>
      <c r="S261">
        <v>1</v>
      </c>
      <c r="T261">
        <v>21</v>
      </c>
      <c r="V261" t="s">
        <v>553</v>
      </c>
      <c r="W261">
        <v>65</v>
      </c>
      <c r="Y261" t="s">
        <v>581</v>
      </c>
      <c r="AA261" t="s">
        <v>581</v>
      </c>
      <c r="AD261" t="s">
        <v>581</v>
      </c>
      <c r="AE261" t="s">
        <v>553</v>
      </c>
      <c r="AF261" t="s">
        <v>603</v>
      </c>
      <c r="AG261" t="s">
        <v>608</v>
      </c>
      <c r="AH261" t="s">
        <v>618</v>
      </c>
      <c r="AM261" t="s">
        <v>627</v>
      </c>
      <c r="AN261" t="s">
        <v>634</v>
      </c>
    </row>
    <row r="262" spans="1:40" x14ac:dyDescent="0.25">
      <c r="A262" s="1" t="s">
        <v>299</v>
      </c>
      <c r="B262">
        <v>5.1379999999999999</v>
      </c>
      <c r="C262">
        <v>3.0990000000000002</v>
      </c>
      <c r="D262">
        <v>10.08</v>
      </c>
      <c r="E262">
        <v>9.532</v>
      </c>
      <c r="F262">
        <v>0</v>
      </c>
      <c r="G262">
        <v>260</v>
      </c>
      <c r="H262" t="s">
        <v>543</v>
      </c>
      <c r="I262" t="s">
        <v>548</v>
      </c>
      <c r="J262">
        <v>2</v>
      </c>
      <c r="K262" t="s">
        <v>299</v>
      </c>
      <c r="N262">
        <v>0</v>
      </c>
      <c r="O262">
        <v>260</v>
      </c>
      <c r="P262">
        <v>0</v>
      </c>
      <c r="Q262">
        <v>260</v>
      </c>
      <c r="R262" t="s">
        <v>552</v>
      </c>
      <c r="S262">
        <v>0</v>
      </c>
      <c r="T262">
        <v>260</v>
      </c>
      <c r="W262">
        <v>58</v>
      </c>
      <c r="AF262" t="s">
        <v>603</v>
      </c>
      <c r="AG262" t="s">
        <v>608</v>
      </c>
      <c r="AH262" t="s">
        <v>615</v>
      </c>
      <c r="AM262" t="s">
        <v>627</v>
      </c>
      <c r="AN262" t="s">
        <v>634</v>
      </c>
    </row>
    <row r="263" spans="1:40" x14ac:dyDescent="0.25">
      <c r="A263" s="1" t="s">
        <v>300</v>
      </c>
      <c r="B263">
        <v>5.1220000000000008</v>
      </c>
      <c r="C263">
        <v>5.9179999999999993</v>
      </c>
      <c r="D263">
        <v>10.07</v>
      </c>
      <c r="E263">
        <v>10.09</v>
      </c>
      <c r="F263">
        <v>1</v>
      </c>
      <c r="G263">
        <v>429</v>
      </c>
      <c r="H263" t="s">
        <v>544</v>
      </c>
      <c r="I263" t="s">
        <v>548</v>
      </c>
      <c r="J263">
        <v>1</v>
      </c>
      <c r="K263" t="s">
        <v>300</v>
      </c>
      <c r="P263">
        <v>1</v>
      </c>
      <c r="Q263">
        <v>429</v>
      </c>
      <c r="R263" t="s">
        <v>552</v>
      </c>
      <c r="S263">
        <v>1</v>
      </c>
      <c r="T263">
        <v>84</v>
      </c>
      <c r="W263">
        <v>72</v>
      </c>
      <c r="Y263" t="s">
        <v>582</v>
      </c>
      <c r="AA263" t="s">
        <v>581</v>
      </c>
      <c r="AB263" t="s">
        <v>587</v>
      </c>
      <c r="AC263" t="s">
        <v>582</v>
      </c>
      <c r="AD263" t="s">
        <v>582</v>
      </c>
      <c r="AF263" t="s">
        <v>603</v>
      </c>
      <c r="AG263" t="s">
        <v>609</v>
      </c>
      <c r="AH263" t="s">
        <v>615</v>
      </c>
      <c r="AM263" t="s">
        <v>627</v>
      </c>
      <c r="AN263" t="s">
        <v>634</v>
      </c>
    </row>
    <row r="264" spans="1:40" x14ac:dyDescent="0.25">
      <c r="A264" s="1" t="s">
        <v>301</v>
      </c>
      <c r="B264">
        <v>5.1189999999999998</v>
      </c>
      <c r="C264">
        <v>4.9660000000000002</v>
      </c>
      <c r="D264">
        <v>11.01</v>
      </c>
      <c r="E264">
        <v>10.87</v>
      </c>
      <c r="F264">
        <v>1</v>
      </c>
      <c r="G264">
        <v>826</v>
      </c>
      <c r="H264" t="s">
        <v>546</v>
      </c>
      <c r="I264" t="s">
        <v>548</v>
      </c>
      <c r="J264">
        <v>2</v>
      </c>
      <c r="K264" t="s">
        <v>301</v>
      </c>
      <c r="L264" t="s">
        <v>549</v>
      </c>
      <c r="M264" t="s">
        <v>549</v>
      </c>
      <c r="P264">
        <v>1</v>
      </c>
      <c r="Q264">
        <v>826</v>
      </c>
      <c r="R264" t="s">
        <v>551</v>
      </c>
      <c r="S264">
        <v>1</v>
      </c>
      <c r="T264">
        <v>422</v>
      </c>
      <c r="V264" t="s">
        <v>553</v>
      </c>
      <c r="W264">
        <v>52</v>
      </c>
      <c r="Y264" t="s">
        <v>581</v>
      </c>
      <c r="AA264" t="s">
        <v>581</v>
      </c>
      <c r="AD264" t="s">
        <v>581</v>
      </c>
      <c r="AE264" t="s">
        <v>553</v>
      </c>
      <c r="AF264" t="s">
        <v>607</v>
      </c>
      <c r="AG264" t="s">
        <v>609</v>
      </c>
      <c r="AH264" t="s">
        <v>620</v>
      </c>
      <c r="AI264" t="s">
        <v>581</v>
      </c>
      <c r="AJ264" t="s">
        <v>581</v>
      </c>
      <c r="AK264" t="s">
        <v>582</v>
      </c>
      <c r="AL264" t="s">
        <v>582</v>
      </c>
      <c r="AM264" t="s">
        <v>627</v>
      </c>
      <c r="AN264" t="s">
        <v>634</v>
      </c>
    </row>
    <row r="265" spans="1:40" x14ac:dyDescent="0.25">
      <c r="A265" s="1" t="s">
        <v>302</v>
      </c>
      <c r="B265">
        <v>5.0970000000000004</v>
      </c>
      <c r="C265">
        <v>2.6920000000000002</v>
      </c>
      <c r="D265">
        <v>10.35</v>
      </c>
      <c r="E265">
        <v>11.03</v>
      </c>
      <c r="F265">
        <v>1</v>
      </c>
      <c r="G265">
        <v>1229</v>
      </c>
      <c r="H265" t="s">
        <v>543</v>
      </c>
      <c r="I265" t="s">
        <v>548</v>
      </c>
      <c r="J265">
        <v>0</v>
      </c>
      <c r="K265" t="s">
        <v>302</v>
      </c>
      <c r="N265">
        <v>1</v>
      </c>
      <c r="O265">
        <v>388</v>
      </c>
      <c r="P265">
        <v>1</v>
      </c>
      <c r="Q265">
        <v>1229</v>
      </c>
      <c r="R265" t="s">
        <v>551</v>
      </c>
      <c r="S265">
        <v>1</v>
      </c>
      <c r="T265">
        <v>388</v>
      </c>
      <c r="W265">
        <v>51</v>
      </c>
      <c r="AF265" t="s">
        <v>604</v>
      </c>
      <c r="AG265" t="s">
        <v>608</v>
      </c>
      <c r="AH265" t="s">
        <v>618</v>
      </c>
      <c r="AM265" t="s">
        <v>627</v>
      </c>
      <c r="AN265" t="s">
        <v>634</v>
      </c>
    </row>
    <row r="266" spans="1:40" x14ac:dyDescent="0.25">
      <c r="A266" s="1" t="s">
        <v>303</v>
      </c>
      <c r="B266">
        <v>5.0830000000000002</v>
      </c>
      <c r="C266">
        <v>3.5030000000000001</v>
      </c>
      <c r="D266">
        <v>10.82</v>
      </c>
      <c r="E266">
        <v>8.6280000000000001</v>
      </c>
      <c r="F266">
        <v>0</v>
      </c>
      <c r="G266">
        <v>610</v>
      </c>
      <c r="H266" t="s">
        <v>543</v>
      </c>
      <c r="I266" t="s">
        <v>548</v>
      </c>
      <c r="J266">
        <v>1</v>
      </c>
      <c r="K266" t="s">
        <v>303</v>
      </c>
      <c r="P266">
        <v>0</v>
      </c>
      <c r="Q266">
        <v>610</v>
      </c>
      <c r="R266" t="s">
        <v>551</v>
      </c>
      <c r="S266">
        <v>0</v>
      </c>
      <c r="T266">
        <v>610</v>
      </c>
      <c r="W266">
        <v>70</v>
      </c>
      <c r="Y266" t="s">
        <v>581</v>
      </c>
      <c r="AA266" t="s">
        <v>581</v>
      </c>
      <c r="AD266" t="s">
        <v>581</v>
      </c>
      <c r="AF266" t="s">
        <v>603</v>
      </c>
      <c r="AG266" t="s">
        <v>608</v>
      </c>
      <c r="AH266" t="s">
        <v>618</v>
      </c>
      <c r="AM266" t="s">
        <v>627</v>
      </c>
      <c r="AN266" t="s">
        <v>634</v>
      </c>
    </row>
    <row r="267" spans="1:40" x14ac:dyDescent="0.25">
      <c r="A267" s="1" t="s">
        <v>304</v>
      </c>
      <c r="B267">
        <v>5.0760000000000014</v>
      </c>
      <c r="C267">
        <v>3.0640000000000001</v>
      </c>
      <c r="D267">
        <v>10.27</v>
      </c>
      <c r="E267">
        <v>10.06</v>
      </c>
      <c r="F267">
        <v>0</v>
      </c>
      <c r="G267">
        <v>864</v>
      </c>
      <c r="H267" t="s">
        <v>545</v>
      </c>
      <c r="I267" t="s">
        <v>548</v>
      </c>
      <c r="J267">
        <v>0</v>
      </c>
      <c r="K267" t="s">
        <v>304</v>
      </c>
      <c r="P267">
        <v>0</v>
      </c>
      <c r="Q267">
        <v>864</v>
      </c>
      <c r="R267" t="s">
        <v>552</v>
      </c>
      <c r="S267">
        <v>1</v>
      </c>
      <c r="T267">
        <v>795</v>
      </c>
      <c r="W267">
        <v>61</v>
      </c>
      <c r="AF267" t="s">
        <v>603</v>
      </c>
      <c r="AG267" t="s">
        <v>610</v>
      </c>
      <c r="AH267" t="s">
        <v>613</v>
      </c>
      <c r="AI267" t="s">
        <v>582</v>
      </c>
      <c r="AK267" t="s">
        <v>581</v>
      </c>
      <c r="AL267" t="s">
        <v>582</v>
      </c>
      <c r="AM267" t="s">
        <v>628</v>
      </c>
      <c r="AN267" t="s">
        <v>634</v>
      </c>
    </row>
    <row r="268" spans="1:40" x14ac:dyDescent="0.25">
      <c r="A268" s="1" t="s">
        <v>305</v>
      </c>
      <c r="B268">
        <v>5.0730000000000004</v>
      </c>
      <c r="C268">
        <v>3.8460000000000001</v>
      </c>
      <c r="D268">
        <v>10.57</v>
      </c>
      <c r="E268">
        <v>10.54</v>
      </c>
      <c r="F268">
        <v>0</v>
      </c>
      <c r="G268">
        <v>1071</v>
      </c>
      <c r="H268" t="s">
        <v>544</v>
      </c>
      <c r="I268" t="s">
        <v>548</v>
      </c>
      <c r="J268">
        <v>2</v>
      </c>
      <c r="K268" t="s">
        <v>305</v>
      </c>
      <c r="P268">
        <v>0</v>
      </c>
      <c r="Q268">
        <v>1071</v>
      </c>
      <c r="R268" t="s">
        <v>552</v>
      </c>
      <c r="S268">
        <v>0</v>
      </c>
      <c r="T268">
        <v>1071</v>
      </c>
      <c r="W268">
        <v>63</v>
      </c>
      <c r="Y268" t="s">
        <v>582</v>
      </c>
      <c r="Z268" t="s">
        <v>583</v>
      </c>
      <c r="AA268" t="s">
        <v>582</v>
      </c>
      <c r="AC268" t="s">
        <v>581</v>
      </c>
      <c r="AD268" t="s">
        <v>582</v>
      </c>
      <c r="AF268" t="s">
        <v>604</v>
      </c>
      <c r="AG268" t="s">
        <v>609</v>
      </c>
      <c r="AH268" t="s">
        <v>615</v>
      </c>
      <c r="AM268" t="s">
        <v>628</v>
      </c>
      <c r="AN268" t="s">
        <v>634</v>
      </c>
    </row>
    <row r="269" spans="1:40" x14ac:dyDescent="0.25">
      <c r="A269" s="1" t="s">
        <v>306</v>
      </c>
      <c r="B269">
        <v>5.0720000000000001</v>
      </c>
      <c r="C269">
        <v>2.9540000000000002</v>
      </c>
      <c r="D269">
        <v>10.210000000000001</v>
      </c>
      <c r="E269">
        <v>11.08</v>
      </c>
      <c r="F269">
        <v>0</v>
      </c>
      <c r="G269">
        <v>568</v>
      </c>
      <c r="H269" t="s">
        <v>544</v>
      </c>
      <c r="I269" t="s">
        <v>548</v>
      </c>
      <c r="J269">
        <v>0</v>
      </c>
      <c r="K269" t="s">
        <v>306</v>
      </c>
      <c r="L269" t="s">
        <v>549</v>
      </c>
      <c r="M269" t="s">
        <v>549</v>
      </c>
      <c r="P269">
        <v>0</v>
      </c>
      <c r="Q269">
        <v>568</v>
      </c>
      <c r="R269" t="s">
        <v>552</v>
      </c>
      <c r="S269">
        <v>0</v>
      </c>
      <c r="T269">
        <v>568</v>
      </c>
      <c r="V269" t="s">
        <v>553</v>
      </c>
      <c r="W269">
        <v>61</v>
      </c>
      <c r="AE269" t="s">
        <v>553</v>
      </c>
      <c r="AF269" t="s">
        <v>603</v>
      </c>
      <c r="AG269" t="s">
        <v>609</v>
      </c>
      <c r="AH269" t="s">
        <v>619</v>
      </c>
      <c r="AM269" t="s">
        <v>626</v>
      </c>
      <c r="AN269" t="s">
        <v>634</v>
      </c>
    </row>
    <row r="270" spans="1:40" x14ac:dyDescent="0.25">
      <c r="A270" s="1" t="s">
        <v>307</v>
      </c>
      <c r="B270">
        <v>5.069</v>
      </c>
      <c r="C270">
        <v>5.7309999999999999</v>
      </c>
      <c r="D270">
        <v>10.31</v>
      </c>
      <c r="E270">
        <v>10.52</v>
      </c>
      <c r="F270">
        <v>0</v>
      </c>
      <c r="G270">
        <v>658</v>
      </c>
      <c r="H270" t="s">
        <v>543</v>
      </c>
      <c r="I270" t="s">
        <v>548</v>
      </c>
      <c r="J270">
        <v>1</v>
      </c>
      <c r="K270" t="s">
        <v>307</v>
      </c>
      <c r="N270">
        <v>0</v>
      </c>
      <c r="O270">
        <v>658</v>
      </c>
      <c r="P270">
        <v>0</v>
      </c>
      <c r="Q270">
        <v>658</v>
      </c>
      <c r="R270" t="s">
        <v>551</v>
      </c>
      <c r="S270">
        <v>0</v>
      </c>
      <c r="T270">
        <v>658</v>
      </c>
      <c r="W270">
        <v>70</v>
      </c>
      <c r="Y270" t="s">
        <v>582</v>
      </c>
      <c r="Z270" t="s">
        <v>585</v>
      </c>
      <c r="AA270" t="s">
        <v>582</v>
      </c>
      <c r="AB270" t="s">
        <v>587</v>
      </c>
      <c r="AC270" t="s">
        <v>582</v>
      </c>
      <c r="AD270" t="s">
        <v>582</v>
      </c>
      <c r="AF270" t="s">
        <v>603</v>
      </c>
      <c r="AG270" t="s">
        <v>608</v>
      </c>
      <c r="AH270" t="s">
        <v>617</v>
      </c>
      <c r="AM270" t="s">
        <v>627</v>
      </c>
      <c r="AN270" t="s">
        <v>634</v>
      </c>
    </row>
    <row r="271" spans="1:40" x14ac:dyDescent="0.25">
      <c r="A271" s="1" t="s">
        <v>308</v>
      </c>
      <c r="B271">
        <v>5.069</v>
      </c>
      <c r="C271">
        <v>2.569</v>
      </c>
      <c r="D271">
        <v>11.16</v>
      </c>
      <c r="E271">
        <v>9.5009999999999994</v>
      </c>
      <c r="F271">
        <v>0</v>
      </c>
      <c r="G271">
        <v>476</v>
      </c>
      <c r="H271" t="s">
        <v>543</v>
      </c>
      <c r="I271" t="s">
        <v>548</v>
      </c>
      <c r="J271">
        <v>1</v>
      </c>
      <c r="K271" t="s">
        <v>308</v>
      </c>
      <c r="L271" t="s">
        <v>550</v>
      </c>
      <c r="M271" t="s">
        <v>550</v>
      </c>
      <c r="N271">
        <v>0</v>
      </c>
      <c r="O271">
        <v>476</v>
      </c>
      <c r="P271">
        <v>0</v>
      </c>
      <c r="Q271">
        <v>476</v>
      </c>
      <c r="R271" t="s">
        <v>551</v>
      </c>
      <c r="S271">
        <v>0</v>
      </c>
      <c r="T271">
        <v>476</v>
      </c>
      <c r="V271" t="s">
        <v>553</v>
      </c>
      <c r="W271">
        <v>42</v>
      </c>
      <c r="AE271" t="s">
        <v>553</v>
      </c>
      <c r="AF271" t="s">
        <v>603</v>
      </c>
      <c r="AG271" t="s">
        <v>608</v>
      </c>
      <c r="AH271" t="s">
        <v>615</v>
      </c>
      <c r="AM271" t="s">
        <v>626</v>
      </c>
      <c r="AN271" t="s">
        <v>634</v>
      </c>
    </row>
    <row r="272" spans="1:40" x14ac:dyDescent="0.25">
      <c r="A272" s="1" t="s">
        <v>309</v>
      </c>
      <c r="B272">
        <v>5.04</v>
      </c>
      <c r="C272">
        <v>2.97</v>
      </c>
      <c r="D272">
        <v>10.44</v>
      </c>
      <c r="E272">
        <v>10.119999999999999</v>
      </c>
      <c r="F272">
        <v>0</v>
      </c>
      <c r="G272">
        <v>805</v>
      </c>
      <c r="H272" t="s">
        <v>545</v>
      </c>
      <c r="I272" t="s">
        <v>548</v>
      </c>
      <c r="J272">
        <v>0</v>
      </c>
      <c r="K272" t="s">
        <v>309</v>
      </c>
      <c r="N272">
        <v>0</v>
      </c>
      <c r="O272">
        <v>805</v>
      </c>
      <c r="P272">
        <v>0</v>
      </c>
      <c r="Q272">
        <v>805</v>
      </c>
      <c r="R272" t="s">
        <v>551</v>
      </c>
      <c r="S272">
        <v>0</v>
      </c>
      <c r="T272">
        <v>805</v>
      </c>
      <c r="W272">
        <v>59</v>
      </c>
      <c r="Y272" t="s">
        <v>582</v>
      </c>
      <c r="Z272" t="s">
        <v>583</v>
      </c>
      <c r="AA272" t="s">
        <v>582</v>
      </c>
      <c r="AD272" t="s">
        <v>581</v>
      </c>
      <c r="AF272" t="s">
        <v>604</v>
      </c>
      <c r="AG272" t="s">
        <v>610</v>
      </c>
      <c r="AH272" t="s">
        <v>616</v>
      </c>
      <c r="AM272" t="s">
        <v>627</v>
      </c>
      <c r="AN272" t="s">
        <v>634</v>
      </c>
    </row>
    <row r="273" spans="1:40" x14ac:dyDescent="0.25">
      <c r="A273" s="1" t="s">
        <v>310</v>
      </c>
      <c r="B273">
        <v>5.0259999999999998</v>
      </c>
      <c r="C273">
        <v>6.3179999999999996</v>
      </c>
      <c r="D273">
        <v>10.09</v>
      </c>
      <c r="E273">
        <v>9.8070000000000004</v>
      </c>
      <c r="F273">
        <v>0</v>
      </c>
      <c r="G273">
        <v>761</v>
      </c>
      <c r="H273" t="s">
        <v>543</v>
      </c>
      <c r="I273" t="s">
        <v>548</v>
      </c>
      <c r="J273">
        <v>1</v>
      </c>
      <c r="K273" t="s">
        <v>310</v>
      </c>
      <c r="L273" t="s">
        <v>550</v>
      </c>
      <c r="M273" t="s">
        <v>550</v>
      </c>
      <c r="P273">
        <v>0</v>
      </c>
      <c r="Q273">
        <v>761</v>
      </c>
      <c r="R273" t="s">
        <v>551</v>
      </c>
      <c r="S273">
        <v>0</v>
      </c>
      <c r="T273">
        <v>761</v>
      </c>
      <c r="V273" t="s">
        <v>553</v>
      </c>
      <c r="W273">
        <v>59</v>
      </c>
      <c r="AE273" t="s">
        <v>553</v>
      </c>
      <c r="AF273" t="s">
        <v>603</v>
      </c>
      <c r="AG273" t="s">
        <v>608</v>
      </c>
      <c r="AH273" t="s">
        <v>613</v>
      </c>
      <c r="AM273" t="s">
        <v>626</v>
      </c>
      <c r="AN273" t="s">
        <v>634</v>
      </c>
    </row>
    <row r="274" spans="1:40" x14ac:dyDescent="0.25">
      <c r="A274" s="1" t="s">
        <v>311</v>
      </c>
      <c r="B274">
        <v>5.0190000000000001</v>
      </c>
      <c r="C274">
        <v>2.3330000000000002</v>
      </c>
      <c r="D274">
        <v>8.9550000000000001</v>
      </c>
      <c r="E274">
        <v>10.06</v>
      </c>
      <c r="F274">
        <v>1</v>
      </c>
      <c r="G274">
        <v>87</v>
      </c>
      <c r="H274" t="s">
        <v>544</v>
      </c>
      <c r="I274" t="s">
        <v>548</v>
      </c>
      <c r="J274">
        <v>2</v>
      </c>
      <c r="K274" t="s">
        <v>311</v>
      </c>
      <c r="P274">
        <v>0</v>
      </c>
      <c r="Q274">
        <v>87</v>
      </c>
      <c r="R274" t="s">
        <v>552</v>
      </c>
      <c r="S274">
        <v>0</v>
      </c>
      <c r="T274">
        <v>87</v>
      </c>
      <c r="W274">
        <v>71</v>
      </c>
      <c r="AF274" t="s">
        <v>603</v>
      </c>
      <c r="AG274" t="s">
        <v>609</v>
      </c>
      <c r="AH274" t="s">
        <v>615</v>
      </c>
      <c r="AM274" t="s">
        <v>627</v>
      </c>
      <c r="AN274" t="s">
        <v>634</v>
      </c>
    </row>
    <row r="275" spans="1:40" x14ac:dyDescent="0.25">
      <c r="A275" s="1" t="s">
        <v>312</v>
      </c>
      <c r="B275">
        <v>5.0069999999999997</v>
      </c>
      <c r="C275">
        <v>5.67</v>
      </c>
      <c r="D275">
        <v>10.41</v>
      </c>
      <c r="E275">
        <v>9.2949999999999999</v>
      </c>
      <c r="F275">
        <v>0</v>
      </c>
      <c r="G275">
        <v>739</v>
      </c>
      <c r="H275" t="s">
        <v>544</v>
      </c>
      <c r="I275" t="s">
        <v>548</v>
      </c>
      <c r="J275">
        <v>1</v>
      </c>
      <c r="K275" t="s">
        <v>312</v>
      </c>
      <c r="P275">
        <v>0</v>
      </c>
      <c r="Q275">
        <v>739</v>
      </c>
      <c r="R275" t="s">
        <v>551</v>
      </c>
      <c r="S275">
        <v>1</v>
      </c>
      <c r="T275">
        <v>482</v>
      </c>
      <c r="W275">
        <v>65</v>
      </c>
      <c r="X275" t="s">
        <v>577</v>
      </c>
      <c r="Y275" t="s">
        <v>582</v>
      </c>
      <c r="AA275" t="s">
        <v>581</v>
      </c>
      <c r="AC275" t="s">
        <v>581</v>
      </c>
      <c r="AD275" t="s">
        <v>582</v>
      </c>
      <c r="AF275" t="s">
        <v>604</v>
      </c>
      <c r="AG275" t="s">
        <v>609</v>
      </c>
      <c r="AH275" t="s">
        <v>615</v>
      </c>
      <c r="AI275" t="s">
        <v>581</v>
      </c>
      <c r="AJ275" t="s">
        <v>581</v>
      </c>
      <c r="AK275" t="s">
        <v>582</v>
      </c>
      <c r="AL275" t="s">
        <v>581</v>
      </c>
      <c r="AM275" t="s">
        <v>627</v>
      </c>
      <c r="AN275" t="s">
        <v>634</v>
      </c>
    </row>
    <row r="276" spans="1:40" x14ac:dyDescent="0.25">
      <c r="A276" s="1" t="s">
        <v>313</v>
      </c>
      <c r="B276">
        <v>5.0060000000000002</v>
      </c>
      <c r="C276">
        <v>4.05</v>
      </c>
      <c r="D276">
        <v>11.08</v>
      </c>
      <c r="E276">
        <v>9.6479999999999997</v>
      </c>
      <c r="F276">
        <v>0</v>
      </c>
      <c r="G276">
        <v>1305</v>
      </c>
      <c r="H276" t="s">
        <v>543</v>
      </c>
      <c r="I276" t="s">
        <v>548</v>
      </c>
      <c r="J276">
        <v>1</v>
      </c>
      <c r="K276" t="s">
        <v>313</v>
      </c>
      <c r="L276" t="s">
        <v>549</v>
      </c>
      <c r="M276" t="s">
        <v>549</v>
      </c>
      <c r="N276">
        <v>1</v>
      </c>
      <c r="O276">
        <v>962</v>
      </c>
      <c r="P276">
        <v>0</v>
      </c>
      <c r="Q276">
        <v>1305</v>
      </c>
      <c r="R276" t="s">
        <v>552</v>
      </c>
      <c r="S276">
        <v>1</v>
      </c>
      <c r="T276">
        <v>962</v>
      </c>
      <c r="V276" t="s">
        <v>553</v>
      </c>
      <c r="W276">
        <v>60</v>
      </c>
      <c r="AE276" t="s">
        <v>553</v>
      </c>
      <c r="AF276" t="s">
        <v>603</v>
      </c>
      <c r="AG276" t="s">
        <v>608</v>
      </c>
      <c r="AH276" t="s">
        <v>613</v>
      </c>
      <c r="AI276" t="s">
        <v>581</v>
      </c>
      <c r="AJ276" t="s">
        <v>581</v>
      </c>
      <c r="AK276" t="s">
        <v>582</v>
      </c>
      <c r="AL276" t="s">
        <v>581</v>
      </c>
      <c r="AM276" t="s">
        <v>623</v>
      </c>
      <c r="AN276" t="s">
        <v>634</v>
      </c>
    </row>
    <row r="277" spans="1:40" x14ac:dyDescent="0.25">
      <c r="A277" s="1" t="s">
        <v>314</v>
      </c>
      <c r="B277">
        <v>5.0030000000000001</v>
      </c>
      <c r="C277">
        <v>3.077</v>
      </c>
      <c r="D277">
        <v>9.94</v>
      </c>
      <c r="E277">
        <v>11.39</v>
      </c>
      <c r="F277">
        <v>0</v>
      </c>
      <c r="G277">
        <v>1965</v>
      </c>
      <c r="H277" t="s">
        <v>543</v>
      </c>
      <c r="I277" t="s">
        <v>548</v>
      </c>
      <c r="J277">
        <v>0</v>
      </c>
      <c r="K277" t="s">
        <v>314</v>
      </c>
      <c r="P277">
        <v>0</v>
      </c>
      <c r="Q277">
        <v>1965</v>
      </c>
      <c r="R277" t="s">
        <v>551</v>
      </c>
      <c r="S277">
        <v>1</v>
      </c>
      <c r="T277">
        <v>775</v>
      </c>
      <c r="W277">
        <v>67</v>
      </c>
      <c r="AF277" t="s">
        <v>604</v>
      </c>
      <c r="AG277" t="s">
        <v>608</v>
      </c>
      <c r="AH277" t="s">
        <v>613</v>
      </c>
      <c r="AJ277" t="s">
        <v>582</v>
      </c>
      <c r="AK277" t="s">
        <v>582</v>
      </c>
      <c r="AL277" t="s">
        <v>581</v>
      </c>
      <c r="AM277" t="s">
        <v>630</v>
      </c>
      <c r="AN277" t="s">
        <v>634</v>
      </c>
    </row>
    <row r="278" spans="1:40" x14ac:dyDescent="0.25">
      <c r="A278" s="1" t="s">
        <v>315</v>
      </c>
      <c r="B278">
        <v>4.9830000000000014</v>
      </c>
      <c r="C278">
        <v>3.81</v>
      </c>
      <c r="D278">
        <v>10.85</v>
      </c>
      <c r="E278">
        <v>10.15</v>
      </c>
      <c r="F278">
        <v>0</v>
      </c>
      <c r="G278">
        <v>610</v>
      </c>
      <c r="H278" t="s">
        <v>543</v>
      </c>
      <c r="I278" t="s">
        <v>548</v>
      </c>
      <c r="J278">
        <v>2</v>
      </c>
      <c r="K278" t="s">
        <v>315</v>
      </c>
      <c r="L278" t="s">
        <v>550</v>
      </c>
      <c r="M278" t="s">
        <v>550</v>
      </c>
      <c r="P278">
        <v>0</v>
      </c>
      <c r="Q278">
        <v>610</v>
      </c>
      <c r="R278" t="s">
        <v>551</v>
      </c>
      <c r="S278">
        <v>0</v>
      </c>
      <c r="T278">
        <v>610</v>
      </c>
      <c r="V278" t="s">
        <v>553</v>
      </c>
      <c r="W278">
        <v>77</v>
      </c>
      <c r="Y278" t="s">
        <v>581</v>
      </c>
      <c r="AA278" t="s">
        <v>581</v>
      </c>
      <c r="AD278" t="s">
        <v>581</v>
      </c>
      <c r="AE278" t="s">
        <v>553</v>
      </c>
      <c r="AF278" t="s">
        <v>603</v>
      </c>
      <c r="AG278" t="s">
        <v>608</v>
      </c>
      <c r="AH278" t="s">
        <v>618</v>
      </c>
      <c r="AM278" t="s">
        <v>627</v>
      </c>
      <c r="AN278" t="s">
        <v>634</v>
      </c>
    </row>
    <row r="279" spans="1:40" x14ac:dyDescent="0.25">
      <c r="A279" s="1" t="s">
        <v>316</v>
      </c>
      <c r="B279">
        <v>4.9800000000000004</v>
      </c>
      <c r="C279">
        <v>6.9510000000000014</v>
      </c>
      <c r="D279">
        <v>10.87</v>
      </c>
      <c r="E279">
        <v>9.3800000000000008</v>
      </c>
      <c r="F279">
        <v>0</v>
      </c>
      <c r="G279">
        <v>652</v>
      </c>
      <c r="H279" t="s">
        <v>543</v>
      </c>
      <c r="I279" t="s">
        <v>548</v>
      </c>
      <c r="J279">
        <v>1</v>
      </c>
      <c r="K279" t="s">
        <v>316</v>
      </c>
      <c r="N279">
        <v>0</v>
      </c>
      <c r="O279">
        <v>652</v>
      </c>
      <c r="P279">
        <v>0</v>
      </c>
      <c r="Q279">
        <v>652</v>
      </c>
      <c r="R279" t="s">
        <v>551</v>
      </c>
      <c r="S279">
        <v>0</v>
      </c>
      <c r="T279">
        <v>652</v>
      </c>
      <c r="W279">
        <v>60</v>
      </c>
      <c r="Y279" t="s">
        <v>581</v>
      </c>
      <c r="AA279" t="s">
        <v>581</v>
      </c>
      <c r="AB279" t="s">
        <v>587</v>
      </c>
      <c r="AC279" t="s">
        <v>582</v>
      </c>
      <c r="AD279" t="s">
        <v>582</v>
      </c>
      <c r="AF279" t="s">
        <v>603</v>
      </c>
      <c r="AG279" t="s">
        <v>608</v>
      </c>
      <c r="AH279" t="s">
        <v>615</v>
      </c>
      <c r="AM279" t="s">
        <v>626</v>
      </c>
      <c r="AN279" t="s">
        <v>634</v>
      </c>
    </row>
    <row r="280" spans="1:40" x14ac:dyDescent="0.25">
      <c r="A280" s="1" t="s">
        <v>317</v>
      </c>
      <c r="B280">
        <v>4.9790000000000001</v>
      </c>
      <c r="C280">
        <v>3.464</v>
      </c>
      <c r="D280">
        <v>9.8239999999999998</v>
      </c>
      <c r="E280">
        <v>10.99</v>
      </c>
      <c r="F280">
        <v>0</v>
      </c>
      <c r="G280">
        <v>476</v>
      </c>
      <c r="H280" t="s">
        <v>543</v>
      </c>
      <c r="I280" t="s">
        <v>548</v>
      </c>
      <c r="J280">
        <v>2</v>
      </c>
      <c r="K280" t="s">
        <v>317</v>
      </c>
      <c r="P280">
        <v>0</v>
      </c>
      <c r="Q280">
        <v>476</v>
      </c>
      <c r="R280" t="s">
        <v>551</v>
      </c>
      <c r="S280">
        <v>0</v>
      </c>
      <c r="T280">
        <v>476</v>
      </c>
      <c r="W280">
        <v>64</v>
      </c>
      <c r="Y280" t="s">
        <v>581</v>
      </c>
      <c r="AA280" t="s">
        <v>581</v>
      </c>
      <c r="AD280" t="s">
        <v>581</v>
      </c>
      <c r="AF280" t="s">
        <v>604</v>
      </c>
      <c r="AG280" t="s">
        <v>608</v>
      </c>
      <c r="AH280" t="s">
        <v>615</v>
      </c>
      <c r="AM280" t="s">
        <v>627</v>
      </c>
      <c r="AN280" t="s">
        <v>634</v>
      </c>
    </row>
    <row r="281" spans="1:40" x14ac:dyDescent="0.25">
      <c r="A281" s="1" t="s">
        <v>318</v>
      </c>
      <c r="B281">
        <v>4.9649999999999999</v>
      </c>
      <c r="C281">
        <v>4.8460000000000001</v>
      </c>
      <c r="D281">
        <v>9.7889999999999997</v>
      </c>
      <c r="E281">
        <v>10.220000000000001</v>
      </c>
      <c r="F281">
        <v>0</v>
      </c>
      <c r="G281">
        <v>4765</v>
      </c>
      <c r="H281" t="s">
        <v>543</v>
      </c>
      <c r="I281" t="s">
        <v>548</v>
      </c>
      <c r="J281">
        <v>1</v>
      </c>
      <c r="K281" t="s">
        <v>318</v>
      </c>
      <c r="N281">
        <v>0</v>
      </c>
      <c r="O281">
        <v>4765</v>
      </c>
      <c r="P281">
        <v>0</v>
      </c>
      <c r="Q281">
        <v>4765</v>
      </c>
      <c r="R281" t="s">
        <v>552</v>
      </c>
      <c r="S281">
        <v>0</v>
      </c>
      <c r="T281">
        <v>4765</v>
      </c>
      <c r="W281">
        <v>57</v>
      </c>
      <c r="AF281" t="s">
        <v>604</v>
      </c>
      <c r="AG281" t="s">
        <v>608</v>
      </c>
      <c r="AH281" t="s">
        <v>618</v>
      </c>
      <c r="AM281" t="s">
        <v>627</v>
      </c>
      <c r="AN281" t="s">
        <v>634</v>
      </c>
    </row>
    <row r="282" spans="1:40" x14ac:dyDescent="0.25">
      <c r="A282" s="1" t="s">
        <v>319</v>
      </c>
      <c r="B282">
        <v>4.9610000000000003</v>
      </c>
      <c r="C282">
        <v>6.04</v>
      </c>
      <c r="D282">
        <v>10.53</v>
      </c>
      <c r="E282">
        <v>10.18</v>
      </c>
      <c r="F282">
        <v>1</v>
      </c>
      <c r="G282">
        <v>336</v>
      </c>
      <c r="H282" t="s">
        <v>545</v>
      </c>
      <c r="I282" t="s">
        <v>548</v>
      </c>
      <c r="J282">
        <v>1</v>
      </c>
      <c r="K282" t="s">
        <v>319</v>
      </c>
      <c r="L282" t="s">
        <v>550</v>
      </c>
      <c r="M282" t="s">
        <v>550</v>
      </c>
      <c r="P282">
        <v>1</v>
      </c>
      <c r="Q282">
        <v>336</v>
      </c>
      <c r="R282" t="s">
        <v>551</v>
      </c>
      <c r="S282">
        <v>1</v>
      </c>
      <c r="T282">
        <v>266</v>
      </c>
      <c r="V282" t="s">
        <v>553</v>
      </c>
      <c r="W282">
        <v>49</v>
      </c>
      <c r="Y282" t="s">
        <v>582</v>
      </c>
      <c r="AA282" t="s">
        <v>582</v>
      </c>
      <c r="AC282" t="s">
        <v>581</v>
      </c>
      <c r="AD282" t="s">
        <v>582</v>
      </c>
      <c r="AE282" t="s">
        <v>553</v>
      </c>
      <c r="AF282" t="s">
        <v>603</v>
      </c>
      <c r="AG282" t="s">
        <v>610</v>
      </c>
      <c r="AH282" t="s">
        <v>618</v>
      </c>
      <c r="AI282" t="s">
        <v>581</v>
      </c>
      <c r="AK282" t="s">
        <v>581</v>
      </c>
      <c r="AL282" t="s">
        <v>581</v>
      </c>
      <c r="AM282" t="s">
        <v>626</v>
      </c>
      <c r="AN282" t="s">
        <v>634</v>
      </c>
    </row>
    <row r="283" spans="1:40" x14ac:dyDescent="0.25">
      <c r="A283" s="1" t="s">
        <v>320</v>
      </c>
      <c r="B283">
        <v>4.9580000000000002</v>
      </c>
      <c r="C283">
        <v>3.173</v>
      </c>
      <c r="D283">
        <v>10.02</v>
      </c>
      <c r="E283">
        <v>10.050000000000001</v>
      </c>
      <c r="F283">
        <v>0</v>
      </c>
      <c r="G283">
        <v>609</v>
      </c>
      <c r="H283" t="s">
        <v>545</v>
      </c>
      <c r="I283" t="s">
        <v>548</v>
      </c>
      <c r="J283">
        <v>2</v>
      </c>
      <c r="K283" t="s">
        <v>320</v>
      </c>
      <c r="L283" t="s">
        <v>549</v>
      </c>
      <c r="M283" t="s">
        <v>549</v>
      </c>
      <c r="P283">
        <v>0</v>
      </c>
      <c r="Q283">
        <v>609</v>
      </c>
      <c r="R283" t="s">
        <v>551</v>
      </c>
      <c r="S283">
        <v>0</v>
      </c>
      <c r="T283">
        <v>609</v>
      </c>
      <c r="V283" t="s">
        <v>553</v>
      </c>
      <c r="W283">
        <v>76</v>
      </c>
      <c r="Y283" t="s">
        <v>581</v>
      </c>
      <c r="AA283" t="s">
        <v>581</v>
      </c>
      <c r="AD283" t="s">
        <v>581</v>
      </c>
      <c r="AE283" t="s">
        <v>553</v>
      </c>
      <c r="AF283" t="s">
        <v>604</v>
      </c>
      <c r="AG283" t="s">
        <v>610</v>
      </c>
      <c r="AH283" t="s">
        <v>614</v>
      </c>
      <c r="AM283" t="s">
        <v>623</v>
      </c>
      <c r="AN283" t="s">
        <v>634</v>
      </c>
    </row>
    <row r="284" spans="1:40" x14ac:dyDescent="0.25">
      <c r="A284" s="1" t="s">
        <v>321</v>
      </c>
      <c r="B284">
        <v>4.9530000000000003</v>
      </c>
      <c r="C284">
        <v>0</v>
      </c>
      <c r="D284">
        <v>10.82</v>
      </c>
      <c r="E284">
        <v>10.73</v>
      </c>
      <c r="F284">
        <v>0</v>
      </c>
      <c r="G284">
        <v>202</v>
      </c>
      <c r="H284" t="s">
        <v>544</v>
      </c>
      <c r="I284" t="s">
        <v>548</v>
      </c>
      <c r="J284">
        <v>2</v>
      </c>
      <c r="K284" t="s">
        <v>321</v>
      </c>
      <c r="L284" t="s">
        <v>549</v>
      </c>
      <c r="M284" t="s">
        <v>549</v>
      </c>
      <c r="P284">
        <v>0</v>
      </c>
      <c r="Q284">
        <v>202</v>
      </c>
      <c r="R284" t="s">
        <v>552</v>
      </c>
      <c r="S284">
        <v>0</v>
      </c>
      <c r="T284">
        <v>202</v>
      </c>
      <c r="V284" t="s">
        <v>564</v>
      </c>
      <c r="W284">
        <v>73</v>
      </c>
      <c r="Y284" t="s">
        <v>582</v>
      </c>
      <c r="AA284" t="s">
        <v>581</v>
      </c>
      <c r="AD284" t="s">
        <v>581</v>
      </c>
      <c r="AE284" t="s">
        <v>553</v>
      </c>
      <c r="AF284" t="s">
        <v>603</v>
      </c>
      <c r="AG284" t="s">
        <v>608</v>
      </c>
      <c r="AH284" t="s">
        <v>614</v>
      </c>
      <c r="AM284" t="s">
        <v>626</v>
      </c>
      <c r="AN284" t="s">
        <v>634</v>
      </c>
    </row>
    <row r="285" spans="1:40" x14ac:dyDescent="0.25">
      <c r="A285" s="1" t="s">
        <v>322</v>
      </c>
      <c r="B285">
        <v>4.9400000000000004</v>
      </c>
      <c r="C285">
        <v>5.7850000000000001</v>
      </c>
      <c r="D285">
        <v>10.28</v>
      </c>
      <c r="E285">
        <v>10.31</v>
      </c>
      <c r="F285">
        <v>1</v>
      </c>
      <c r="G285">
        <v>339</v>
      </c>
      <c r="H285" t="s">
        <v>543</v>
      </c>
      <c r="I285" t="s">
        <v>548</v>
      </c>
      <c r="J285">
        <v>1</v>
      </c>
      <c r="K285" t="s">
        <v>322</v>
      </c>
      <c r="N285">
        <v>0</v>
      </c>
      <c r="O285">
        <v>339</v>
      </c>
      <c r="Q285">
        <v>339</v>
      </c>
      <c r="R285" t="s">
        <v>551</v>
      </c>
      <c r="S285">
        <v>0</v>
      </c>
      <c r="T285">
        <v>339</v>
      </c>
      <c r="W285">
        <v>62</v>
      </c>
      <c r="Y285" t="s">
        <v>581</v>
      </c>
      <c r="AA285" t="s">
        <v>581</v>
      </c>
      <c r="AD285" t="s">
        <v>581</v>
      </c>
      <c r="AF285" t="s">
        <v>603</v>
      </c>
      <c r="AG285" t="s">
        <v>608</v>
      </c>
      <c r="AH285" t="s">
        <v>618</v>
      </c>
      <c r="AM285" t="s">
        <v>632</v>
      </c>
      <c r="AN285" t="s">
        <v>634</v>
      </c>
    </row>
    <row r="286" spans="1:40" x14ac:dyDescent="0.25">
      <c r="A286" s="1" t="s">
        <v>323</v>
      </c>
      <c r="B286">
        <v>4.931</v>
      </c>
      <c r="C286">
        <v>7.2579999999999991</v>
      </c>
      <c r="D286">
        <v>9.8819999999999997</v>
      </c>
      <c r="E286">
        <v>10.8</v>
      </c>
      <c r="F286">
        <v>0</v>
      </c>
      <c r="G286">
        <v>486</v>
      </c>
      <c r="H286" t="s">
        <v>543</v>
      </c>
      <c r="I286" t="s">
        <v>548</v>
      </c>
      <c r="J286">
        <v>1</v>
      </c>
      <c r="K286" t="s">
        <v>323</v>
      </c>
      <c r="N286">
        <v>0</v>
      </c>
      <c r="O286">
        <v>486</v>
      </c>
      <c r="P286">
        <v>0</v>
      </c>
      <c r="Q286">
        <v>486</v>
      </c>
      <c r="R286" t="s">
        <v>551</v>
      </c>
      <c r="S286">
        <v>1</v>
      </c>
      <c r="T286">
        <v>437</v>
      </c>
      <c r="W286">
        <v>73</v>
      </c>
      <c r="Y286" t="s">
        <v>582</v>
      </c>
      <c r="AA286" t="s">
        <v>581</v>
      </c>
      <c r="AD286" t="s">
        <v>581</v>
      </c>
      <c r="AF286" t="s">
        <v>604</v>
      </c>
      <c r="AG286" t="s">
        <v>608</v>
      </c>
      <c r="AH286" t="s">
        <v>613</v>
      </c>
      <c r="AI286" t="s">
        <v>581</v>
      </c>
      <c r="AJ286" t="s">
        <v>582</v>
      </c>
      <c r="AK286" t="s">
        <v>581</v>
      </c>
      <c r="AL286" t="s">
        <v>581</v>
      </c>
      <c r="AM286" t="s">
        <v>627</v>
      </c>
      <c r="AN286" t="s">
        <v>634</v>
      </c>
    </row>
    <row r="287" spans="1:40" x14ac:dyDescent="0.25">
      <c r="A287" s="1" t="s">
        <v>324</v>
      </c>
      <c r="B287">
        <v>4.9269999999999996</v>
      </c>
      <c r="C287">
        <v>4.5419999999999998</v>
      </c>
      <c r="D287">
        <v>9.891</v>
      </c>
      <c r="E287">
        <v>11.11</v>
      </c>
      <c r="F287">
        <v>1</v>
      </c>
      <c r="G287">
        <v>598</v>
      </c>
      <c r="H287" t="s">
        <v>543</v>
      </c>
      <c r="I287" t="s">
        <v>548</v>
      </c>
      <c r="J287">
        <v>0</v>
      </c>
      <c r="K287" t="s">
        <v>324</v>
      </c>
      <c r="N287">
        <v>1</v>
      </c>
      <c r="O287">
        <v>548</v>
      </c>
      <c r="P287">
        <v>1</v>
      </c>
      <c r="Q287">
        <v>598</v>
      </c>
      <c r="R287" t="s">
        <v>552</v>
      </c>
      <c r="S287">
        <v>1</v>
      </c>
      <c r="T287">
        <v>548</v>
      </c>
      <c r="W287">
        <v>80</v>
      </c>
      <c r="AF287" t="s">
        <v>603</v>
      </c>
      <c r="AG287" t="s">
        <v>608</v>
      </c>
      <c r="AH287" t="s">
        <v>617</v>
      </c>
      <c r="AI287" t="s">
        <v>581</v>
      </c>
      <c r="AK287" t="s">
        <v>581</v>
      </c>
      <c r="AL287" t="s">
        <v>581</v>
      </c>
      <c r="AM287" t="s">
        <v>627</v>
      </c>
      <c r="AN287" t="s">
        <v>634</v>
      </c>
    </row>
    <row r="288" spans="1:40" x14ac:dyDescent="0.25">
      <c r="A288" s="1" t="s">
        <v>325</v>
      </c>
      <c r="B288">
        <v>4.92</v>
      </c>
      <c r="C288">
        <v>0.67569999999999997</v>
      </c>
      <c r="D288">
        <v>9.197000000000001</v>
      </c>
      <c r="E288">
        <v>10.27</v>
      </c>
      <c r="F288">
        <v>1</v>
      </c>
      <c r="G288">
        <v>119</v>
      </c>
      <c r="H288" t="s">
        <v>546</v>
      </c>
      <c r="I288" t="s">
        <v>548</v>
      </c>
      <c r="J288">
        <v>2</v>
      </c>
      <c r="K288" t="s">
        <v>325</v>
      </c>
      <c r="P288">
        <v>1</v>
      </c>
      <c r="Q288">
        <v>119</v>
      </c>
      <c r="R288" t="s">
        <v>551</v>
      </c>
      <c r="S288">
        <v>1</v>
      </c>
      <c r="T288">
        <v>119</v>
      </c>
      <c r="W288">
        <v>63</v>
      </c>
      <c r="AF288" t="s">
        <v>607</v>
      </c>
      <c r="AG288" t="s">
        <v>608</v>
      </c>
      <c r="AH288" t="s">
        <v>613</v>
      </c>
      <c r="AM288" t="s">
        <v>627</v>
      </c>
      <c r="AN288" t="s">
        <v>634</v>
      </c>
    </row>
    <row r="289" spans="1:40" x14ac:dyDescent="0.25">
      <c r="A289" s="1" t="s">
        <v>326</v>
      </c>
      <c r="B289">
        <v>4.9139999999999997</v>
      </c>
      <c r="C289">
        <v>3.3420000000000001</v>
      </c>
      <c r="D289">
        <v>9.7750000000000004</v>
      </c>
      <c r="E289">
        <v>9.9379999999999988</v>
      </c>
      <c r="F289">
        <v>0</v>
      </c>
      <c r="G289">
        <v>492</v>
      </c>
      <c r="H289" t="s">
        <v>544</v>
      </c>
      <c r="I289" t="s">
        <v>548</v>
      </c>
      <c r="J289">
        <v>2</v>
      </c>
      <c r="K289" t="s">
        <v>326</v>
      </c>
      <c r="L289" t="s">
        <v>550</v>
      </c>
      <c r="M289" t="s">
        <v>550</v>
      </c>
      <c r="N289">
        <v>0</v>
      </c>
      <c r="O289">
        <v>492</v>
      </c>
      <c r="P289">
        <v>0</v>
      </c>
      <c r="Q289">
        <v>492</v>
      </c>
      <c r="R289" t="s">
        <v>552</v>
      </c>
      <c r="S289">
        <v>0</v>
      </c>
      <c r="T289">
        <v>492</v>
      </c>
      <c r="V289" t="s">
        <v>553</v>
      </c>
      <c r="W289">
        <v>62</v>
      </c>
      <c r="Y289" t="s">
        <v>581</v>
      </c>
      <c r="AD289" t="s">
        <v>581</v>
      </c>
      <c r="AE289" t="s">
        <v>553</v>
      </c>
      <c r="AF289" t="s">
        <v>604</v>
      </c>
      <c r="AG289" t="s">
        <v>608</v>
      </c>
      <c r="AH289" t="s">
        <v>614</v>
      </c>
      <c r="AM289" t="s">
        <v>627</v>
      </c>
      <c r="AN289" t="s">
        <v>634</v>
      </c>
    </row>
    <row r="290" spans="1:40" x14ac:dyDescent="0.25">
      <c r="A290" s="1" t="s">
        <v>327</v>
      </c>
      <c r="B290">
        <v>4.883</v>
      </c>
      <c r="C290">
        <v>5.6960000000000006</v>
      </c>
      <c r="D290">
        <v>10.65</v>
      </c>
      <c r="E290">
        <v>9.7970000000000006</v>
      </c>
      <c r="F290">
        <v>0</v>
      </c>
      <c r="G290">
        <v>499</v>
      </c>
      <c r="H290" t="s">
        <v>543</v>
      </c>
      <c r="I290" t="s">
        <v>548</v>
      </c>
      <c r="J290">
        <v>1</v>
      </c>
      <c r="K290" t="s">
        <v>327</v>
      </c>
      <c r="P290">
        <v>0</v>
      </c>
      <c r="Q290">
        <v>499</v>
      </c>
      <c r="R290" t="s">
        <v>551</v>
      </c>
      <c r="S290">
        <v>0</v>
      </c>
      <c r="T290">
        <v>499</v>
      </c>
      <c r="W290">
        <v>59</v>
      </c>
      <c r="X290" t="s">
        <v>580</v>
      </c>
      <c r="Y290" t="s">
        <v>582</v>
      </c>
      <c r="AA290" t="s">
        <v>581</v>
      </c>
      <c r="AC290" t="s">
        <v>581</v>
      </c>
      <c r="AD290" t="s">
        <v>582</v>
      </c>
      <c r="AF290" t="s">
        <v>603</v>
      </c>
      <c r="AG290" t="s">
        <v>608</v>
      </c>
      <c r="AH290" t="s">
        <v>615</v>
      </c>
      <c r="AM290" t="s">
        <v>626</v>
      </c>
      <c r="AN290" t="s">
        <v>634</v>
      </c>
    </row>
    <row r="291" spans="1:40" x14ac:dyDescent="0.25">
      <c r="A291" s="1" t="s">
        <v>328</v>
      </c>
      <c r="B291">
        <v>4.8739999999999997</v>
      </c>
      <c r="C291">
        <v>1.325</v>
      </c>
      <c r="D291">
        <v>9.2460000000000004</v>
      </c>
      <c r="E291">
        <v>10.55</v>
      </c>
      <c r="F291">
        <v>0</v>
      </c>
      <c r="G291">
        <v>1072</v>
      </c>
      <c r="H291" t="s">
        <v>543</v>
      </c>
      <c r="I291" t="s">
        <v>548</v>
      </c>
      <c r="J291">
        <v>2</v>
      </c>
      <c r="K291" t="s">
        <v>328</v>
      </c>
      <c r="N291">
        <v>1</v>
      </c>
      <c r="O291">
        <v>820</v>
      </c>
      <c r="P291">
        <v>0</v>
      </c>
      <c r="Q291">
        <v>1072</v>
      </c>
      <c r="R291" t="s">
        <v>552</v>
      </c>
      <c r="S291">
        <v>1</v>
      </c>
      <c r="T291">
        <v>820</v>
      </c>
      <c r="W291">
        <v>62</v>
      </c>
      <c r="Y291" t="s">
        <v>581</v>
      </c>
      <c r="AD291" t="s">
        <v>581</v>
      </c>
      <c r="AF291" t="s">
        <v>603</v>
      </c>
      <c r="AG291" t="s">
        <v>608</v>
      </c>
      <c r="AH291" t="s">
        <v>615</v>
      </c>
      <c r="AJ291" t="s">
        <v>581</v>
      </c>
      <c r="AK291" t="s">
        <v>582</v>
      </c>
      <c r="AL291" t="s">
        <v>582</v>
      </c>
      <c r="AM291" t="s">
        <v>627</v>
      </c>
      <c r="AN291" t="s">
        <v>634</v>
      </c>
    </row>
    <row r="292" spans="1:40" x14ac:dyDescent="0.25">
      <c r="A292" s="1" t="s">
        <v>329</v>
      </c>
      <c r="B292">
        <v>4.8630000000000004</v>
      </c>
      <c r="C292">
        <v>5.2649999999999997</v>
      </c>
      <c r="D292">
        <v>11.75</v>
      </c>
      <c r="E292">
        <v>9.0749999999999993</v>
      </c>
      <c r="F292">
        <v>0</v>
      </c>
      <c r="G292">
        <v>1189</v>
      </c>
      <c r="H292" t="s">
        <v>547</v>
      </c>
      <c r="I292" t="s">
        <v>548</v>
      </c>
      <c r="J292">
        <v>1</v>
      </c>
      <c r="K292" t="s">
        <v>329</v>
      </c>
      <c r="L292" t="s">
        <v>550</v>
      </c>
      <c r="M292" t="s">
        <v>549</v>
      </c>
      <c r="N292">
        <v>0</v>
      </c>
      <c r="O292">
        <v>1189</v>
      </c>
      <c r="P292">
        <v>0</v>
      </c>
      <c r="Q292">
        <v>1189</v>
      </c>
      <c r="R292" t="s">
        <v>551</v>
      </c>
      <c r="S292">
        <v>0</v>
      </c>
      <c r="T292">
        <v>1189</v>
      </c>
      <c r="V292" t="s">
        <v>553</v>
      </c>
      <c r="W292">
        <v>70</v>
      </c>
      <c r="AE292" t="s">
        <v>553</v>
      </c>
      <c r="AF292" t="s">
        <v>603</v>
      </c>
      <c r="AG292" t="s">
        <v>608</v>
      </c>
      <c r="AH292" t="s">
        <v>619</v>
      </c>
      <c r="AM292" t="s">
        <v>627</v>
      </c>
      <c r="AN292" t="s">
        <v>634</v>
      </c>
    </row>
    <row r="293" spans="1:40" x14ac:dyDescent="0.25">
      <c r="A293" s="1" t="s">
        <v>330</v>
      </c>
      <c r="B293">
        <v>4.8550000000000004</v>
      </c>
      <c r="C293">
        <v>1.4970000000000001</v>
      </c>
      <c r="D293">
        <v>9.4829999999999988</v>
      </c>
      <c r="E293">
        <v>10.199999999999999</v>
      </c>
      <c r="F293">
        <v>0</v>
      </c>
      <c r="G293">
        <v>2161</v>
      </c>
      <c r="H293" t="s">
        <v>543</v>
      </c>
      <c r="I293" t="s">
        <v>548</v>
      </c>
      <c r="J293">
        <v>2</v>
      </c>
      <c r="K293" t="s">
        <v>330</v>
      </c>
      <c r="P293">
        <v>0</v>
      </c>
      <c r="Q293">
        <v>2161</v>
      </c>
      <c r="R293" t="s">
        <v>551</v>
      </c>
      <c r="S293">
        <v>0</v>
      </c>
      <c r="T293">
        <v>2161</v>
      </c>
      <c r="W293">
        <v>50</v>
      </c>
      <c r="Y293" t="s">
        <v>581</v>
      </c>
      <c r="AA293" t="s">
        <v>581</v>
      </c>
      <c r="AD293" t="s">
        <v>581</v>
      </c>
      <c r="AF293" t="s">
        <v>603</v>
      </c>
      <c r="AG293" t="s">
        <v>608</v>
      </c>
      <c r="AH293" t="s">
        <v>618</v>
      </c>
      <c r="AM293" t="s">
        <v>626</v>
      </c>
      <c r="AN293" t="s">
        <v>634</v>
      </c>
    </row>
    <row r="294" spans="1:40" x14ac:dyDescent="0.25">
      <c r="A294" s="1" t="s">
        <v>331</v>
      </c>
      <c r="B294">
        <v>4.8529999999999998</v>
      </c>
      <c r="C294">
        <v>4.96</v>
      </c>
      <c r="D294">
        <v>10.18</v>
      </c>
      <c r="E294">
        <v>10.47</v>
      </c>
      <c r="F294">
        <v>1</v>
      </c>
      <c r="G294">
        <v>737</v>
      </c>
      <c r="H294" t="s">
        <v>544</v>
      </c>
      <c r="I294" t="s">
        <v>548</v>
      </c>
      <c r="J294">
        <v>0</v>
      </c>
      <c r="K294" t="s">
        <v>331</v>
      </c>
      <c r="N294">
        <v>1</v>
      </c>
      <c r="O294">
        <v>436</v>
      </c>
      <c r="P294">
        <v>1</v>
      </c>
      <c r="Q294">
        <v>737</v>
      </c>
      <c r="R294" t="s">
        <v>552</v>
      </c>
      <c r="S294">
        <v>1</v>
      </c>
      <c r="T294">
        <v>436</v>
      </c>
      <c r="W294">
        <v>56</v>
      </c>
      <c r="Y294" t="s">
        <v>581</v>
      </c>
      <c r="AA294" t="s">
        <v>581</v>
      </c>
      <c r="AD294" t="s">
        <v>581</v>
      </c>
      <c r="AF294" t="s">
        <v>603</v>
      </c>
      <c r="AG294" t="s">
        <v>608</v>
      </c>
      <c r="AH294" t="s">
        <v>614</v>
      </c>
      <c r="AM294" t="s">
        <v>627</v>
      </c>
      <c r="AN294" t="s">
        <v>634</v>
      </c>
    </row>
    <row r="295" spans="1:40" x14ac:dyDescent="0.25">
      <c r="A295" s="1" t="s">
        <v>332</v>
      </c>
      <c r="B295">
        <v>4.8410000000000002</v>
      </c>
      <c r="C295">
        <v>3.5190000000000001</v>
      </c>
      <c r="D295">
        <v>9.7560000000000002</v>
      </c>
      <c r="E295">
        <v>9.8040000000000003</v>
      </c>
      <c r="F295">
        <v>0</v>
      </c>
      <c r="G295">
        <v>691</v>
      </c>
      <c r="H295" t="s">
        <v>543</v>
      </c>
      <c r="I295" t="s">
        <v>548</v>
      </c>
      <c r="J295">
        <v>2</v>
      </c>
      <c r="K295" t="s">
        <v>332</v>
      </c>
      <c r="L295" t="s">
        <v>549</v>
      </c>
      <c r="M295" t="s">
        <v>549</v>
      </c>
      <c r="N295">
        <v>0</v>
      </c>
      <c r="O295">
        <v>691</v>
      </c>
      <c r="P295">
        <v>0</v>
      </c>
      <c r="Q295">
        <v>691</v>
      </c>
      <c r="R295" t="s">
        <v>552</v>
      </c>
      <c r="S295">
        <v>0</v>
      </c>
      <c r="T295">
        <v>691</v>
      </c>
      <c r="V295" t="s">
        <v>553</v>
      </c>
      <c r="W295">
        <v>70</v>
      </c>
      <c r="AD295" t="s">
        <v>581</v>
      </c>
      <c r="AE295" t="s">
        <v>553</v>
      </c>
      <c r="AF295" t="s">
        <v>604</v>
      </c>
      <c r="AG295" t="s">
        <v>608</v>
      </c>
      <c r="AH295" t="s">
        <v>616</v>
      </c>
      <c r="AJ295" t="s">
        <v>581</v>
      </c>
      <c r="AM295" t="s">
        <v>627</v>
      </c>
      <c r="AN295" t="s">
        <v>634</v>
      </c>
    </row>
    <row r="296" spans="1:40" x14ac:dyDescent="0.25">
      <c r="A296" s="1" t="s">
        <v>333</v>
      </c>
      <c r="B296">
        <v>4.8380000000000001</v>
      </c>
      <c r="C296">
        <v>3.875</v>
      </c>
      <c r="D296">
        <v>9.7160000000000011</v>
      </c>
      <c r="E296">
        <v>9.8520000000000003</v>
      </c>
      <c r="F296">
        <v>0</v>
      </c>
      <c r="G296">
        <v>912</v>
      </c>
      <c r="H296" t="s">
        <v>543</v>
      </c>
      <c r="I296" t="s">
        <v>548</v>
      </c>
      <c r="J296">
        <v>2</v>
      </c>
      <c r="K296" t="s">
        <v>333</v>
      </c>
      <c r="L296" t="s">
        <v>550</v>
      </c>
      <c r="M296" t="s">
        <v>549</v>
      </c>
      <c r="N296">
        <v>0</v>
      </c>
      <c r="O296">
        <v>912</v>
      </c>
      <c r="P296">
        <v>0</v>
      </c>
      <c r="Q296">
        <v>912</v>
      </c>
      <c r="R296" t="s">
        <v>552</v>
      </c>
      <c r="S296">
        <v>0</v>
      </c>
      <c r="T296">
        <v>912</v>
      </c>
      <c r="V296" t="s">
        <v>553</v>
      </c>
      <c r="W296">
        <v>41</v>
      </c>
      <c r="AE296" t="s">
        <v>553</v>
      </c>
      <c r="AF296" t="s">
        <v>603</v>
      </c>
      <c r="AG296" t="s">
        <v>608</v>
      </c>
      <c r="AH296" t="s">
        <v>613</v>
      </c>
      <c r="AM296" t="s">
        <v>626</v>
      </c>
      <c r="AN296" t="s">
        <v>634</v>
      </c>
    </row>
    <row r="297" spans="1:40" x14ac:dyDescent="0.25">
      <c r="A297" s="1" t="s">
        <v>334</v>
      </c>
      <c r="B297">
        <v>4.8380000000000001</v>
      </c>
      <c r="C297">
        <v>3.3029999999999999</v>
      </c>
      <c r="D297">
        <v>9.984</v>
      </c>
      <c r="E297">
        <v>10.83</v>
      </c>
      <c r="F297">
        <v>1</v>
      </c>
      <c r="G297">
        <v>307</v>
      </c>
      <c r="H297" t="s">
        <v>545</v>
      </c>
      <c r="I297" t="s">
        <v>548</v>
      </c>
      <c r="J297">
        <v>2</v>
      </c>
      <c r="K297" t="s">
        <v>334</v>
      </c>
      <c r="N297">
        <v>1</v>
      </c>
      <c r="O297">
        <v>226</v>
      </c>
      <c r="Q297">
        <v>307</v>
      </c>
      <c r="R297" t="s">
        <v>552</v>
      </c>
      <c r="S297">
        <v>1</v>
      </c>
      <c r="T297">
        <v>226</v>
      </c>
      <c r="W297">
        <v>71</v>
      </c>
      <c r="Y297" t="s">
        <v>581</v>
      </c>
      <c r="AA297" t="s">
        <v>581</v>
      </c>
      <c r="AD297" t="s">
        <v>581</v>
      </c>
      <c r="AF297" t="s">
        <v>603</v>
      </c>
      <c r="AG297" t="s">
        <v>610</v>
      </c>
      <c r="AH297" t="s">
        <v>613</v>
      </c>
      <c r="AM297" t="s">
        <v>627</v>
      </c>
      <c r="AN297" t="s">
        <v>634</v>
      </c>
    </row>
    <row r="298" spans="1:40" x14ac:dyDescent="0.25">
      <c r="A298" s="1" t="s">
        <v>335</v>
      </c>
      <c r="B298">
        <v>4.8280000000000003</v>
      </c>
      <c r="C298">
        <v>2.1459999999999999</v>
      </c>
      <c r="D298">
        <v>10.119999999999999</v>
      </c>
      <c r="E298">
        <v>10.16</v>
      </c>
      <c r="F298">
        <v>0</v>
      </c>
      <c r="G298">
        <v>601</v>
      </c>
      <c r="H298" t="s">
        <v>543</v>
      </c>
      <c r="I298" t="s">
        <v>548</v>
      </c>
      <c r="J298">
        <v>0</v>
      </c>
      <c r="K298" t="s">
        <v>335</v>
      </c>
      <c r="N298">
        <v>0</v>
      </c>
      <c r="O298">
        <v>601</v>
      </c>
      <c r="P298">
        <v>0</v>
      </c>
      <c r="Q298">
        <v>601</v>
      </c>
      <c r="R298" t="s">
        <v>551</v>
      </c>
      <c r="S298">
        <v>0</v>
      </c>
      <c r="T298">
        <v>601</v>
      </c>
      <c r="W298">
        <v>52</v>
      </c>
      <c r="Y298" t="s">
        <v>581</v>
      </c>
      <c r="AA298" t="s">
        <v>581</v>
      </c>
      <c r="AD298" t="s">
        <v>581</v>
      </c>
      <c r="AF298" t="s">
        <v>603</v>
      </c>
      <c r="AG298" t="s">
        <v>608</v>
      </c>
      <c r="AH298" t="s">
        <v>617</v>
      </c>
      <c r="AM298" t="s">
        <v>626</v>
      </c>
      <c r="AN298" t="s">
        <v>634</v>
      </c>
    </row>
    <row r="299" spans="1:40" x14ac:dyDescent="0.25">
      <c r="A299" s="1" t="s">
        <v>336</v>
      </c>
      <c r="B299">
        <v>4.8170000000000002</v>
      </c>
      <c r="C299">
        <v>2.5179999999999998</v>
      </c>
      <c r="D299">
        <v>9.75</v>
      </c>
      <c r="E299">
        <v>10.86</v>
      </c>
      <c r="F299">
        <v>0</v>
      </c>
      <c r="G299">
        <v>690</v>
      </c>
      <c r="H299" t="s">
        <v>543</v>
      </c>
      <c r="I299" t="s">
        <v>548</v>
      </c>
      <c r="J299">
        <v>2</v>
      </c>
      <c r="K299" t="s">
        <v>336</v>
      </c>
      <c r="L299" t="s">
        <v>550</v>
      </c>
      <c r="M299" t="s">
        <v>550</v>
      </c>
      <c r="P299">
        <v>0</v>
      </c>
      <c r="Q299">
        <v>690</v>
      </c>
      <c r="R299" t="s">
        <v>552</v>
      </c>
      <c r="S299">
        <v>0</v>
      </c>
      <c r="T299">
        <v>690</v>
      </c>
      <c r="V299" t="s">
        <v>553</v>
      </c>
      <c r="W299">
        <v>69</v>
      </c>
      <c r="Y299" t="s">
        <v>581</v>
      </c>
      <c r="AA299" t="s">
        <v>581</v>
      </c>
      <c r="AD299" t="s">
        <v>581</v>
      </c>
      <c r="AE299" t="s">
        <v>553</v>
      </c>
      <c r="AF299" t="s">
        <v>603</v>
      </c>
      <c r="AG299" t="s">
        <v>608</v>
      </c>
      <c r="AH299" t="s">
        <v>616</v>
      </c>
      <c r="AM299" t="s">
        <v>626</v>
      </c>
      <c r="AN299" t="s">
        <v>634</v>
      </c>
    </row>
    <row r="300" spans="1:40" x14ac:dyDescent="0.25">
      <c r="A300" s="1" t="s">
        <v>337</v>
      </c>
      <c r="B300">
        <v>4.8150000000000004</v>
      </c>
      <c r="C300">
        <v>2.62</v>
      </c>
      <c r="D300">
        <v>9.5970000000000013</v>
      </c>
      <c r="E300">
        <v>10.81</v>
      </c>
      <c r="F300">
        <v>0</v>
      </c>
      <c r="G300">
        <v>2676</v>
      </c>
      <c r="H300" t="s">
        <v>543</v>
      </c>
      <c r="I300" t="s">
        <v>548</v>
      </c>
      <c r="J300">
        <v>2</v>
      </c>
      <c r="K300" t="s">
        <v>337</v>
      </c>
      <c r="L300" t="s">
        <v>549</v>
      </c>
      <c r="M300" t="s">
        <v>549</v>
      </c>
      <c r="N300">
        <v>1</v>
      </c>
      <c r="O300">
        <v>246</v>
      </c>
      <c r="P300">
        <v>0</v>
      </c>
      <c r="Q300">
        <v>2676</v>
      </c>
      <c r="R300" t="s">
        <v>552</v>
      </c>
      <c r="S300">
        <v>1</v>
      </c>
      <c r="T300">
        <v>246</v>
      </c>
      <c r="V300" t="s">
        <v>553</v>
      </c>
      <c r="W300">
        <v>60</v>
      </c>
      <c r="AE300" t="s">
        <v>553</v>
      </c>
      <c r="AF300" t="s">
        <v>603</v>
      </c>
      <c r="AG300" t="s">
        <v>608</v>
      </c>
      <c r="AH300" t="s">
        <v>613</v>
      </c>
      <c r="AI300" t="s">
        <v>582</v>
      </c>
      <c r="AK300" t="s">
        <v>581</v>
      </c>
      <c r="AL300" t="s">
        <v>581</v>
      </c>
      <c r="AM300" t="s">
        <v>627</v>
      </c>
      <c r="AN300" t="s">
        <v>634</v>
      </c>
    </row>
    <row r="301" spans="1:40" x14ac:dyDescent="0.25">
      <c r="A301" s="1" t="s">
        <v>338</v>
      </c>
      <c r="B301">
        <v>4.79</v>
      </c>
      <c r="C301">
        <v>4.0049999999999999</v>
      </c>
      <c r="D301">
        <v>10.16</v>
      </c>
      <c r="E301">
        <v>9.6340000000000003</v>
      </c>
      <c r="F301">
        <v>0</v>
      </c>
      <c r="G301">
        <v>534</v>
      </c>
      <c r="H301" t="s">
        <v>543</v>
      </c>
      <c r="I301" t="s">
        <v>548</v>
      </c>
      <c r="J301">
        <v>2</v>
      </c>
      <c r="K301" t="s">
        <v>338</v>
      </c>
      <c r="N301">
        <v>1</v>
      </c>
      <c r="O301">
        <v>238</v>
      </c>
      <c r="P301">
        <v>0</v>
      </c>
      <c r="Q301">
        <v>534</v>
      </c>
      <c r="R301" t="s">
        <v>552</v>
      </c>
      <c r="S301">
        <v>1</v>
      </c>
      <c r="T301">
        <v>238</v>
      </c>
      <c r="W301">
        <v>58</v>
      </c>
      <c r="AF301" t="s">
        <v>604</v>
      </c>
      <c r="AG301" t="s">
        <v>608</v>
      </c>
      <c r="AH301" t="s">
        <v>615</v>
      </c>
      <c r="AI301" t="s">
        <v>581</v>
      </c>
      <c r="AJ301" t="s">
        <v>581</v>
      </c>
      <c r="AK301" t="s">
        <v>582</v>
      </c>
      <c r="AL301" t="s">
        <v>582</v>
      </c>
      <c r="AM301" t="s">
        <v>627</v>
      </c>
      <c r="AN301" t="s">
        <v>634</v>
      </c>
    </row>
    <row r="302" spans="1:40" x14ac:dyDescent="0.25">
      <c r="A302" s="1" t="s">
        <v>339</v>
      </c>
      <c r="B302">
        <v>4.7850000000000001</v>
      </c>
      <c r="C302">
        <v>5.9460000000000006</v>
      </c>
      <c r="D302">
        <v>10.06</v>
      </c>
      <c r="E302">
        <v>9.9250000000000007</v>
      </c>
      <c r="F302">
        <v>1</v>
      </c>
      <c r="G302">
        <v>414</v>
      </c>
      <c r="H302" t="s">
        <v>545</v>
      </c>
      <c r="I302" t="s">
        <v>548</v>
      </c>
      <c r="J302">
        <v>1</v>
      </c>
      <c r="K302" t="s">
        <v>339</v>
      </c>
      <c r="N302">
        <v>1</v>
      </c>
      <c r="O302">
        <v>314</v>
      </c>
      <c r="P302">
        <v>1</v>
      </c>
      <c r="Q302">
        <v>414</v>
      </c>
      <c r="R302" t="s">
        <v>551</v>
      </c>
      <c r="S302">
        <v>1</v>
      </c>
      <c r="T302">
        <v>314</v>
      </c>
      <c r="W302">
        <v>70</v>
      </c>
      <c r="Y302" t="s">
        <v>581</v>
      </c>
      <c r="AA302" t="s">
        <v>581</v>
      </c>
      <c r="AD302" t="s">
        <v>581</v>
      </c>
      <c r="AF302" t="s">
        <v>603</v>
      </c>
      <c r="AG302" t="s">
        <v>610</v>
      </c>
      <c r="AH302" t="s">
        <v>613</v>
      </c>
      <c r="AM302" t="s">
        <v>626</v>
      </c>
      <c r="AN302" t="s">
        <v>634</v>
      </c>
    </row>
    <row r="303" spans="1:40" x14ac:dyDescent="0.25">
      <c r="A303" s="1" t="s">
        <v>340</v>
      </c>
      <c r="B303">
        <v>4.7690000000000001</v>
      </c>
      <c r="C303">
        <v>6.3670000000000009</v>
      </c>
      <c r="D303">
        <v>11.08</v>
      </c>
      <c r="E303">
        <v>10.32</v>
      </c>
      <c r="F303">
        <v>1</v>
      </c>
      <c r="G303">
        <v>952</v>
      </c>
      <c r="H303" t="s">
        <v>545</v>
      </c>
      <c r="I303" t="s">
        <v>548</v>
      </c>
      <c r="J303">
        <v>1</v>
      </c>
      <c r="K303" t="s">
        <v>340</v>
      </c>
      <c r="N303">
        <v>1</v>
      </c>
      <c r="O303">
        <v>255</v>
      </c>
      <c r="P303">
        <v>1</v>
      </c>
      <c r="Q303">
        <v>952</v>
      </c>
      <c r="R303" t="s">
        <v>552</v>
      </c>
      <c r="S303">
        <v>1</v>
      </c>
      <c r="T303">
        <v>255</v>
      </c>
      <c r="W303">
        <v>77</v>
      </c>
      <c r="AF303" t="s">
        <v>604</v>
      </c>
      <c r="AG303" t="s">
        <v>609</v>
      </c>
      <c r="AH303" t="s">
        <v>614</v>
      </c>
      <c r="AJ303" t="s">
        <v>581</v>
      </c>
      <c r="AK303" t="s">
        <v>582</v>
      </c>
      <c r="AL303" t="s">
        <v>581</v>
      </c>
      <c r="AM303" t="s">
        <v>627</v>
      </c>
      <c r="AN303" t="s">
        <v>634</v>
      </c>
    </row>
    <row r="304" spans="1:40" x14ac:dyDescent="0.25">
      <c r="A304" s="1" t="s">
        <v>341</v>
      </c>
      <c r="B304">
        <v>4.7649999999999997</v>
      </c>
      <c r="C304">
        <v>4.6539999999999999</v>
      </c>
      <c r="D304">
        <v>10.28</v>
      </c>
      <c r="E304">
        <v>11.29</v>
      </c>
      <c r="F304">
        <v>1</v>
      </c>
      <c r="G304">
        <v>4</v>
      </c>
      <c r="H304" t="s">
        <v>545</v>
      </c>
      <c r="I304" t="s">
        <v>548</v>
      </c>
      <c r="J304">
        <v>0</v>
      </c>
      <c r="K304" t="s">
        <v>341</v>
      </c>
      <c r="Q304">
        <v>4</v>
      </c>
      <c r="R304" t="s">
        <v>551</v>
      </c>
      <c r="S304">
        <v>0</v>
      </c>
      <c r="T304">
        <v>4</v>
      </c>
      <c r="W304">
        <v>87</v>
      </c>
      <c r="AF304" t="s">
        <v>603</v>
      </c>
      <c r="AG304" t="s">
        <v>610</v>
      </c>
      <c r="AH304" t="s">
        <v>613</v>
      </c>
      <c r="AM304" t="s">
        <v>630</v>
      </c>
      <c r="AN304" t="s">
        <v>634</v>
      </c>
    </row>
    <row r="305" spans="1:40" x14ac:dyDescent="0.25">
      <c r="A305" s="1" t="s">
        <v>342</v>
      </c>
      <c r="B305">
        <v>4.7639999999999993</v>
      </c>
      <c r="C305">
        <v>3.0059999999999998</v>
      </c>
      <c r="D305">
        <v>9.77</v>
      </c>
      <c r="E305">
        <v>10.19</v>
      </c>
      <c r="F305">
        <v>1</v>
      </c>
      <c r="G305">
        <v>656</v>
      </c>
      <c r="H305" t="s">
        <v>546</v>
      </c>
      <c r="I305" t="s">
        <v>548</v>
      </c>
      <c r="J305">
        <v>2</v>
      </c>
      <c r="K305" t="s">
        <v>342</v>
      </c>
      <c r="P305">
        <v>1</v>
      </c>
      <c r="Q305">
        <v>656</v>
      </c>
      <c r="R305" t="s">
        <v>551</v>
      </c>
      <c r="S305">
        <v>1</v>
      </c>
      <c r="T305">
        <v>656</v>
      </c>
      <c r="W305">
        <v>74</v>
      </c>
      <c r="Y305" t="s">
        <v>582</v>
      </c>
      <c r="AA305" t="s">
        <v>581</v>
      </c>
      <c r="AC305" t="s">
        <v>581</v>
      </c>
      <c r="AD305" t="s">
        <v>582</v>
      </c>
      <c r="AF305" t="s">
        <v>607</v>
      </c>
      <c r="AG305" t="s">
        <v>611</v>
      </c>
      <c r="AH305" t="s">
        <v>621</v>
      </c>
      <c r="AM305" t="s">
        <v>627</v>
      </c>
      <c r="AN305" t="s">
        <v>634</v>
      </c>
    </row>
    <row r="306" spans="1:40" x14ac:dyDescent="0.25">
      <c r="A306" s="1" t="s">
        <v>343</v>
      </c>
      <c r="B306">
        <v>4.7510000000000003</v>
      </c>
      <c r="C306">
        <v>3.0720000000000001</v>
      </c>
      <c r="D306">
        <v>9.3819999999999997</v>
      </c>
      <c r="E306">
        <v>10.48</v>
      </c>
      <c r="F306">
        <v>0</v>
      </c>
      <c r="G306">
        <v>1040</v>
      </c>
      <c r="H306" t="s">
        <v>544</v>
      </c>
      <c r="I306" t="s">
        <v>548</v>
      </c>
      <c r="J306">
        <v>2</v>
      </c>
      <c r="K306" t="s">
        <v>343</v>
      </c>
      <c r="N306">
        <v>1</v>
      </c>
      <c r="O306">
        <v>1018</v>
      </c>
      <c r="P306">
        <v>0</v>
      </c>
      <c r="Q306">
        <v>1040</v>
      </c>
      <c r="R306" t="s">
        <v>551</v>
      </c>
      <c r="S306">
        <v>1</v>
      </c>
      <c r="T306">
        <v>1018</v>
      </c>
      <c r="W306">
        <v>50</v>
      </c>
      <c r="AF306" t="s">
        <v>603</v>
      </c>
      <c r="AG306" t="s">
        <v>608</v>
      </c>
      <c r="AH306" t="s">
        <v>619</v>
      </c>
      <c r="AK306" t="s">
        <v>581</v>
      </c>
      <c r="AL306" t="s">
        <v>582</v>
      </c>
      <c r="AM306" t="s">
        <v>627</v>
      </c>
      <c r="AN306" t="s">
        <v>634</v>
      </c>
    </row>
    <row r="307" spans="1:40" x14ac:dyDescent="0.25">
      <c r="A307" s="1" t="s">
        <v>344</v>
      </c>
      <c r="B307">
        <v>4.7469999999999999</v>
      </c>
      <c r="C307">
        <v>2.988</v>
      </c>
      <c r="D307">
        <v>10.48</v>
      </c>
      <c r="E307">
        <v>11.28</v>
      </c>
      <c r="F307">
        <v>1</v>
      </c>
      <c r="G307">
        <v>879</v>
      </c>
      <c r="H307" t="s">
        <v>545</v>
      </c>
      <c r="I307" t="s">
        <v>548</v>
      </c>
      <c r="J307">
        <v>0</v>
      </c>
      <c r="K307" t="s">
        <v>344</v>
      </c>
      <c r="P307">
        <v>1</v>
      </c>
      <c r="Q307">
        <v>879</v>
      </c>
      <c r="R307" t="s">
        <v>552</v>
      </c>
      <c r="S307">
        <v>1</v>
      </c>
      <c r="T307">
        <v>879</v>
      </c>
      <c r="W307">
        <v>51</v>
      </c>
      <c r="AF307" t="s">
        <v>604</v>
      </c>
      <c r="AG307" t="s">
        <v>610</v>
      </c>
      <c r="AH307" t="s">
        <v>613</v>
      </c>
      <c r="AM307" t="s">
        <v>627</v>
      </c>
      <c r="AN307" t="s">
        <v>634</v>
      </c>
    </row>
    <row r="308" spans="1:40" x14ac:dyDescent="0.25">
      <c r="A308" s="1" t="s">
        <v>345</v>
      </c>
      <c r="B308">
        <v>4.7149999999999999</v>
      </c>
      <c r="C308">
        <v>6.1070000000000002</v>
      </c>
      <c r="D308">
        <v>11.52</v>
      </c>
      <c r="E308">
        <v>9.5560000000000009</v>
      </c>
      <c r="F308">
        <v>0</v>
      </c>
      <c r="G308">
        <v>1442</v>
      </c>
      <c r="H308" t="s">
        <v>543</v>
      </c>
      <c r="I308" t="s">
        <v>548</v>
      </c>
      <c r="J308">
        <v>1</v>
      </c>
      <c r="K308" t="s">
        <v>345</v>
      </c>
      <c r="N308">
        <v>1</v>
      </c>
      <c r="O308">
        <v>477</v>
      </c>
      <c r="P308">
        <v>0</v>
      </c>
      <c r="Q308">
        <v>1442</v>
      </c>
      <c r="R308" t="s">
        <v>552</v>
      </c>
      <c r="S308">
        <v>1</v>
      </c>
      <c r="T308">
        <v>477</v>
      </c>
      <c r="W308">
        <v>72</v>
      </c>
      <c r="Y308" t="s">
        <v>582</v>
      </c>
      <c r="AA308" t="s">
        <v>582</v>
      </c>
      <c r="AC308" t="s">
        <v>581</v>
      </c>
      <c r="AD308" t="s">
        <v>582</v>
      </c>
      <c r="AF308" t="s">
        <v>603</v>
      </c>
      <c r="AG308" t="s">
        <v>608</v>
      </c>
      <c r="AH308" t="s">
        <v>613</v>
      </c>
      <c r="AM308" t="s">
        <v>626</v>
      </c>
      <c r="AN308" t="s">
        <v>634</v>
      </c>
    </row>
    <row r="309" spans="1:40" x14ac:dyDescent="0.25">
      <c r="A309" s="1" t="s">
        <v>346</v>
      </c>
      <c r="B309">
        <v>4.7130000000000001</v>
      </c>
      <c r="C309">
        <v>3.2029999999999998</v>
      </c>
      <c r="D309">
        <v>10.220000000000001</v>
      </c>
      <c r="E309">
        <v>11.44</v>
      </c>
      <c r="F309">
        <v>0</v>
      </c>
      <c r="G309">
        <v>862</v>
      </c>
      <c r="H309" t="s">
        <v>543</v>
      </c>
      <c r="I309" t="s">
        <v>548</v>
      </c>
      <c r="J309">
        <v>0</v>
      </c>
      <c r="K309" t="s">
        <v>346</v>
      </c>
      <c r="N309">
        <v>1</v>
      </c>
      <c r="O309">
        <v>636</v>
      </c>
      <c r="P309">
        <v>0</v>
      </c>
      <c r="Q309">
        <v>862</v>
      </c>
      <c r="R309" t="s">
        <v>552</v>
      </c>
      <c r="S309">
        <v>1</v>
      </c>
      <c r="T309">
        <v>636</v>
      </c>
      <c r="W309">
        <v>61</v>
      </c>
      <c r="AF309" t="s">
        <v>603</v>
      </c>
      <c r="AG309" t="s">
        <v>608</v>
      </c>
      <c r="AH309" t="s">
        <v>613</v>
      </c>
      <c r="AJ309" t="s">
        <v>582</v>
      </c>
      <c r="AK309" t="s">
        <v>581</v>
      </c>
      <c r="AL309" t="s">
        <v>581</v>
      </c>
      <c r="AM309" t="s">
        <v>623</v>
      </c>
      <c r="AN309" t="s">
        <v>634</v>
      </c>
    </row>
    <row r="310" spans="1:40" x14ac:dyDescent="0.25">
      <c r="A310" s="1" t="s">
        <v>347</v>
      </c>
      <c r="B310">
        <v>4.7089999999999996</v>
      </c>
      <c r="C310">
        <v>3.6160000000000001</v>
      </c>
      <c r="D310">
        <v>9.8650000000000002</v>
      </c>
      <c r="E310">
        <v>11.63</v>
      </c>
      <c r="F310">
        <v>0</v>
      </c>
      <c r="G310">
        <v>824</v>
      </c>
      <c r="H310" t="s">
        <v>543</v>
      </c>
      <c r="I310" t="s">
        <v>548</v>
      </c>
      <c r="J310">
        <v>0</v>
      </c>
      <c r="K310" t="s">
        <v>347</v>
      </c>
      <c r="P310">
        <v>0</v>
      </c>
      <c r="Q310">
        <v>824</v>
      </c>
      <c r="R310" t="s">
        <v>551</v>
      </c>
      <c r="S310">
        <v>0</v>
      </c>
      <c r="T310">
        <v>824</v>
      </c>
      <c r="W310">
        <v>59</v>
      </c>
      <c r="Y310" t="s">
        <v>581</v>
      </c>
      <c r="AA310" t="s">
        <v>581</v>
      </c>
      <c r="AD310" t="s">
        <v>581</v>
      </c>
      <c r="AF310" t="s">
        <v>603</v>
      </c>
      <c r="AG310" t="s">
        <v>608</v>
      </c>
      <c r="AH310" t="s">
        <v>618</v>
      </c>
      <c r="AI310" t="s">
        <v>581</v>
      </c>
      <c r="AJ310" t="s">
        <v>581</v>
      </c>
      <c r="AK310" t="s">
        <v>581</v>
      </c>
      <c r="AL310" t="s">
        <v>581</v>
      </c>
      <c r="AM310" t="s">
        <v>627</v>
      </c>
      <c r="AN310" t="s">
        <v>634</v>
      </c>
    </row>
    <row r="311" spans="1:40" x14ac:dyDescent="0.25">
      <c r="A311" s="1" t="s">
        <v>348</v>
      </c>
      <c r="B311">
        <v>4.7060000000000004</v>
      </c>
      <c r="C311">
        <v>4.8049999999999997</v>
      </c>
      <c r="D311">
        <v>10.130000000000001</v>
      </c>
      <c r="E311">
        <v>10.71</v>
      </c>
      <c r="F311">
        <v>1</v>
      </c>
      <c r="G311">
        <v>922</v>
      </c>
      <c r="H311" t="s">
        <v>545</v>
      </c>
      <c r="I311" t="s">
        <v>548</v>
      </c>
      <c r="J311">
        <v>0</v>
      </c>
      <c r="K311" t="s">
        <v>348</v>
      </c>
      <c r="L311" t="s">
        <v>550</v>
      </c>
      <c r="M311" t="s">
        <v>550</v>
      </c>
      <c r="P311">
        <v>0</v>
      </c>
      <c r="Q311">
        <v>922</v>
      </c>
      <c r="R311" t="s">
        <v>552</v>
      </c>
      <c r="S311">
        <v>1</v>
      </c>
      <c r="T311">
        <v>361</v>
      </c>
      <c r="V311" t="s">
        <v>553</v>
      </c>
      <c r="W311">
        <v>59</v>
      </c>
      <c r="Y311" t="s">
        <v>581</v>
      </c>
      <c r="AA311" t="s">
        <v>581</v>
      </c>
      <c r="AD311" t="s">
        <v>581</v>
      </c>
      <c r="AE311" t="s">
        <v>553</v>
      </c>
      <c r="AF311" t="s">
        <v>603</v>
      </c>
      <c r="AG311" t="s">
        <v>609</v>
      </c>
      <c r="AH311" t="s">
        <v>614</v>
      </c>
      <c r="AJ311" t="s">
        <v>581</v>
      </c>
      <c r="AK311" t="s">
        <v>582</v>
      </c>
      <c r="AL311" t="s">
        <v>581</v>
      </c>
      <c r="AM311" t="s">
        <v>627</v>
      </c>
      <c r="AN311" t="s">
        <v>634</v>
      </c>
    </row>
    <row r="312" spans="1:40" x14ac:dyDescent="0.25">
      <c r="A312" s="1" t="s">
        <v>349</v>
      </c>
      <c r="B312">
        <v>4.6960000000000006</v>
      </c>
      <c r="C312">
        <v>1.1679999999999999</v>
      </c>
      <c r="D312">
        <v>11.05</v>
      </c>
      <c r="E312">
        <v>9.9410000000000007</v>
      </c>
      <c r="F312">
        <v>0</v>
      </c>
      <c r="G312">
        <v>827</v>
      </c>
      <c r="H312" t="s">
        <v>544</v>
      </c>
      <c r="I312" t="s">
        <v>548</v>
      </c>
      <c r="J312">
        <v>2</v>
      </c>
      <c r="K312" t="s">
        <v>349</v>
      </c>
      <c r="N312">
        <v>0</v>
      </c>
      <c r="O312">
        <v>827</v>
      </c>
      <c r="P312">
        <v>0</v>
      </c>
      <c r="Q312">
        <v>827</v>
      </c>
      <c r="R312" t="s">
        <v>552</v>
      </c>
      <c r="S312">
        <v>0</v>
      </c>
      <c r="T312">
        <v>827</v>
      </c>
      <c r="W312">
        <v>60</v>
      </c>
      <c r="Y312" t="s">
        <v>582</v>
      </c>
      <c r="Z312" t="s">
        <v>585</v>
      </c>
      <c r="AA312" t="s">
        <v>582</v>
      </c>
      <c r="AD312" t="s">
        <v>581</v>
      </c>
      <c r="AF312" t="s">
        <v>603</v>
      </c>
      <c r="AG312" t="s">
        <v>609</v>
      </c>
      <c r="AH312" t="s">
        <v>615</v>
      </c>
      <c r="AM312" t="s">
        <v>627</v>
      </c>
      <c r="AN312" t="s">
        <v>634</v>
      </c>
    </row>
    <row r="313" spans="1:40" x14ac:dyDescent="0.25">
      <c r="A313" s="1" t="s">
        <v>350</v>
      </c>
      <c r="B313">
        <v>4.681</v>
      </c>
      <c r="C313">
        <v>0.58779999999999999</v>
      </c>
      <c r="D313">
        <v>10.14</v>
      </c>
      <c r="E313">
        <v>10.15</v>
      </c>
      <c r="F313">
        <v>0</v>
      </c>
      <c r="G313">
        <v>800</v>
      </c>
      <c r="H313" t="s">
        <v>546</v>
      </c>
      <c r="I313" t="s">
        <v>548</v>
      </c>
      <c r="J313">
        <v>0</v>
      </c>
      <c r="K313" t="s">
        <v>350</v>
      </c>
      <c r="P313">
        <v>0</v>
      </c>
      <c r="Q313">
        <v>800</v>
      </c>
      <c r="R313" t="s">
        <v>551</v>
      </c>
      <c r="S313">
        <v>0</v>
      </c>
      <c r="T313">
        <v>800</v>
      </c>
      <c r="W313">
        <v>52</v>
      </c>
      <c r="Y313" t="s">
        <v>581</v>
      </c>
      <c r="AA313" t="s">
        <v>581</v>
      </c>
      <c r="AD313" t="s">
        <v>581</v>
      </c>
      <c r="AF313" t="s">
        <v>607</v>
      </c>
      <c r="AG313" t="s">
        <v>608</v>
      </c>
      <c r="AH313" t="s">
        <v>618</v>
      </c>
      <c r="AI313" t="s">
        <v>582</v>
      </c>
      <c r="AJ313" t="s">
        <v>581</v>
      </c>
      <c r="AK313" t="s">
        <v>581</v>
      </c>
      <c r="AL313" t="s">
        <v>582</v>
      </c>
      <c r="AM313" t="s">
        <v>627</v>
      </c>
      <c r="AN313" t="s">
        <v>634</v>
      </c>
    </row>
    <row r="314" spans="1:40" x14ac:dyDescent="0.25">
      <c r="A314" s="1" t="s">
        <v>351</v>
      </c>
      <c r="B314">
        <v>4.6479999999999997</v>
      </c>
      <c r="C314">
        <v>0.61809999999999998</v>
      </c>
      <c r="D314">
        <v>10.48</v>
      </c>
      <c r="E314">
        <v>10.93</v>
      </c>
      <c r="F314">
        <v>0</v>
      </c>
      <c r="G314">
        <v>446</v>
      </c>
      <c r="H314" t="s">
        <v>545</v>
      </c>
      <c r="I314" t="s">
        <v>548</v>
      </c>
      <c r="J314">
        <v>2</v>
      </c>
      <c r="K314" t="s">
        <v>351</v>
      </c>
      <c r="N314">
        <v>1</v>
      </c>
      <c r="O314">
        <v>224</v>
      </c>
      <c r="P314">
        <v>0</v>
      </c>
      <c r="Q314">
        <v>446</v>
      </c>
      <c r="R314" t="s">
        <v>552</v>
      </c>
      <c r="S314">
        <v>1</v>
      </c>
      <c r="T314">
        <v>224</v>
      </c>
      <c r="W314">
        <v>67</v>
      </c>
      <c r="AF314" t="s">
        <v>604</v>
      </c>
      <c r="AG314" t="s">
        <v>610</v>
      </c>
      <c r="AH314" t="s">
        <v>614</v>
      </c>
      <c r="AI314" t="s">
        <v>581</v>
      </c>
      <c r="AJ314" t="s">
        <v>581</v>
      </c>
      <c r="AK314" t="s">
        <v>582</v>
      </c>
      <c r="AL314" t="s">
        <v>582</v>
      </c>
      <c r="AM314" t="s">
        <v>627</v>
      </c>
      <c r="AN314" t="s">
        <v>634</v>
      </c>
    </row>
    <row r="315" spans="1:40" x14ac:dyDescent="0.25">
      <c r="A315" s="1" t="s">
        <v>352</v>
      </c>
      <c r="B315">
        <v>4.6429999999999998</v>
      </c>
      <c r="C315">
        <v>4.1689999999999996</v>
      </c>
      <c r="D315">
        <v>10.81</v>
      </c>
      <c r="E315">
        <v>10.34</v>
      </c>
      <c r="F315">
        <v>1</v>
      </c>
      <c r="G315">
        <v>187</v>
      </c>
      <c r="H315" t="s">
        <v>544</v>
      </c>
      <c r="I315" t="s">
        <v>548</v>
      </c>
      <c r="J315">
        <v>2</v>
      </c>
      <c r="K315" t="s">
        <v>352</v>
      </c>
      <c r="L315" t="s">
        <v>549</v>
      </c>
      <c r="M315" t="s">
        <v>549</v>
      </c>
      <c r="P315">
        <v>1</v>
      </c>
      <c r="Q315">
        <v>187</v>
      </c>
      <c r="R315" t="s">
        <v>551</v>
      </c>
      <c r="S315">
        <v>1</v>
      </c>
      <c r="T315">
        <v>187</v>
      </c>
      <c r="V315" t="s">
        <v>553</v>
      </c>
      <c r="W315">
        <v>71</v>
      </c>
      <c r="Y315" t="s">
        <v>582</v>
      </c>
      <c r="Z315" t="s">
        <v>583</v>
      </c>
      <c r="AA315" t="s">
        <v>582</v>
      </c>
      <c r="AB315" t="s">
        <v>587</v>
      </c>
      <c r="AC315" t="s">
        <v>582</v>
      </c>
      <c r="AD315" t="s">
        <v>582</v>
      </c>
      <c r="AE315" t="s">
        <v>553</v>
      </c>
      <c r="AF315" t="s">
        <v>604</v>
      </c>
      <c r="AG315" t="s">
        <v>609</v>
      </c>
      <c r="AH315" t="s">
        <v>616</v>
      </c>
      <c r="AM315" t="s">
        <v>627</v>
      </c>
      <c r="AN315" t="s">
        <v>634</v>
      </c>
    </row>
    <row r="316" spans="1:40" x14ac:dyDescent="0.25">
      <c r="A316" s="1" t="s">
        <v>353</v>
      </c>
      <c r="B316">
        <v>4.6339999999999986</v>
      </c>
      <c r="C316">
        <v>0.73270000000000002</v>
      </c>
      <c r="D316">
        <v>10.66</v>
      </c>
      <c r="E316">
        <v>9.8450000000000006</v>
      </c>
      <c r="F316">
        <v>1</v>
      </c>
      <c r="G316">
        <v>3361</v>
      </c>
      <c r="H316" t="s">
        <v>543</v>
      </c>
      <c r="I316" t="s">
        <v>548</v>
      </c>
      <c r="J316">
        <v>2</v>
      </c>
      <c r="K316" t="s">
        <v>353</v>
      </c>
      <c r="N316">
        <v>1</v>
      </c>
      <c r="O316">
        <v>3044</v>
      </c>
      <c r="Q316">
        <v>3361</v>
      </c>
      <c r="R316" t="s">
        <v>551</v>
      </c>
      <c r="S316">
        <v>1</v>
      </c>
      <c r="T316">
        <v>3044</v>
      </c>
      <c r="W316">
        <v>53</v>
      </c>
      <c r="Y316" t="s">
        <v>581</v>
      </c>
      <c r="AA316" t="s">
        <v>581</v>
      </c>
      <c r="AD316" t="s">
        <v>581</v>
      </c>
      <c r="AF316" t="s">
        <v>603</v>
      </c>
      <c r="AG316" t="s">
        <v>608</v>
      </c>
      <c r="AH316" t="s">
        <v>613</v>
      </c>
      <c r="AM316" t="s">
        <v>627</v>
      </c>
      <c r="AN316" t="s">
        <v>634</v>
      </c>
    </row>
    <row r="317" spans="1:40" x14ac:dyDescent="0.25">
      <c r="A317" s="1" t="s">
        <v>354</v>
      </c>
      <c r="B317">
        <v>4.62</v>
      </c>
      <c r="C317">
        <v>7.1029999999999998</v>
      </c>
      <c r="D317">
        <v>10.65</v>
      </c>
      <c r="E317">
        <v>10.86</v>
      </c>
      <c r="F317">
        <v>1</v>
      </c>
      <c r="G317">
        <v>855</v>
      </c>
      <c r="H317" t="s">
        <v>543</v>
      </c>
      <c r="I317" t="s">
        <v>548</v>
      </c>
      <c r="J317">
        <v>1</v>
      </c>
      <c r="K317" t="s">
        <v>354</v>
      </c>
      <c r="L317" t="s">
        <v>550</v>
      </c>
      <c r="M317" t="s">
        <v>550</v>
      </c>
      <c r="N317">
        <v>1</v>
      </c>
      <c r="O317">
        <v>697</v>
      </c>
      <c r="P317">
        <v>1</v>
      </c>
      <c r="Q317">
        <v>855</v>
      </c>
      <c r="R317" t="s">
        <v>551</v>
      </c>
      <c r="S317">
        <v>1</v>
      </c>
      <c r="T317">
        <v>697</v>
      </c>
      <c r="V317" t="s">
        <v>553</v>
      </c>
      <c r="W317">
        <v>72</v>
      </c>
      <c r="AE317" t="s">
        <v>553</v>
      </c>
      <c r="AF317" t="s">
        <v>603</v>
      </c>
      <c r="AG317" t="s">
        <v>608</v>
      </c>
      <c r="AH317" t="s">
        <v>618</v>
      </c>
      <c r="AI317" t="s">
        <v>582</v>
      </c>
      <c r="AJ317" t="s">
        <v>582</v>
      </c>
      <c r="AK317" t="s">
        <v>581</v>
      </c>
      <c r="AL317" t="s">
        <v>582</v>
      </c>
      <c r="AM317" t="s">
        <v>627</v>
      </c>
      <c r="AN317" t="s">
        <v>634</v>
      </c>
    </row>
    <row r="318" spans="1:40" x14ac:dyDescent="0.25">
      <c r="A318" s="1" t="s">
        <v>355</v>
      </c>
      <c r="B318">
        <v>4.617</v>
      </c>
      <c r="C318">
        <v>8.0030000000000001</v>
      </c>
      <c r="D318">
        <v>10.87</v>
      </c>
      <c r="E318">
        <v>9.4169999999999998</v>
      </c>
      <c r="F318">
        <v>0</v>
      </c>
      <c r="G318">
        <v>1159</v>
      </c>
      <c r="H318" t="s">
        <v>543</v>
      </c>
      <c r="I318" t="s">
        <v>548</v>
      </c>
      <c r="J318">
        <v>1</v>
      </c>
      <c r="K318" t="s">
        <v>355</v>
      </c>
      <c r="L318" t="s">
        <v>549</v>
      </c>
      <c r="M318" t="s">
        <v>549</v>
      </c>
      <c r="N318">
        <v>0</v>
      </c>
      <c r="O318">
        <v>1159</v>
      </c>
      <c r="P318">
        <v>0</v>
      </c>
      <c r="Q318">
        <v>1159</v>
      </c>
      <c r="R318" t="s">
        <v>551</v>
      </c>
      <c r="S318">
        <v>0</v>
      </c>
      <c r="T318">
        <v>1159</v>
      </c>
      <c r="V318" t="s">
        <v>555</v>
      </c>
      <c r="W318">
        <v>69</v>
      </c>
      <c r="AD318" t="s">
        <v>581</v>
      </c>
      <c r="AE318" t="s">
        <v>553</v>
      </c>
      <c r="AF318" t="s">
        <v>603</v>
      </c>
      <c r="AG318" t="s">
        <v>608</v>
      </c>
      <c r="AH318" t="s">
        <v>618</v>
      </c>
      <c r="AM318" t="s">
        <v>627</v>
      </c>
      <c r="AN318" t="s">
        <v>634</v>
      </c>
    </row>
    <row r="319" spans="1:40" x14ac:dyDescent="0.25">
      <c r="A319" s="1" t="s">
        <v>356</v>
      </c>
      <c r="B319">
        <v>4.5999999999999996</v>
      </c>
      <c r="C319">
        <v>7.7050000000000001</v>
      </c>
      <c r="D319">
        <v>10.86</v>
      </c>
      <c r="E319">
        <v>9.1750000000000007</v>
      </c>
      <c r="F319">
        <v>1</v>
      </c>
      <c r="G319">
        <v>1830</v>
      </c>
      <c r="H319" t="s">
        <v>544</v>
      </c>
      <c r="I319" t="s">
        <v>548</v>
      </c>
      <c r="J319">
        <v>1</v>
      </c>
      <c r="K319" t="s">
        <v>356</v>
      </c>
      <c r="L319" t="s">
        <v>550</v>
      </c>
      <c r="M319" t="s">
        <v>550</v>
      </c>
      <c r="P319">
        <v>1</v>
      </c>
      <c r="Q319">
        <v>1830</v>
      </c>
      <c r="R319" t="s">
        <v>551</v>
      </c>
      <c r="S319">
        <v>1</v>
      </c>
      <c r="T319">
        <v>771</v>
      </c>
      <c r="V319" t="s">
        <v>553</v>
      </c>
      <c r="W319">
        <v>79</v>
      </c>
      <c r="Y319" t="s">
        <v>582</v>
      </c>
      <c r="AC319" t="s">
        <v>581</v>
      </c>
      <c r="AD319" t="s">
        <v>582</v>
      </c>
      <c r="AE319" t="s">
        <v>553</v>
      </c>
      <c r="AF319" t="s">
        <v>603</v>
      </c>
      <c r="AG319" t="s">
        <v>609</v>
      </c>
      <c r="AH319" t="s">
        <v>618</v>
      </c>
      <c r="AI319" t="s">
        <v>581</v>
      </c>
      <c r="AJ319" t="s">
        <v>582</v>
      </c>
      <c r="AK319" t="s">
        <v>582</v>
      </c>
      <c r="AL319" t="s">
        <v>582</v>
      </c>
      <c r="AM319" t="s">
        <v>626</v>
      </c>
      <c r="AN319" t="s">
        <v>634</v>
      </c>
    </row>
    <row r="320" spans="1:40" x14ac:dyDescent="0.25">
      <c r="A320" s="1" t="s">
        <v>357</v>
      </c>
      <c r="B320">
        <v>4.5910000000000002</v>
      </c>
      <c r="C320">
        <v>6.9160000000000004</v>
      </c>
      <c r="D320">
        <v>10.88</v>
      </c>
      <c r="E320">
        <v>10.17</v>
      </c>
      <c r="F320">
        <v>1</v>
      </c>
      <c r="G320">
        <v>949</v>
      </c>
      <c r="H320" t="s">
        <v>543</v>
      </c>
      <c r="I320" t="s">
        <v>548</v>
      </c>
      <c r="J320">
        <v>1</v>
      </c>
      <c r="K320" t="s">
        <v>357</v>
      </c>
      <c r="L320" t="s">
        <v>550</v>
      </c>
      <c r="M320" t="s">
        <v>550</v>
      </c>
      <c r="P320">
        <v>1</v>
      </c>
      <c r="Q320">
        <v>949</v>
      </c>
      <c r="R320" t="s">
        <v>552</v>
      </c>
      <c r="S320">
        <v>1</v>
      </c>
      <c r="T320">
        <v>809</v>
      </c>
      <c r="V320" t="s">
        <v>553</v>
      </c>
      <c r="W320">
        <v>45</v>
      </c>
      <c r="Y320" t="s">
        <v>581</v>
      </c>
      <c r="AA320" t="s">
        <v>581</v>
      </c>
      <c r="AD320" t="s">
        <v>581</v>
      </c>
      <c r="AE320" t="s">
        <v>553</v>
      </c>
      <c r="AF320" t="s">
        <v>603</v>
      </c>
      <c r="AG320" t="s">
        <v>608</v>
      </c>
      <c r="AH320" t="s">
        <v>613</v>
      </c>
      <c r="AI320" t="s">
        <v>582</v>
      </c>
      <c r="AJ320" t="s">
        <v>581</v>
      </c>
      <c r="AK320" t="s">
        <v>581</v>
      </c>
      <c r="AL320" t="s">
        <v>581</v>
      </c>
      <c r="AM320" t="s">
        <v>627</v>
      </c>
      <c r="AN320" t="s">
        <v>634</v>
      </c>
    </row>
    <row r="321" spans="1:40" x14ac:dyDescent="0.25">
      <c r="A321" s="1" t="s">
        <v>358</v>
      </c>
      <c r="B321">
        <v>4.5819999999999999</v>
      </c>
      <c r="C321">
        <v>3.4209999999999998</v>
      </c>
      <c r="D321">
        <v>8.9570000000000007</v>
      </c>
      <c r="E321">
        <v>11.26</v>
      </c>
      <c r="F321">
        <v>1</v>
      </c>
      <c r="G321">
        <v>1653</v>
      </c>
      <c r="H321" t="s">
        <v>543</v>
      </c>
      <c r="I321" t="s">
        <v>548</v>
      </c>
      <c r="J321">
        <v>2</v>
      </c>
      <c r="K321" t="s">
        <v>358</v>
      </c>
      <c r="N321">
        <v>1</v>
      </c>
      <c r="O321">
        <v>527</v>
      </c>
      <c r="P321">
        <v>1</v>
      </c>
      <c r="Q321">
        <v>1653</v>
      </c>
      <c r="R321" t="s">
        <v>552</v>
      </c>
      <c r="S321">
        <v>1</v>
      </c>
      <c r="T321">
        <v>527</v>
      </c>
      <c r="W321">
        <v>73</v>
      </c>
      <c r="Y321" t="s">
        <v>581</v>
      </c>
      <c r="AA321" t="s">
        <v>581</v>
      </c>
      <c r="AD321" t="s">
        <v>581</v>
      </c>
      <c r="AF321" t="s">
        <v>603</v>
      </c>
      <c r="AG321" t="s">
        <v>608</v>
      </c>
      <c r="AH321" t="s">
        <v>613</v>
      </c>
      <c r="AM321" t="s">
        <v>630</v>
      </c>
      <c r="AN321" t="s">
        <v>634</v>
      </c>
    </row>
    <row r="322" spans="1:40" x14ac:dyDescent="0.25">
      <c r="A322" s="1" t="s">
        <v>359</v>
      </c>
      <c r="B322">
        <v>4.5670000000000002</v>
      </c>
      <c r="C322">
        <v>6.57</v>
      </c>
      <c r="D322">
        <v>10.11</v>
      </c>
      <c r="E322">
        <v>10.59</v>
      </c>
      <c r="F322">
        <v>0</v>
      </c>
      <c r="G322">
        <v>553</v>
      </c>
      <c r="H322" t="s">
        <v>544</v>
      </c>
      <c r="I322" t="s">
        <v>548</v>
      </c>
      <c r="J322">
        <v>1</v>
      </c>
      <c r="K322" t="s">
        <v>359</v>
      </c>
      <c r="P322">
        <v>0</v>
      </c>
      <c r="Q322">
        <v>553</v>
      </c>
      <c r="R322" t="s">
        <v>551</v>
      </c>
      <c r="S322">
        <v>0</v>
      </c>
      <c r="T322">
        <v>553</v>
      </c>
      <c r="W322">
        <v>62</v>
      </c>
      <c r="Y322" t="s">
        <v>582</v>
      </c>
      <c r="AA322" t="s">
        <v>581</v>
      </c>
      <c r="AD322" t="s">
        <v>581</v>
      </c>
      <c r="AF322" t="s">
        <v>603</v>
      </c>
      <c r="AG322" t="s">
        <v>609</v>
      </c>
      <c r="AH322" t="s">
        <v>615</v>
      </c>
      <c r="AM322" t="s">
        <v>629</v>
      </c>
      <c r="AN322" t="s">
        <v>634</v>
      </c>
    </row>
    <row r="323" spans="1:40" x14ac:dyDescent="0.25">
      <c r="A323" s="1" t="s">
        <v>360</v>
      </c>
      <c r="B323">
        <v>4.5599999999999996</v>
      </c>
      <c r="C323">
        <v>3.7559999999999998</v>
      </c>
      <c r="D323">
        <v>10.4</v>
      </c>
      <c r="E323">
        <v>9.9179999999999993</v>
      </c>
      <c r="F323">
        <v>0</v>
      </c>
      <c r="G323">
        <v>1479</v>
      </c>
      <c r="H323" t="s">
        <v>543</v>
      </c>
      <c r="I323" t="s">
        <v>548</v>
      </c>
      <c r="J323">
        <v>2</v>
      </c>
      <c r="K323" t="s">
        <v>360</v>
      </c>
      <c r="N323">
        <v>0</v>
      </c>
      <c r="O323">
        <v>1479</v>
      </c>
      <c r="P323">
        <v>0</v>
      </c>
      <c r="Q323">
        <v>1479</v>
      </c>
      <c r="R323" t="s">
        <v>551</v>
      </c>
      <c r="S323">
        <v>0</v>
      </c>
      <c r="T323">
        <v>1479</v>
      </c>
      <c r="W323">
        <v>74</v>
      </c>
      <c r="AF323" t="s">
        <v>603</v>
      </c>
      <c r="AG323" t="s">
        <v>608</v>
      </c>
      <c r="AH323" t="s">
        <v>618</v>
      </c>
      <c r="AM323" t="s">
        <v>631</v>
      </c>
      <c r="AN323" t="s">
        <v>634</v>
      </c>
    </row>
    <row r="324" spans="1:40" x14ac:dyDescent="0.25">
      <c r="A324" s="1" t="s">
        <v>361</v>
      </c>
      <c r="B324">
        <v>4.5529999999999999</v>
      </c>
      <c r="C324">
        <v>0.88170000000000004</v>
      </c>
      <c r="D324">
        <v>9.7420000000000009</v>
      </c>
      <c r="E324">
        <v>9.7349999999999994</v>
      </c>
      <c r="F324">
        <v>0</v>
      </c>
      <c r="G324">
        <v>568</v>
      </c>
      <c r="H324" t="s">
        <v>546</v>
      </c>
      <c r="I324" t="s">
        <v>548</v>
      </c>
      <c r="J324">
        <v>2</v>
      </c>
      <c r="K324" t="s">
        <v>361</v>
      </c>
      <c r="P324">
        <v>0</v>
      </c>
      <c r="Q324">
        <v>568</v>
      </c>
      <c r="R324" t="s">
        <v>552</v>
      </c>
      <c r="S324">
        <v>1</v>
      </c>
      <c r="T324">
        <v>441</v>
      </c>
      <c r="W324">
        <v>81</v>
      </c>
      <c r="X324" t="s">
        <v>577</v>
      </c>
      <c r="Y324" t="s">
        <v>582</v>
      </c>
      <c r="AA324" t="s">
        <v>581</v>
      </c>
      <c r="AC324" t="s">
        <v>581</v>
      </c>
      <c r="AD324" t="s">
        <v>582</v>
      </c>
      <c r="AF324" t="s">
        <v>606</v>
      </c>
      <c r="AG324" t="s">
        <v>610</v>
      </c>
      <c r="AH324" t="s">
        <v>615</v>
      </c>
      <c r="AI324" t="s">
        <v>582</v>
      </c>
      <c r="AK324" t="s">
        <v>582</v>
      </c>
      <c r="AL324" t="s">
        <v>581</v>
      </c>
      <c r="AM324" t="s">
        <v>630</v>
      </c>
      <c r="AN324" t="s">
        <v>634</v>
      </c>
    </row>
    <row r="325" spans="1:40" x14ac:dyDescent="0.25">
      <c r="A325" s="1" t="s">
        <v>362</v>
      </c>
      <c r="B325">
        <v>4.5330000000000004</v>
      </c>
      <c r="C325">
        <v>3.6389999999999998</v>
      </c>
      <c r="D325">
        <v>10.35</v>
      </c>
      <c r="E325">
        <v>9.6079999999999988</v>
      </c>
      <c r="F325">
        <v>1</v>
      </c>
      <c r="G325">
        <v>1209</v>
      </c>
      <c r="H325" t="s">
        <v>544</v>
      </c>
      <c r="I325" t="s">
        <v>548</v>
      </c>
      <c r="J325">
        <v>2</v>
      </c>
      <c r="K325" t="s">
        <v>362</v>
      </c>
      <c r="Q325">
        <v>1209</v>
      </c>
      <c r="R325" t="s">
        <v>551</v>
      </c>
      <c r="S325">
        <v>1</v>
      </c>
      <c r="T325">
        <v>720</v>
      </c>
      <c r="W325">
        <v>58</v>
      </c>
      <c r="Y325" t="s">
        <v>581</v>
      </c>
      <c r="AA325" t="s">
        <v>581</v>
      </c>
      <c r="AD325" t="s">
        <v>581</v>
      </c>
      <c r="AF325" t="s">
        <v>603</v>
      </c>
      <c r="AG325" t="s">
        <v>608</v>
      </c>
      <c r="AH325" t="s">
        <v>614</v>
      </c>
      <c r="AM325" t="s">
        <v>627</v>
      </c>
      <c r="AN325" t="s">
        <v>634</v>
      </c>
    </row>
    <row r="326" spans="1:40" x14ac:dyDescent="0.25">
      <c r="A326" s="1" t="s">
        <v>363</v>
      </c>
      <c r="B326">
        <v>4.5330000000000004</v>
      </c>
      <c r="C326">
        <v>2.9740000000000002</v>
      </c>
      <c r="D326">
        <v>9.93</v>
      </c>
      <c r="E326">
        <v>9.8010000000000002</v>
      </c>
      <c r="F326">
        <v>0</v>
      </c>
      <c r="G326">
        <v>608</v>
      </c>
      <c r="H326" t="s">
        <v>543</v>
      </c>
      <c r="I326" t="s">
        <v>548</v>
      </c>
      <c r="J326">
        <v>2</v>
      </c>
      <c r="K326" t="s">
        <v>363</v>
      </c>
      <c r="N326">
        <v>0</v>
      </c>
      <c r="O326">
        <v>608</v>
      </c>
      <c r="P326">
        <v>0</v>
      </c>
      <c r="Q326">
        <v>608</v>
      </c>
      <c r="R326" t="s">
        <v>552</v>
      </c>
      <c r="S326">
        <v>0</v>
      </c>
      <c r="T326">
        <v>608</v>
      </c>
      <c r="W326">
        <v>71</v>
      </c>
      <c r="AF326" t="s">
        <v>604</v>
      </c>
      <c r="AG326" t="s">
        <v>608</v>
      </c>
      <c r="AH326" t="s">
        <v>616</v>
      </c>
      <c r="AM326" t="s">
        <v>627</v>
      </c>
      <c r="AN326" t="s">
        <v>634</v>
      </c>
    </row>
    <row r="327" spans="1:40" x14ac:dyDescent="0.25">
      <c r="A327" s="1" t="s">
        <v>364</v>
      </c>
      <c r="B327">
        <v>4.5250000000000004</v>
      </c>
      <c r="C327">
        <v>0</v>
      </c>
      <c r="D327">
        <v>8.7810000000000006</v>
      </c>
      <c r="E327">
        <v>10.83</v>
      </c>
      <c r="F327">
        <v>1</v>
      </c>
      <c r="G327">
        <v>896</v>
      </c>
      <c r="H327" t="s">
        <v>544</v>
      </c>
      <c r="I327" t="s">
        <v>548</v>
      </c>
      <c r="J327">
        <v>2</v>
      </c>
      <c r="K327" t="s">
        <v>364</v>
      </c>
      <c r="N327">
        <v>1</v>
      </c>
      <c r="O327">
        <v>226</v>
      </c>
      <c r="P327">
        <v>1</v>
      </c>
      <c r="Q327">
        <v>896</v>
      </c>
      <c r="R327" t="s">
        <v>552</v>
      </c>
      <c r="S327">
        <v>1</v>
      </c>
      <c r="T327">
        <v>226</v>
      </c>
      <c r="W327">
        <v>56</v>
      </c>
      <c r="Y327" t="s">
        <v>581</v>
      </c>
      <c r="AA327" t="s">
        <v>581</v>
      </c>
      <c r="AB327" t="s">
        <v>587</v>
      </c>
      <c r="AC327" t="s">
        <v>582</v>
      </c>
      <c r="AD327" t="s">
        <v>582</v>
      </c>
      <c r="AF327" t="s">
        <v>604</v>
      </c>
      <c r="AG327" t="s">
        <v>608</v>
      </c>
      <c r="AH327" t="s">
        <v>619</v>
      </c>
      <c r="AI327" t="s">
        <v>581</v>
      </c>
      <c r="AM327" t="s">
        <v>627</v>
      </c>
      <c r="AN327" t="s">
        <v>634</v>
      </c>
    </row>
    <row r="328" spans="1:40" x14ac:dyDescent="0.25">
      <c r="A328" s="1" t="s">
        <v>365</v>
      </c>
      <c r="B328">
        <v>4.5229999999999997</v>
      </c>
      <c r="C328">
        <v>3.45</v>
      </c>
      <c r="D328">
        <v>9.51</v>
      </c>
      <c r="E328">
        <v>10.93</v>
      </c>
      <c r="F328">
        <v>0</v>
      </c>
      <c r="G328">
        <v>2832</v>
      </c>
      <c r="H328" t="s">
        <v>543</v>
      </c>
      <c r="I328" t="s">
        <v>548</v>
      </c>
      <c r="J328">
        <v>2</v>
      </c>
      <c r="K328" t="s">
        <v>365</v>
      </c>
      <c r="L328" t="s">
        <v>549</v>
      </c>
      <c r="M328" t="s">
        <v>549</v>
      </c>
      <c r="N328">
        <v>0</v>
      </c>
      <c r="O328">
        <v>2832</v>
      </c>
      <c r="P328">
        <v>0</v>
      </c>
      <c r="Q328">
        <v>2832</v>
      </c>
      <c r="R328" t="s">
        <v>551</v>
      </c>
      <c r="S328">
        <v>0</v>
      </c>
      <c r="T328">
        <v>2832</v>
      </c>
      <c r="V328" t="s">
        <v>553</v>
      </c>
      <c r="AE328" t="s">
        <v>553</v>
      </c>
      <c r="AF328" t="s">
        <v>603</v>
      </c>
      <c r="AG328" t="s">
        <v>608</v>
      </c>
      <c r="AH328" t="s">
        <v>618</v>
      </c>
      <c r="AM328" t="s">
        <v>627</v>
      </c>
      <c r="AN328" t="s">
        <v>634</v>
      </c>
    </row>
    <row r="329" spans="1:40" x14ac:dyDescent="0.25">
      <c r="A329" s="1" t="s">
        <v>366</v>
      </c>
      <c r="B329">
        <v>4.5110000000000001</v>
      </c>
      <c r="C329">
        <v>5.6720000000000006</v>
      </c>
      <c r="D329">
        <v>10.44</v>
      </c>
      <c r="E329">
        <v>9.9239999999999995</v>
      </c>
      <c r="F329">
        <v>0</v>
      </c>
      <c r="G329">
        <v>1474</v>
      </c>
      <c r="H329" t="s">
        <v>545</v>
      </c>
      <c r="I329" t="s">
        <v>548</v>
      </c>
      <c r="J329">
        <v>1</v>
      </c>
      <c r="K329" t="s">
        <v>366</v>
      </c>
      <c r="L329" t="s">
        <v>549</v>
      </c>
      <c r="M329" t="s">
        <v>549</v>
      </c>
      <c r="N329">
        <v>0</v>
      </c>
      <c r="O329">
        <v>1474</v>
      </c>
      <c r="P329">
        <v>0</v>
      </c>
      <c r="Q329">
        <v>1474</v>
      </c>
      <c r="R329" t="s">
        <v>551</v>
      </c>
      <c r="S329">
        <v>0</v>
      </c>
      <c r="T329">
        <v>1474</v>
      </c>
      <c r="V329" t="s">
        <v>553</v>
      </c>
      <c r="W329">
        <v>55</v>
      </c>
      <c r="AE329" t="s">
        <v>553</v>
      </c>
      <c r="AF329" t="s">
        <v>603</v>
      </c>
      <c r="AG329" t="s">
        <v>610</v>
      </c>
      <c r="AH329" t="s">
        <v>615</v>
      </c>
      <c r="AM329" t="s">
        <v>627</v>
      </c>
      <c r="AN329" t="s">
        <v>634</v>
      </c>
    </row>
    <row r="330" spans="1:40" x14ac:dyDescent="0.25">
      <c r="A330" s="1" t="s">
        <v>367</v>
      </c>
      <c r="B330">
        <v>4.5010000000000003</v>
      </c>
      <c r="C330">
        <v>3.3919999999999999</v>
      </c>
      <c r="D330">
        <v>10.39</v>
      </c>
      <c r="E330">
        <v>10.37</v>
      </c>
      <c r="F330">
        <v>1</v>
      </c>
      <c r="G330">
        <v>281</v>
      </c>
      <c r="H330" t="s">
        <v>544</v>
      </c>
      <c r="I330" t="s">
        <v>548</v>
      </c>
      <c r="J330">
        <v>2</v>
      </c>
      <c r="K330" t="s">
        <v>367</v>
      </c>
      <c r="L330" t="s">
        <v>550</v>
      </c>
      <c r="M330" t="s">
        <v>550</v>
      </c>
      <c r="P330">
        <v>1</v>
      </c>
      <c r="Q330">
        <v>281</v>
      </c>
      <c r="R330" t="s">
        <v>552</v>
      </c>
      <c r="S330">
        <v>1</v>
      </c>
      <c r="T330">
        <v>281</v>
      </c>
      <c r="V330" t="s">
        <v>553</v>
      </c>
      <c r="W330">
        <v>45</v>
      </c>
      <c r="Y330" t="s">
        <v>581</v>
      </c>
      <c r="AA330" t="s">
        <v>581</v>
      </c>
      <c r="AD330" t="s">
        <v>581</v>
      </c>
      <c r="AE330" t="s">
        <v>553</v>
      </c>
      <c r="AF330" t="s">
        <v>603</v>
      </c>
      <c r="AG330" t="s">
        <v>609</v>
      </c>
      <c r="AH330" t="s">
        <v>615</v>
      </c>
      <c r="AM330" t="s">
        <v>627</v>
      </c>
      <c r="AN330" t="s">
        <v>635</v>
      </c>
    </row>
    <row r="331" spans="1:40" x14ac:dyDescent="0.25">
      <c r="A331" s="1" t="s">
        <v>368</v>
      </c>
      <c r="B331">
        <v>4.5</v>
      </c>
      <c r="C331">
        <v>6.6379999999999999</v>
      </c>
      <c r="D331">
        <v>10.11</v>
      </c>
      <c r="E331">
        <v>10.34</v>
      </c>
      <c r="F331">
        <v>0</v>
      </c>
      <c r="G331">
        <v>2823</v>
      </c>
      <c r="H331" t="s">
        <v>544</v>
      </c>
      <c r="I331" t="s">
        <v>548</v>
      </c>
      <c r="J331">
        <v>1</v>
      </c>
      <c r="K331" t="s">
        <v>368</v>
      </c>
      <c r="L331" t="s">
        <v>549</v>
      </c>
      <c r="M331" t="s">
        <v>549</v>
      </c>
      <c r="N331">
        <v>0</v>
      </c>
      <c r="O331">
        <v>2823</v>
      </c>
      <c r="P331">
        <v>0</v>
      </c>
      <c r="Q331">
        <v>2823</v>
      </c>
      <c r="R331" t="s">
        <v>552</v>
      </c>
      <c r="S331">
        <v>0</v>
      </c>
      <c r="T331">
        <v>2823</v>
      </c>
      <c r="V331" t="s">
        <v>553</v>
      </c>
      <c r="W331">
        <v>81</v>
      </c>
      <c r="Y331" t="s">
        <v>581</v>
      </c>
      <c r="AA331" t="s">
        <v>581</v>
      </c>
      <c r="AD331" t="s">
        <v>581</v>
      </c>
      <c r="AE331" t="s">
        <v>553</v>
      </c>
      <c r="AF331" t="s">
        <v>603</v>
      </c>
      <c r="AG331" t="s">
        <v>609</v>
      </c>
      <c r="AH331" t="s">
        <v>613</v>
      </c>
      <c r="AM331" t="s">
        <v>624</v>
      </c>
      <c r="AN331" t="s">
        <v>634</v>
      </c>
    </row>
    <row r="332" spans="1:40" x14ac:dyDescent="0.25">
      <c r="A332" s="1" t="s">
        <v>369</v>
      </c>
      <c r="B332">
        <v>4.492</v>
      </c>
      <c r="C332">
        <v>4.6529999999999996</v>
      </c>
      <c r="D332">
        <v>10.73</v>
      </c>
      <c r="E332">
        <v>9.82</v>
      </c>
      <c r="F332">
        <v>0</v>
      </c>
      <c r="G332">
        <v>791</v>
      </c>
      <c r="H332" t="s">
        <v>544</v>
      </c>
      <c r="I332" t="s">
        <v>548</v>
      </c>
      <c r="J332">
        <v>1</v>
      </c>
      <c r="K332" t="s">
        <v>369</v>
      </c>
      <c r="L332" t="s">
        <v>549</v>
      </c>
      <c r="M332" t="s">
        <v>549</v>
      </c>
      <c r="N332">
        <v>1</v>
      </c>
      <c r="O332">
        <v>688</v>
      </c>
      <c r="P332">
        <v>0</v>
      </c>
      <c r="Q332">
        <v>791</v>
      </c>
      <c r="R332" t="s">
        <v>551</v>
      </c>
      <c r="S332">
        <v>1</v>
      </c>
      <c r="T332">
        <v>688</v>
      </c>
      <c r="V332" t="s">
        <v>553</v>
      </c>
      <c r="W332">
        <v>75</v>
      </c>
      <c r="Y332" t="s">
        <v>581</v>
      </c>
      <c r="AA332" t="s">
        <v>581</v>
      </c>
      <c r="AD332" t="s">
        <v>581</v>
      </c>
      <c r="AE332" t="s">
        <v>553</v>
      </c>
      <c r="AF332" t="s">
        <v>603</v>
      </c>
      <c r="AG332" t="s">
        <v>608</v>
      </c>
      <c r="AH332" t="s">
        <v>619</v>
      </c>
      <c r="AI332" t="s">
        <v>582</v>
      </c>
      <c r="AL332" t="s">
        <v>582</v>
      </c>
      <c r="AM332" t="s">
        <v>626</v>
      </c>
      <c r="AN332" t="s">
        <v>634</v>
      </c>
    </row>
    <row r="333" spans="1:40" x14ac:dyDescent="0.25">
      <c r="A333" s="1" t="s">
        <v>370</v>
      </c>
      <c r="B333">
        <v>4.4889999999999999</v>
      </c>
      <c r="C333">
        <v>4.2189999999999994</v>
      </c>
      <c r="D333">
        <v>10.31</v>
      </c>
      <c r="E333">
        <v>9.9239999999999995</v>
      </c>
      <c r="F333">
        <v>0</v>
      </c>
      <c r="G333">
        <v>657</v>
      </c>
      <c r="H333" t="s">
        <v>545</v>
      </c>
      <c r="I333" t="s">
        <v>548</v>
      </c>
      <c r="J333">
        <v>2</v>
      </c>
      <c r="K333" t="s">
        <v>370</v>
      </c>
      <c r="N333">
        <v>0</v>
      </c>
      <c r="O333">
        <v>657</v>
      </c>
      <c r="P333">
        <v>0</v>
      </c>
      <c r="Q333">
        <v>657</v>
      </c>
      <c r="R333" t="s">
        <v>551</v>
      </c>
      <c r="S333">
        <v>0</v>
      </c>
      <c r="T333">
        <v>657</v>
      </c>
      <c r="W333">
        <v>78</v>
      </c>
      <c r="X333" t="s">
        <v>577</v>
      </c>
      <c r="Y333" t="s">
        <v>582</v>
      </c>
      <c r="AA333" t="s">
        <v>581</v>
      </c>
      <c r="AC333" t="s">
        <v>581</v>
      </c>
      <c r="AD333" t="s">
        <v>582</v>
      </c>
      <c r="AF333" t="s">
        <v>604</v>
      </c>
      <c r="AG333" t="s">
        <v>610</v>
      </c>
      <c r="AH333" t="s">
        <v>615</v>
      </c>
      <c r="AM333" t="s">
        <v>626</v>
      </c>
      <c r="AN333" t="s">
        <v>634</v>
      </c>
    </row>
    <row r="334" spans="1:40" x14ac:dyDescent="0.25">
      <c r="A334" s="1" t="s">
        <v>371</v>
      </c>
      <c r="B334">
        <v>4.4740000000000002</v>
      </c>
      <c r="C334">
        <v>3.601</v>
      </c>
      <c r="D334">
        <v>9.6609999999999996</v>
      </c>
      <c r="E334">
        <v>9.343</v>
      </c>
      <c r="F334">
        <v>0</v>
      </c>
      <c r="G334">
        <v>904</v>
      </c>
      <c r="H334" t="s">
        <v>543</v>
      </c>
      <c r="I334" t="s">
        <v>548</v>
      </c>
      <c r="J334">
        <v>2</v>
      </c>
      <c r="K334" t="s">
        <v>371</v>
      </c>
      <c r="N334">
        <v>0</v>
      </c>
      <c r="O334">
        <v>904</v>
      </c>
      <c r="P334">
        <v>0</v>
      </c>
      <c r="Q334">
        <v>904</v>
      </c>
      <c r="R334" t="s">
        <v>552</v>
      </c>
      <c r="S334">
        <v>0</v>
      </c>
      <c r="T334">
        <v>904</v>
      </c>
      <c r="W334">
        <v>64</v>
      </c>
      <c r="AF334" t="s">
        <v>603</v>
      </c>
      <c r="AG334" t="s">
        <v>608</v>
      </c>
      <c r="AH334" t="s">
        <v>616</v>
      </c>
      <c r="AM334" t="s">
        <v>630</v>
      </c>
      <c r="AN334" t="s">
        <v>634</v>
      </c>
    </row>
    <row r="335" spans="1:40" x14ac:dyDescent="0.25">
      <c r="A335" s="1" t="s">
        <v>372</v>
      </c>
      <c r="B335">
        <v>4.4660000000000002</v>
      </c>
      <c r="C335">
        <v>2.274</v>
      </c>
      <c r="D335">
        <v>10.07</v>
      </c>
      <c r="E335">
        <v>9.8000000000000007</v>
      </c>
      <c r="F335">
        <v>0</v>
      </c>
      <c r="G335">
        <v>1847</v>
      </c>
      <c r="H335" t="s">
        <v>543</v>
      </c>
      <c r="I335" t="s">
        <v>548</v>
      </c>
      <c r="J335">
        <v>2</v>
      </c>
      <c r="K335" t="s">
        <v>372</v>
      </c>
      <c r="L335" t="s">
        <v>550</v>
      </c>
      <c r="M335" t="s">
        <v>549</v>
      </c>
      <c r="P335">
        <v>0</v>
      </c>
      <c r="Q335">
        <v>1847</v>
      </c>
      <c r="R335" t="s">
        <v>551</v>
      </c>
      <c r="S335">
        <v>1</v>
      </c>
      <c r="T335">
        <v>1378</v>
      </c>
      <c r="V335" t="s">
        <v>553</v>
      </c>
      <c r="W335">
        <v>67</v>
      </c>
      <c r="AE335" t="s">
        <v>553</v>
      </c>
      <c r="AF335" t="s">
        <v>603</v>
      </c>
      <c r="AG335" t="s">
        <v>608</v>
      </c>
      <c r="AH335" t="s">
        <v>618</v>
      </c>
      <c r="AK335" t="s">
        <v>581</v>
      </c>
      <c r="AL335" t="s">
        <v>582</v>
      </c>
      <c r="AM335" t="s">
        <v>627</v>
      </c>
      <c r="AN335" t="s">
        <v>634</v>
      </c>
    </row>
    <row r="336" spans="1:40" x14ac:dyDescent="0.25">
      <c r="A336" s="1" t="s">
        <v>373</v>
      </c>
      <c r="B336">
        <v>4.4640000000000004</v>
      </c>
      <c r="C336">
        <v>7.0060000000000002</v>
      </c>
      <c r="D336">
        <v>10.32</v>
      </c>
      <c r="E336">
        <v>9.9320000000000004</v>
      </c>
      <c r="F336">
        <v>0</v>
      </c>
      <c r="G336">
        <v>947</v>
      </c>
      <c r="H336" t="s">
        <v>546</v>
      </c>
      <c r="I336" t="s">
        <v>548</v>
      </c>
      <c r="J336">
        <v>1</v>
      </c>
      <c r="K336" t="s">
        <v>373</v>
      </c>
      <c r="P336">
        <v>0</v>
      </c>
      <c r="Q336">
        <v>947</v>
      </c>
      <c r="R336" t="s">
        <v>552</v>
      </c>
      <c r="S336">
        <v>1</v>
      </c>
      <c r="T336">
        <v>424</v>
      </c>
      <c r="W336">
        <v>66</v>
      </c>
      <c r="AF336" t="s">
        <v>607</v>
      </c>
      <c r="AG336" t="s">
        <v>608</v>
      </c>
      <c r="AH336" t="s">
        <v>613</v>
      </c>
      <c r="AI336" t="s">
        <v>581</v>
      </c>
      <c r="AK336" t="s">
        <v>582</v>
      </c>
      <c r="AL336" t="s">
        <v>582</v>
      </c>
      <c r="AM336" t="s">
        <v>627</v>
      </c>
      <c r="AN336" t="s">
        <v>634</v>
      </c>
    </row>
    <row r="337" spans="1:40" x14ac:dyDescent="0.25">
      <c r="A337" s="1" t="s">
        <v>374</v>
      </c>
      <c r="B337">
        <v>4.444</v>
      </c>
      <c r="C337">
        <v>3.0579999999999998</v>
      </c>
      <c r="D337">
        <v>9.734</v>
      </c>
      <c r="E337">
        <v>9.8699999999999992</v>
      </c>
      <c r="F337">
        <v>0</v>
      </c>
      <c r="G337">
        <v>426</v>
      </c>
      <c r="H337" t="s">
        <v>545</v>
      </c>
      <c r="I337" t="s">
        <v>548</v>
      </c>
      <c r="J337">
        <v>2</v>
      </c>
      <c r="K337" t="s">
        <v>374</v>
      </c>
      <c r="L337" t="s">
        <v>550</v>
      </c>
      <c r="M337" t="s">
        <v>550</v>
      </c>
      <c r="P337">
        <v>0</v>
      </c>
      <c r="Q337">
        <v>426</v>
      </c>
      <c r="R337" t="s">
        <v>552</v>
      </c>
      <c r="S337">
        <v>1</v>
      </c>
      <c r="T337">
        <v>183</v>
      </c>
      <c r="V337" t="s">
        <v>553</v>
      </c>
      <c r="W337">
        <v>66</v>
      </c>
      <c r="AE337" t="s">
        <v>553</v>
      </c>
      <c r="AF337" t="s">
        <v>603</v>
      </c>
      <c r="AG337" t="s">
        <v>610</v>
      </c>
      <c r="AH337" t="s">
        <v>613</v>
      </c>
      <c r="AL337" t="s">
        <v>582</v>
      </c>
      <c r="AM337" t="s">
        <v>626</v>
      </c>
      <c r="AN337" t="s">
        <v>634</v>
      </c>
    </row>
    <row r="338" spans="1:40" x14ac:dyDescent="0.25">
      <c r="A338" s="1" t="s">
        <v>375</v>
      </c>
      <c r="B338">
        <v>4.4349999999999996</v>
      </c>
      <c r="C338">
        <v>2.1190000000000002</v>
      </c>
      <c r="D338">
        <v>10.45</v>
      </c>
      <c r="E338">
        <v>9.6489999999999991</v>
      </c>
      <c r="F338">
        <v>0</v>
      </c>
      <c r="G338">
        <v>2595</v>
      </c>
      <c r="H338" t="s">
        <v>543</v>
      </c>
      <c r="I338" t="s">
        <v>548</v>
      </c>
      <c r="J338">
        <v>2</v>
      </c>
      <c r="K338" t="s">
        <v>375</v>
      </c>
      <c r="N338">
        <v>0</v>
      </c>
      <c r="O338">
        <v>2595</v>
      </c>
      <c r="P338">
        <v>0</v>
      </c>
      <c r="Q338">
        <v>2595</v>
      </c>
      <c r="R338" t="s">
        <v>552</v>
      </c>
      <c r="S338">
        <v>0</v>
      </c>
      <c r="T338">
        <v>2595</v>
      </c>
      <c r="AF338" t="s">
        <v>603</v>
      </c>
      <c r="AG338" t="s">
        <v>608</v>
      </c>
      <c r="AH338" t="s">
        <v>613</v>
      </c>
      <c r="AM338" t="s">
        <v>629</v>
      </c>
      <c r="AN338" t="s">
        <v>634</v>
      </c>
    </row>
    <row r="339" spans="1:40" x14ac:dyDescent="0.25">
      <c r="A339" s="1" t="s">
        <v>376</v>
      </c>
      <c r="B339">
        <v>4.4319999999999986</v>
      </c>
      <c r="C339">
        <v>3.8029999999999999</v>
      </c>
      <c r="D339">
        <v>9.9809999999999999</v>
      </c>
      <c r="E339">
        <v>10.220000000000001</v>
      </c>
      <c r="F339">
        <v>0</v>
      </c>
      <c r="G339">
        <v>50</v>
      </c>
      <c r="H339" t="s">
        <v>543</v>
      </c>
      <c r="I339" t="s">
        <v>548</v>
      </c>
      <c r="J339">
        <v>2</v>
      </c>
      <c r="K339" t="s">
        <v>376</v>
      </c>
      <c r="P339">
        <v>0</v>
      </c>
      <c r="Q339">
        <v>50</v>
      </c>
      <c r="R339" t="s">
        <v>552</v>
      </c>
      <c r="S339">
        <v>0</v>
      </c>
      <c r="T339">
        <v>50</v>
      </c>
      <c r="W339">
        <v>52</v>
      </c>
      <c r="Y339" t="s">
        <v>581</v>
      </c>
      <c r="AA339" t="s">
        <v>581</v>
      </c>
      <c r="AD339" t="s">
        <v>581</v>
      </c>
      <c r="AF339" t="s">
        <v>603</v>
      </c>
      <c r="AG339" t="s">
        <v>608</v>
      </c>
      <c r="AH339" t="s">
        <v>615</v>
      </c>
      <c r="AM339" t="s">
        <v>630</v>
      </c>
      <c r="AN339" t="s">
        <v>634</v>
      </c>
    </row>
    <row r="340" spans="1:40" x14ac:dyDescent="0.25">
      <c r="A340" s="1" t="s">
        <v>377</v>
      </c>
      <c r="B340">
        <v>4.43</v>
      </c>
      <c r="C340">
        <v>1.099</v>
      </c>
      <c r="D340">
        <v>9.1959999999999997</v>
      </c>
      <c r="E340">
        <v>9.4670000000000005</v>
      </c>
      <c r="F340">
        <v>1</v>
      </c>
      <c r="G340">
        <v>1632</v>
      </c>
      <c r="H340" t="s">
        <v>543</v>
      </c>
      <c r="I340" t="s">
        <v>548</v>
      </c>
      <c r="J340">
        <v>2</v>
      </c>
      <c r="K340" t="s">
        <v>377</v>
      </c>
      <c r="L340" t="s">
        <v>550</v>
      </c>
      <c r="M340" t="s">
        <v>550</v>
      </c>
      <c r="N340">
        <v>0</v>
      </c>
      <c r="O340">
        <v>1632</v>
      </c>
      <c r="P340">
        <v>0</v>
      </c>
      <c r="Q340">
        <v>1632</v>
      </c>
      <c r="R340" t="s">
        <v>552</v>
      </c>
      <c r="S340">
        <v>0</v>
      </c>
      <c r="T340">
        <v>1632</v>
      </c>
      <c r="V340" t="s">
        <v>553</v>
      </c>
      <c r="W340">
        <v>72</v>
      </c>
      <c r="Y340" t="s">
        <v>581</v>
      </c>
      <c r="AA340" t="s">
        <v>581</v>
      </c>
      <c r="AD340" t="s">
        <v>581</v>
      </c>
      <c r="AE340" t="s">
        <v>553</v>
      </c>
      <c r="AF340" t="s">
        <v>603</v>
      </c>
      <c r="AG340" t="s">
        <v>608</v>
      </c>
      <c r="AH340" t="s">
        <v>613</v>
      </c>
      <c r="AM340" t="s">
        <v>630</v>
      </c>
      <c r="AN340" t="s">
        <v>634</v>
      </c>
    </row>
    <row r="341" spans="1:40" x14ac:dyDescent="0.25">
      <c r="A341" s="1" t="s">
        <v>378</v>
      </c>
      <c r="B341">
        <v>4.4269999999999996</v>
      </c>
      <c r="C341">
        <v>7.2120000000000006</v>
      </c>
      <c r="D341">
        <v>11.24</v>
      </c>
      <c r="E341">
        <v>9.0730000000000004</v>
      </c>
      <c r="F341">
        <v>0</v>
      </c>
      <c r="G341">
        <v>151</v>
      </c>
      <c r="H341" t="s">
        <v>544</v>
      </c>
      <c r="I341" t="s">
        <v>548</v>
      </c>
      <c r="J341">
        <v>1</v>
      </c>
      <c r="K341" t="s">
        <v>378</v>
      </c>
      <c r="L341" t="s">
        <v>549</v>
      </c>
      <c r="M341" t="s">
        <v>549</v>
      </c>
      <c r="P341">
        <v>0</v>
      </c>
      <c r="Q341">
        <v>151</v>
      </c>
      <c r="R341" t="s">
        <v>552</v>
      </c>
      <c r="S341">
        <v>0</v>
      </c>
      <c r="T341">
        <v>151</v>
      </c>
      <c r="V341" t="s">
        <v>569</v>
      </c>
      <c r="W341">
        <v>65</v>
      </c>
      <c r="AE341" t="s">
        <v>553</v>
      </c>
      <c r="AF341" t="s">
        <v>603</v>
      </c>
      <c r="AG341" t="s">
        <v>609</v>
      </c>
      <c r="AH341" t="s">
        <v>613</v>
      </c>
      <c r="AM341" t="s">
        <v>626</v>
      </c>
      <c r="AN341" t="s">
        <v>634</v>
      </c>
    </row>
    <row r="342" spans="1:40" x14ac:dyDescent="0.25">
      <c r="A342" s="1" t="s">
        <v>379</v>
      </c>
      <c r="B342">
        <v>4.4260000000000002</v>
      </c>
      <c r="C342">
        <v>6.7560000000000002</v>
      </c>
      <c r="D342">
        <v>10.25</v>
      </c>
      <c r="E342">
        <v>9.6</v>
      </c>
      <c r="F342">
        <v>1</v>
      </c>
      <c r="G342">
        <v>800</v>
      </c>
      <c r="H342" t="s">
        <v>543</v>
      </c>
      <c r="I342" t="s">
        <v>548</v>
      </c>
      <c r="J342">
        <v>1</v>
      </c>
      <c r="K342" t="s">
        <v>379</v>
      </c>
      <c r="N342">
        <v>1</v>
      </c>
      <c r="O342">
        <v>304</v>
      </c>
      <c r="P342">
        <v>1</v>
      </c>
      <c r="Q342">
        <v>800</v>
      </c>
      <c r="R342" t="s">
        <v>551</v>
      </c>
      <c r="S342">
        <v>1</v>
      </c>
      <c r="T342">
        <v>304</v>
      </c>
      <c r="W342">
        <v>72</v>
      </c>
      <c r="Y342" t="s">
        <v>581</v>
      </c>
      <c r="AA342" t="s">
        <v>581</v>
      </c>
      <c r="AD342" t="s">
        <v>581</v>
      </c>
      <c r="AF342" t="s">
        <v>603</v>
      </c>
      <c r="AG342" t="s">
        <v>608</v>
      </c>
      <c r="AH342" t="s">
        <v>618</v>
      </c>
      <c r="AI342" t="s">
        <v>581</v>
      </c>
      <c r="AJ342" t="s">
        <v>581</v>
      </c>
      <c r="AK342" t="s">
        <v>581</v>
      </c>
      <c r="AL342" t="s">
        <v>582</v>
      </c>
      <c r="AM342" t="s">
        <v>627</v>
      </c>
      <c r="AN342" t="s">
        <v>634</v>
      </c>
    </row>
    <row r="343" spans="1:40" x14ac:dyDescent="0.25">
      <c r="A343" s="1" t="s">
        <v>380</v>
      </c>
      <c r="B343">
        <v>4.3780000000000001</v>
      </c>
      <c r="C343">
        <v>3.847</v>
      </c>
      <c r="D343">
        <v>9.6910000000000007</v>
      </c>
      <c r="E343">
        <v>10.59</v>
      </c>
      <c r="F343">
        <v>0</v>
      </c>
      <c r="G343">
        <v>365</v>
      </c>
      <c r="H343" t="s">
        <v>543</v>
      </c>
      <c r="I343" t="s">
        <v>548</v>
      </c>
      <c r="J343">
        <v>2</v>
      </c>
      <c r="K343" t="s">
        <v>380</v>
      </c>
      <c r="L343" t="s">
        <v>550</v>
      </c>
      <c r="M343" t="s">
        <v>550</v>
      </c>
      <c r="P343">
        <v>0</v>
      </c>
      <c r="Q343">
        <v>365</v>
      </c>
      <c r="R343" t="s">
        <v>552</v>
      </c>
      <c r="S343">
        <v>0</v>
      </c>
      <c r="T343">
        <v>365</v>
      </c>
      <c r="V343" t="s">
        <v>553</v>
      </c>
      <c r="W343">
        <v>68</v>
      </c>
      <c r="AE343" t="s">
        <v>553</v>
      </c>
      <c r="AF343" t="s">
        <v>603</v>
      </c>
      <c r="AG343" t="s">
        <v>608</v>
      </c>
      <c r="AH343" t="s">
        <v>613</v>
      </c>
      <c r="AM343" t="s">
        <v>626</v>
      </c>
      <c r="AN343" t="s">
        <v>634</v>
      </c>
    </row>
    <row r="344" spans="1:40" x14ac:dyDescent="0.25">
      <c r="A344" s="1" t="s">
        <v>381</v>
      </c>
      <c r="B344">
        <v>4.3760000000000003</v>
      </c>
      <c r="C344">
        <v>3.1779999999999999</v>
      </c>
      <c r="D344">
        <v>9.8920000000000012</v>
      </c>
      <c r="E344">
        <v>9.7409999999999997</v>
      </c>
      <c r="F344">
        <v>1</v>
      </c>
      <c r="G344">
        <v>3169</v>
      </c>
      <c r="H344" t="s">
        <v>543</v>
      </c>
      <c r="I344" t="s">
        <v>548</v>
      </c>
      <c r="J344">
        <v>2</v>
      </c>
      <c r="K344" t="s">
        <v>381</v>
      </c>
      <c r="L344" t="s">
        <v>550</v>
      </c>
      <c r="M344" t="s">
        <v>550</v>
      </c>
      <c r="Q344">
        <v>3169</v>
      </c>
      <c r="R344" t="s">
        <v>552</v>
      </c>
      <c r="S344">
        <v>1</v>
      </c>
      <c r="T344">
        <v>2218</v>
      </c>
      <c r="V344" t="s">
        <v>553</v>
      </c>
      <c r="W344">
        <v>75</v>
      </c>
      <c r="Y344" t="s">
        <v>581</v>
      </c>
      <c r="AA344" t="s">
        <v>581</v>
      </c>
      <c r="AD344" t="s">
        <v>581</v>
      </c>
      <c r="AE344" t="s">
        <v>553</v>
      </c>
      <c r="AF344" t="s">
        <v>603</v>
      </c>
      <c r="AG344" t="s">
        <v>608</v>
      </c>
      <c r="AH344" t="s">
        <v>618</v>
      </c>
      <c r="AI344" t="s">
        <v>581</v>
      </c>
      <c r="AJ344" t="s">
        <v>581</v>
      </c>
      <c r="AK344" t="s">
        <v>582</v>
      </c>
      <c r="AL344" t="s">
        <v>581</v>
      </c>
      <c r="AM344" t="s">
        <v>626</v>
      </c>
      <c r="AN344" t="s">
        <v>634</v>
      </c>
    </row>
    <row r="345" spans="1:40" x14ac:dyDescent="0.25">
      <c r="A345" s="1" t="s">
        <v>382</v>
      </c>
      <c r="B345">
        <v>4.3719999999999999</v>
      </c>
      <c r="C345">
        <v>4.1160000000000014</v>
      </c>
      <c r="D345">
        <v>10.9</v>
      </c>
      <c r="E345">
        <v>9.7040000000000006</v>
      </c>
      <c r="F345">
        <v>0</v>
      </c>
      <c r="G345">
        <v>651</v>
      </c>
      <c r="H345" t="s">
        <v>545</v>
      </c>
      <c r="I345" t="s">
        <v>548</v>
      </c>
      <c r="J345">
        <v>1</v>
      </c>
      <c r="K345" t="s">
        <v>382</v>
      </c>
      <c r="P345">
        <v>0</v>
      </c>
      <c r="Q345">
        <v>651</v>
      </c>
      <c r="R345" t="s">
        <v>551</v>
      </c>
      <c r="S345">
        <v>1</v>
      </c>
      <c r="T345">
        <v>536</v>
      </c>
      <c r="W345">
        <v>60</v>
      </c>
      <c r="X345" t="s">
        <v>576</v>
      </c>
      <c r="Y345" t="s">
        <v>582</v>
      </c>
      <c r="Z345" t="s">
        <v>583</v>
      </c>
      <c r="AA345" t="s">
        <v>582</v>
      </c>
      <c r="AC345" t="s">
        <v>581</v>
      </c>
      <c r="AD345" t="s">
        <v>582</v>
      </c>
      <c r="AF345" t="s">
        <v>604</v>
      </c>
      <c r="AG345" t="s">
        <v>612</v>
      </c>
      <c r="AH345" t="s">
        <v>617</v>
      </c>
      <c r="AI345" t="s">
        <v>581</v>
      </c>
      <c r="AJ345" t="s">
        <v>581</v>
      </c>
      <c r="AK345" t="s">
        <v>581</v>
      </c>
      <c r="AL345" t="s">
        <v>582</v>
      </c>
      <c r="AM345" t="s">
        <v>626</v>
      </c>
      <c r="AN345" t="s">
        <v>634</v>
      </c>
    </row>
    <row r="346" spans="1:40" x14ac:dyDescent="0.25">
      <c r="A346" s="1" t="s">
        <v>383</v>
      </c>
      <c r="B346">
        <v>4.37</v>
      </c>
      <c r="C346">
        <v>2.7349999999999999</v>
      </c>
      <c r="D346">
        <v>9.4</v>
      </c>
      <c r="E346">
        <v>10.75</v>
      </c>
      <c r="F346">
        <v>0</v>
      </c>
      <c r="G346">
        <v>467</v>
      </c>
      <c r="H346" t="s">
        <v>544</v>
      </c>
      <c r="I346" t="s">
        <v>548</v>
      </c>
      <c r="J346">
        <v>2</v>
      </c>
      <c r="K346" t="s">
        <v>383</v>
      </c>
      <c r="N346">
        <v>1</v>
      </c>
      <c r="O346">
        <v>236</v>
      </c>
      <c r="P346">
        <v>0</v>
      </c>
      <c r="Q346">
        <v>467</v>
      </c>
      <c r="R346" t="s">
        <v>551</v>
      </c>
      <c r="S346">
        <v>1</v>
      </c>
      <c r="T346">
        <v>236</v>
      </c>
      <c r="W346">
        <v>66</v>
      </c>
      <c r="Y346" t="s">
        <v>581</v>
      </c>
      <c r="AA346" t="s">
        <v>581</v>
      </c>
      <c r="AD346" t="s">
        <v>581</v>
      </c>
      <c r="AF346" t="s">
        <v>603</v>
      </c>
      <c r="AG346" t="s">
        <v>609</v>
      </c>
      <c r="AH346" t="s">
        <v>613</v>
      </c>
      <c r="AI346" t="s">
        <v>581</v>
      </c>
      <c r="AJ346" t="s">
        <v>581</v>
      </c>
      <c r="AK346" t="s">
        <v>582</v>
      </c>
      <c r="AL346" t="s">
        <v>582</v>
      </c>
      <c r="AM346" t="s">
        <v>633</v>
      </c>
      <c r="AN346" t="s">
        <v>634</v>
      </c>
    </row>
    <row r="347" spans="1:40" x14ac:dyDescent="0.25">
      <c r="A347" s="1" t="s">
        <v>384</v>
      </c>
      <c r="B347">
        <v>4.3610000000000007</v>
      </c>
      <c r="C347">
        <v>4.8540000000000001</v>
      </c>
      <c r="D347">
        <v>10.78</v>
      </c>
      <c r="E347">
        <v>10.31</v>
      </c>
      <c r="F347">
        <v>0</v>
      </c>
      <c r="G347">
        <v>0</v>
      </c>
      <c r="H347" t="s">
        <v>546</v>
      </c>
      <c r="I347" t="s">
        <v>548</v>
      </c>
      <c r="J347">
        <v>2</v>
      </c>
      <c r="K347" t="s">
        <v>384</v>
      </c>
      <c r="P347">
        <v>0</v>
      </c>
      <c r="Q347">
        <v>0</v>
      </c>
      <c r="R347" t="s">
        <v>552</v>
      </c>
      <c r="S347">
        <v>0</v>
      </c>
      <c r="T347">
        <v>0</v>
      </c>
      <c r="W347">
        <v>70</v>
      </c>
      <c r="AF347" t="s">
        <v>607</v>
      </c>
      <c r="AG347" t="s">
        <v>610</v>
      </c>
      <c r="AH347" t="s">
        <v>613</v>
      </c>
      <c r="AM347" t="s">
        <v>627</v>
      </c>
      <c r="AN347" t="s">
        <v>634</v>
      </c>
    </row>
    <row r="348" spans="1:40" x14ac:dyDescent="0.25">
      <c r="A348" s="1" t="s">
        <v>385</v>
      </c>
      <c r="B348">
        <v>4.3580000000000014</v>
      </c>
      <c r="C348">
        <v>5.3520000000000003</v>
      </c>
      <c r="D348">
        <v>10.82</v>
      </c>
      <c r="E348">
        <v>9.5730000000000004</v>
      </c>
      <c r="F348">
        <v>0</v>
      </c>
      <c r="G348">
        <v>1429</v>
      </c>
      <c r="H348" t="s">
        <v>543</v>
      </c>
      <c r="I348" t="s">
        <v>548</v>
      </c>
      <c r="J348">
        <v>1</v>
      </c>
      <c r="K348" t="s">
        <v>385</v>
      </c>
      <c r="L348" t="s">
        <v>550</v>
      </c>
      <c r="M348" t="s">
        <v>549</v>
      </c>
      <c r="N348">
        <v>0</v>
      </c>
      <c r="O348">
        <v>1429</v>
      </c>
      <c r="P348">
        <v>0</v>
      </c>
      <c r="Q348">
        <v>1429</v>
      </c>
      <c r="R348" t="s">
        <v>552</v>
      </c>
      <c r="S348">
        <v>1</v>
      </c>
      <c r="T348">
        <v>568</v>
      </c>
      <c r="V348" t="s">
        <v>553</v>
      </c>
      <c r="W348">
        <v>59</v>
      </c>
      <c r="AD348" t="s">
        <v>581</v>
      </c>
      <c r="AE348" t="s">
        <v>553</v>
      </c>
      <c r="AF348" t="s">
        <v>603</v>
      </c>
      <c r="AG348" t="s">
        <v>608</v>
      </c>
      <c r="AH348" t="s">
        <v>613</v>
      </c>
      <c r="AK348" t="s">
        <v>582</v>
      </c>
      <c r="AL348" t="s">
        <v>582</v>
      </c>
      <c r="AM348" t="s">
        <v>627</v>
      </c>
      <c r="AN348" t="s">
        <v>634</v>
      </c>
    </row>
    <row r="349" spans="1:40" x14ac:dyDescent="0.25">
      <c r="A349" s="1" t="s">
        <v>386</v>
      </c>
      <c r="B349">
        <v>4.3520000000000003</v>
      </c>
      <c r="C349">
        <v>5.6980000000000004</v>
      </c>
      <c r="D349">
        <v>10.54</v>
      </c>
      <c r="E349">
        <v>10.11</v>
      </c>
      <c r="F349">
        <v>0</v>
      </c>
      <c r="G349">
        <v>683</v>
      </c>
      <c r="H349" t="s">
        <v>543</v>
      </c>
      <c r="I349" t="s">
        <v>548</v>
      </c>
      <c r="J349">
        <v>1</v>
      </c>
      <c r="K349" t="s">
        <v>386</v>
      </c>
      <c r="L349" t="s">
        <v>549</v>
      </c>
      <c r="M349" t="s">
        <v>549</v>
      </c>
      <c r="N349">
        <v>0</v>
      </c>
      <c r="O349">
        <v>683</v>
      </c>
      <c r="P349">
        <v>0</v>
      </c>
      <c r="Q349">
        <v>683</v>
      </c>
      <c r="R349" t="s">
        <v>551</v>
      </c>
      <c r="S349">
        <v>0</v>
      </c>
      <c r="T349">
        <v>683</v>
      </c>
      <c r="V349" t="s">
        <v>553</v>
      </c>
      <c r="W349">
        <v>76</v>
      </c>
      <c r="Y349" t="s">
        <v>581</v>
      </c>
      <c r="AA349" t="s">
        <v>581</v>
      </c>
      <c r="AD349" t="s">
        <v>581</v>
      </c>
      <c r="AE349" t="s">
        <v>553</v>
      </c>
      <c r="AF349" t="s">
        <v>604</v>
      </c>
      <c r="AG349" t="s">
        <v>608</v>
      </c>
      <c r="AH349" t="s">
        <v>617</v>
      </c>
      <c r="AM349" t="s">
        <v>626</v>
      </c>
      <c r="AN349" t="s">
        <v>634</v>
      </c>
    </row>
    <row r="350" spans="1:40" x14ac:dyDescent="0.25">
      <c r="A350" s="1" t="s">
        <v>387</v>
      </c>
      <c r="B350">
        <v>4.343</v>
      </c>
      <c r="C350">
        <v>3.2269999999999999</v>
      </c>
      <c r="D350">
        <v>10.1</v>
      </c>
      <c r="E350">
        <v>11.31</v>
      </c>
      <c r="F350">
        <v>0</v>
      </c>
      <c r="G350">
        <v>1559</v>
      </c>
      <c r="H350" t="s">
        <v>543</v>
      </c>
      <c r="I350" t="s">
        <v>548</v>
      </c>
      <c r="J350">
        <v>0</v>
      </c>
      <c r="K350" t="s">
        <v>387</v>
      </c>
      <c r="L350" t="s">
        <v>550</v>
      </c>
      <c r="M350" t="s">
        <v>550</v>
      </c>
      <c r="P350">
        <v>0</v>
      </c>
      <c r="Q350">
        <v>1559</v>
      </c>
      <c r="R350" t="s">
        <v>551</v>
      </c>
      <c r="S350">
        <v>1</v>
      </c>
      <c r="T350">
        <v>96</v>
      </c>
      <c r="V350" t="s">
        <v>553</v>
      </c>
      <c r="W350">
        <v>55</v>
      </c>
      <c r="AE350" t="s">
        <v>598</v>
      </c>
      <c r="AF350" t="s">
        <v>603</v>
      </c>
      <c r="AG350" t="s">
        <v>608</v>
      </c>
      <c r="AH350" t="s">
        <v>613</v>
      </c>
      <c r="AI350" t="s">
        <v>582</v>
      </c>
      <c r="AJ350" t="s">
        <v>581</v>
      </c>
      <c r="AK350" t="s">
        <v>581</v>
      </c>
      <c r="AL350" t="s">
        <v>581</v>
      </c>
      <c r="AM350" t="s">
        <v>626</v>
      </c>
      <c r="AN350" t="s">
        <v>634</v>
      </c>
    </row>
    <row r="351" spans="1:40" x14ac:dyDescent="0.25">
      <c r="A351" s="1" t="s">
        <v>388</v>
      </c>
      <c r="B351">
        <v>4.3330000000000002</v>
      </c>
      <c r="C351">
        <v>3.488</v>
      </c>
      <c r="D351">
        <v>9.8539999999999992</v>
      </c>
      <c r="E351">
        <v>10.91</v>
      </c>
      <c r="F351">
        <v>0</v>
      </c>
      <c r="G351">
        <v>385</v>
      </c>
      <c r="H351" t="s">
        <v>543</v>
      </c>
      <c r="I351" t="s">
        <v>548</v>
      </c>
      <c r="J351">
        <v>2</v>
      </c>
      <c r="K351" t="s">
        <v>388</v>
      </c>
      <c r="L351" t="s">
        <v>549</v>
      </c>
      <c r="M351" t="s">
        <v>549</v>
      </c>
      <c r="P351">
        <v>0</v>
      </c>
      <c r="Q351">
        <v>385</v>
      </c>
      <c r="R351" t="s">
        <v>551</v>
      </c>
      <c r="S351">
        <v>0</v>
      </c>
      <c r="T351">
        <v>385</v>
      </c>
      <c r="V351" t="s">
        <v>553</v>
      </c>
      <c r="W351">
        <v>73</v>
      </c>
      <c r="Y351" t="s">
        <v>581</v>
      </c>
      <c r="AA351" t="s">
        <v>581</v>
      </c>
      <c r="AD351" t="s">
        <v>581</v>
      </c>
      <c r="AE351" t="s">
        <v>553</v>
      </c>
      <c r="AF351" t="s">
        <v>603</v>
      </c>
      <c r="AG351" t="s">
        <v>608</v>
      </c>
      <c r="AH351" t="s">
        <v>613</v>
      </c>
      <c r="AM351" t="s">
        <v>627</v>
      </c>
      <c r="AN351" t="s">
        <v>634</v>
      </c>
    </row>
    <row r="352" spans="1:40" x14ac:dyDescent="0.25">
      <c r="A352" s="1" t="s">
        <v>389</v>
      </c>
      <c r="B352">
        <v>4.2629999999999999</v>
      </c>
      <c r="C352">
        <v>4.1660000000000004</v>
      </c>
      <c r="D352">
        <v>9.5419999999999998</v>
      </c>
      <c r="E352">
        <v>10.1</v>
      </c>
      <c r="F352">
        <v>0</v>
      </c>
      <c r="G352">
        <v>1432</v>
      </c>
      <c r="H352" t="s">
        <v>543</v>
      </c>
      <c r="I352" t="s">
        <v>548</v>
      </c>
      <c r="J352">
        <v>2</v>
      </c>
      <c r="K352" t="s">
        <v>389</v>
      </c>
      <c r="P352">
        <v>0</v>
      </c>
      <c r="Q352">
        <v>1432</v>
      </c>
      <c r="R352" t="s">
        <v>551</v>
      </c>
      <c r="S352">
        <v>0</v>
      </c>
      <c r="T352">
        <v>1432</v>
      </c>
      <c r="W352">
        <v>69</v>
      </c>
      <c r="Y352" t="s">
        <v>581</v>
      </c>
      <c r="AA352" t="s">
        <v>581</v>
      </c>
      <c r="AD352" t="s">
        <v>581</v>
      </c>
      <c r="AF352" t="s">
        <v>603</v>
      </c>
      <c r="AG352" t="s">
        <v>608</v>
      </c>
      <c r="AH352" t="s">
        <v>616</v>
      </c>
      <c r="AM352" t="s">
        <v>627</v>
      </c>
      <c r="AN352" t="s">
        <v>634</v>
      </c>
    </row>
    <row r="353" spans="1:40" x14ac:dyDescent="0.25">
      <c r="A353" s="1" t="s">
        <v>390</v>
      </c>
      <c r="B353">
        <v>4.2290000000000001</v>
      </c>
      <c r="C353">
        <v>4.7300000000000004</v>
      </c>
      <c r="D353">
        <v>10.25</v>
      </c>
      <c r="E353">
        <v>10.69</v>
      </c>
      <c r="F353">
        <v>1</v>
      </c>
      <c r="G353">
        <v>1501</v>
      </c>
      <c r="H353" t="s">
        <v>544</v>
      </c>
      <c r="I353" t="s">
        <v>548</v>
      </c>
      <c r="J353">
        <v>0</v>
      </c>
      <c r="K353" t="s">
        <v>390</v>
      </c>
      <c r="N353">
        <v>1</v>
      </c>
      <c r="O353">
        <v>489</v>
      </c>
      <c r="P353">
        <v>0</v>
      </c>
      <c r="Q353">
        <v>1501</v>
      </c>
      <c r="R353" t="s">
        <v>552</v>
      </c>
      <c r="S353">
        <v>1</v>
      </c>
      <c r="T353">
        <v>489</v>
      </c>
      <c r="W353">
        <v>61</v>
      </c>
      <c r="Y353" t="s">
        <v>581</v>
      </c>
      <c r="AA353" t="s">
        <v>581</v>
      </c>
      <c r="AD353" t="s">
        <v>581</v>
      </c>
      <c r="AF353" t="s">
        <v>603</v>
      </c>
      <c r="AG353" t="s">
        <v>609</v>
      </c>
      <c r="AH353" t="s">
        <v>613</v>
      </c>
      <c r="AM353" t="s">
        <v>627</v>
      </c>
      <c r="AN353" t="s">
        <v>634</v>
      </c>
    </row>
    <row r="354" spans="1:40" x14ac:dyDescent="0.25">
      <c r="A354" s="1" t="s">
        <v>391</v>
      </c>
      <c r="B354">
        <v>4.218</v>
      </c>
      <c r="C354">
        <v>3.9079999999999999</v>
      </c>
      <c r="D354">
        <v>10.119999999999999</v>
      </c>
      <c r="E354">
        <v>9.6679999999999993</v>
      </c>
      <c r="F354">
        <v>0</v>
      </c>
      <c r="G354">
        <v>476</v>
      </c>
      <c r="H354" t="s">
        <v>543</v>
      </c>
      <c r="I354" t="s">
        <v>548</v>
      </c>
      <c r="J354">
        <v>2</v>
      </c>
      <c r="K354" t="s">
        <v>391</v>
      </c>
      <c r="N354">
        <v>0</v>
      </c>
      <c r="O354">
        <v>476</v>
      </c>
      <c r="P354">
        <v>0</v>
      </c>
      <c r="Q354">
        <v>476</v>
      </c>
      <c r="R354" t="s">
        <v>551</v>
      </c>
      <c r="S354">
        <v>0</v>
      </c>
      <c r="T354">
        <v>476</v>
      </c>
      <c r="W354">
        <v>60</v>
      </c>
      <c r="Y354" t="s">
        <v>581</v>
      </c>
      <c r="AA354" t="s">
        <v>581</v>
      </c>
      <c r="AD354" t="s">
        <v>581</v>
      </c>
      <c r="AF354" t="s">
        <v>604</v>
      </c>
      <c r="AG354" t="s">
        <v>608</v>
      </c>
      <c r="AH354" t="s">
        <v>617</v>
      </c>
      <c r="AM354" t="s">
        <v>627</v>
      </c>
      <c r="AN354" t="s">
        <v>634</v>
      </c>
    </row>
    <row r="355" spans="1:40" x14ac:dyDescent="0.25">
      <c r="A355" s="1" t="s">
        <v>392</v>
      </c>
      <c r="B355">
        <v>4.2119999999999997</v>
      </c>
      <c r="C355">
        <v>2.835</v>
      </c>
      <c r="D355">
        <v>10.49</v>
      </c>
      <c r="E355">
        <v>9.8559999999999999</v>
      </c>
      <c r="F355">
        <v>0</v>
      </c>
      <c r="G355">
        <v>603</v>
      </c>
      <c r="H355" t="s">
        <v>544</v>
      </c>
      <c r="I355" t="s">
        <v>548</v>
      </c>
      <c r="J355">
        <v>2</v>
      </c>
      <c r="K355" t="s">
        <v>392</v>
      </c>
      <c r="N355">
        <v>0</v>
      </c>
      <c r="O355">
        <v>603</v>
      </c>
      <c r="P355">
        <v>0</v>
      </c>
      <c r="Q355">
        <v>603</v>
      </c>
      <c r="R355" t="s">
        <v>552</v>
      </c>
      <c r="S355">
        <v>0</v>
      </c>
      <c r="T355">
        <v>603</v>
      </c>
      <c r="W355">
        <v>78</v>
      </c>
      <c r="Y355" t="s">
        <v>581</v>
      </c>
      <c r="AD355" t="s">
        <v>581</v>
      </c>
      <c r="AF355" t="s">
        <v>604</v>
      </c>
      <c r="AG355" t="s">
        <v>609</v>
      </c>
      <c r="AH355" t="s">
        <v>616</v>
      </c>
      <c r="AM355" t="s">
        <v>627</v>
      </c>
      <c r="AN355" t="s">
        <v>634</v>
      </c>
    </row>
    <row r="356" spans="1:40" x14ac:dyDescent="0.25">
      <c r="A356" s="1" t="s">
        <v>393</v>
      </c>
      <c r="B356">
        <v>4.21</v>
      </c>
      <c r="C356">
        <v>4.09</v>
      </c>
      <c r="D356">
        <v>9.68</v>
      </c>
      <c r="E356">
        <v>10.66</v>
      </c>
      <c r="F356">
        <v>1</v>
      </c>
      <c r="G356">
        <v>711</v>
      </c>
      <c r="H356" t="s">
        <v>545</v>
      </c>
      <c r="I356" t="s">
        <v>548</v>
      </c>
      <c r="J356">
        <v>2</v>
      </c>
      <c r="K356" t="s">
        <v>393</v>
      </c>
      <c r="L356" t="s">
        <v>549</v>
      </c>
      <c r="M356" t="s">
        <v>549</v>
      </c>
      <c r="P356">
        <v>1</v>
      </c>
      <c r="Q356">
        <v>711</v>
      </c>
      <c r="R356" t="s">
        <v>552</v>
      </c>
      <c r="S356">
        <v>1</v>
      </c>
      <c r="T356">
        <v>35</v>
      </c>
      <c r="V356" t="s">
        <v>553</v>
      </c>
      <c r="W356">
        <v>66</v>
      </c>
      <c r="Y356" t="s">
        <v>581</v>
      </c>
      <c r="AA356" t="s">
        <v>581</v>
      </c>
      <c r="AD356" t="s">
        <v>581</v>
      </c>
      <c r="AE356" t="s">
        <v>553</v>
      </c>
      <c r="AF356" t="s">
        <v>603</v>
      </c>
      <c r="AG356" t="s">
        <v>610</v>
      </c>
      <c r="AH356" t="s">
        <v>613</v>
      </c>
      <c r="AI356" t="s">
        <v>581</v>
      </c>
      <c r="AK356" t="s">
        <v>581</v>
      </c>
      <c r="AL356" t="s">
        <v>582</v>
      </c>
      <c r="AM356" t="s">
        <v>627</v>
      </c>
      <c r="AN356" t="s">
        <v>634</v>
      </c>
    </row>
    <row r="357" spans="1:40" x14ac:dyDescent="0.25">
      <c r="A357" s="1" t="s">
        <v>394</v>
      </c>
      <c r="B357">
        <v>4.2050000000000001</v>
      </c>
      <c r="C357">
        <v>2.657</v>
      </c>
      <c r="D357">
        <v>9.1649999999999991</v>
      </c>
      <c r="E357">
        <v>9.1609999999999996</v>
      </c>
      <c r="F357">
        <v>1</v>
      </c>
      <c r="G357">
        <v>303</v>
      </c>
      <c r="H357" t="s">
        <v>545</v>
      </c>
      <c r="I357" t="s">
        <v>548</v>
      </c>
      <c r="J357">
        <v>2</v>
      </c>
      <c r="K357" t="s">
        <v>394</v>
      </c>
      <c r="L357" t="s">
        <v>550</v>
      </c>
      <c r="M357" t="s">
        <v>550</v>
      </c>
      <c r="Q357">
        <v>303</v>
      </c>
      <c r="R357" t="s">
        <v>552</v>
      </c>
      <c r="S357">
        <v>0</v>
      </c>
      <c r="T357">
        <v>303</v>
      </c>
      <c r="V357" t="s">
        <v>553</v>
      </c>
      <c r="W357">
        <v>76</v>
      </c>
      <c r="AE357" t="s">
        <v>553</v>
      </c>
      <c r="AF357" t="s">
        <v>603</v>
      </c>
      <c r="AG357" t="s">
        <v>609</v>
      </c>
      <c r="AH357" t="s">
        <v>620</v>
      </c>
      <c r="AM357" t="s">
        <v>626</v>
      </c>
      <c r="AN357" t="s">
        <v>634</v>
      </c>
    </row>
    <row r="358" spans="1:40" x14ac:dyDescent="0.25">
      <c r="A358" s="1" t="s">
        <v>395</v>
      </c>
      <c r="B358">
        <v>4.2039999999999997</v>
      </c>
      <c r="C358">
        <v>4.7380000000000004</v>
      </c>
      <c r="D358">
        <v>10.75</v>
      </c>
      <c r="E358">
        <v>9.8260000000000005</v>
      </c>
      <c r="F358">
        <v>0</v>
      </c>
      <c r="G358">
        <v>119</v>
      </c>
      <c r="H358" t="s">
        <v>545</v>
      </c>
      <c r="I358" t="s">
        <v>548</v>
      </c>
      <c r="J358">
        <v>1</v>
      </c>
      <c r="K358" t="s">
        <v>395</v>
      </c>
      <c r="L358" t="s">
        <v>550</v>
      </c>
      <c r="M358" t="s">
        <v>550</v>
      </c>
      <c r="N358">
        <v>0</v>
      </c>
      <c r="O358">
        <v>119</v>
      </c>
      <c r="P358">
        <v>0</v>
      </c>
      <c r="Q358">
        <v>119</v>
      </c>
      <c r="R358" t="s">
        <v>552</v>
      </c>
      <c r="S358">
        <v>0</v>
      </c>
      <c r="T358">
        <v>119</v>
      </c>
      <c r="V358" t="s">
        <v>553</v>
      </c>
      <c r="W358">
        <v>70</v>
      </c>
      <c r="AE358" t="s">
        <v>553</v>
      </c>
      <c r="AF358" t="s">
        <v>604</v>
      </c>
      <c r="AG358" t="s">
        <v>610</v>
      </c>
      <c r="AH358" t="s">
        <v>617</v>
      </c>
      <c r="AM358" t="s">
        <v>627</v>
      </c>
      <c r="AN358" t="s">
        <v>634</v>
      </c>
    </row>
    <row r="359" spans="1:40" x14ac:dyDescent="0.25">
      <c r="A359" s="1" t="s">
        <v>396</v>
      </c>
      <c r="B359">
        <v>4.1980000000000004</v>
      </c>
      <c r="C359">
        <v>4.7770000000000001</v>
      </c>
      <c r="D359">
        <v>10.49</v>
      </c>
      <c r="E359">
        <v>9.2829999999999995</v>
      </c>
      <c r="F359">
        <v>0</v>
      </c>
      <c r="G359">
        <v>1324</v>
      </c>
      <c r="H359" t="s">
        <v>543</v>
      </c>
      <c r="I359" t="s">
        <v>548</v>
      </c>
      <c r="J359">
        <v>1</v>
      </c>
      <c r="K359" t="s">
        <v>396</v>
      </c>
      <c r="L359" t="s">
        <v>550</v>
      </c>
      <c r="M359" t="s">
        <v>550</v>
      </c>
      <c r="N359">
        <v>0</v>
      </c>
      <c r="O359">
        <v>1324</v>
      </c>
      <c r="P359">
        <v>0</v>
      </c>
      <c r="Q359">
        <v>1324</v>
      </c>
      <c r="R359" t="s">
        <v>551</v>
      </c>
      <c r="S359">
        <v>1</v>
      </c>
      <c r="T359">
        <v>1009</v>
      </c>
      <c r="V359" t="s">
        <v>553</v>
      </c>
      <c r="W359">
        <v>65</v>
      </c>
      <c r="AD359" t="s">
        <v>581</v>
      </c>
      <c r="AE359" t="s">
        <v>553</v>
      </c>
      <c r="AF359" t="s">
        <v>603</v>
      </c>
      <c r="AG359" t="s">
        <v>608</v>
      </c>
      <c r="AH359" t="s">
        <v>618</v>
      </c>
      <c r="AI359" t="s">
        <v>581</v>
      </c>
      <c r="AJ359" t="s">
        <v>581</v>
      </c>
      <c r="AK359" t="s">
        <v>581</v>
      </c>
      <c r="AL359" t="s">
        <v>581</v>
      </c>
      <c r="AM359" t="s">
        <v>627</v>
      </c>
      <c r="AN359" t="s">
        <v>634</v>
      </c>
    </row>
    <row r="360" spans="1:40" x14ac:dyDescent="0.25">
      <c r="A360" s="1" t="s">
        <v>397</v>
      </c>
      <c r="B360">
        <v>4.1859999999999999</v>
      </c>
      <c r="C360">
        <v>3.5070000000000001</v>
      </c>
      <c r="D360">
        <v>11.17</v>
      </c>
      <c r="E360">
        <v>11.84</v>
      </c>
      <c r="F360">
        <v>1</v>
      </c>
      <c r="G360">
        <v>761</v>
      </c>
      <c r="H360" t="s">
        <v>543</v>
      </c>
      <c r="I360" t="s">
        <v>548</v>
      </c>
      <c r="J360">
        <v>0</v>
      </c>
      <c r="K360" t="s">
        <v>397</v>
      </c>
      <c r="N360">
        <v>1</v>
      </c>
      <c r="O360">
        <v>433</v>
      </c>
      <c r="P360">
        <v>1</v>
      </c>
      <c r="Q360">
        <v>761</v>
      </c>
      <c r="R360" t="s">
        <v>552</v>
      </c>
      <c r="S360">
        <v>1</v>
      </c>
      <c r="T360">
        <v>433</v>
      </c>
      <c r="W360">
        <v>51</v>
      </c>
      <c r="AD360" t="s">
        <v>581</v>
      </c>
      <c r="AF360" t="s">
        <v>603</v>
      </c>
      <c r="AG360" t="s">
        <v>608</v>
      </c>
      <c r="AH360" t="s">
        <v>613</v>
      </c>
      <c r="AI360" t="s">
        <v>581</v>
      </c>
      <c r="AJ360" t="s">
        <v>582</v>
      </c>
      <c r="AL360" t="s">
        <v>582</v>
      </c>
      <c r="AM360" t="s">
        <v>627</v>
      </c>
      <c r="AN360" t="s">
        <v>634</v>
      </c>
    </row>
    <row r="361" spans="1:40" x14ac:dyDescent="0.25">
      <c r="A361" s="1" t="s">
        <v>398</v>
      </c>
      <c r="B361">
        <v>4.173</v>
      </c>
      <c r="C361">
        <v>1.857</v>
      </c>
      <c r="D361">
        <v>10.26</v>
      </c>
      <c r="E361">
        <v>10.5</v>
      </c>
      <c r="F361">
        <v>0</v>
      </c>
      <c r="G361">
        <v>2449</v>
      </c>
      <c r="H361" t="s">
        <v>543</v>
      </c>
      <c r="I361" t="s">
        <v>548</v>
      </c>
      <c r="J361">
        <v>2</v>
      </c>
      <c r="K361" t="s">
        <v>398</v>
      </c>
      <c r="L361" t="s">
        <v>549</v>
      </c>
      <c r="M361" t="s">
        <v>549</v>
      </c>
      <c r="N361">
        <v>0</v>
      </c>
      <c r="O361">
        <v>2449</v>
      </c>
      <c r="P361">
        <v>0</v>
      </c>
      <c r="Q361">
        <v>2449</v>
      </c>
      <c r="R361" t="s">
        <v>552</v>
      </c>
      <c r="S361">
        <v>0</v>
      </c>
      <c r="T361">
        <v>2449</v>
      </c>
      <c r="V361" t="s">
        <v>553</v>
      </c>
      <c r="W361">
        <v>63</v>
      </c>
      <c r="AE361" t="s">
        <v>553</v>
      </c>
      <c r="AF361" t="s">
        <v>604</v>
      </c>
      <c r="AG361" t="s">
        <v>608</v>
      </c>
      <c r="AH361" t="s">
        <v>613</v>
      </c>
      <c r="AM361" t="s">
        <v>627</v>
      </c>
      <c r="AN361" t="s">
        <v>634</v>
      </c>
    </row>
    <row r="362" spans="1:40" x14ac:dyDescent="0.25">
      <c r="A362" s="1" t="s">
        <v>399</v>
      </c>
      <c r="B362">
        <v>4.1689999999999996</v>
      </c>
      <c r="C362">
        <v>3.544</v>
      </c>
      <c r="D362">
        <v>9.9459999999999997</v>
      </c>
      <c r="E362">
        <v>11.54</v>
      </c>
      <c r="F362">
        <v>0</v>
      </c>
      <c r="G362">
        <v>1060</v>
      </c>
      <c r="H362" t="s">
        <v>545</v>
      </c>
      <c r="I362" t="s">
        <v>548</v>
      </c>
      <c r="J362">
        <v>0</v>
      </c>
      <c r="K362" t="s">
        <v>399</v>
      </c>
      <c r="N362">
        <v>0</v>
      </c>
      <c r="O362">
        <v>1060</v>
      </c>
      <c r="P362">
        <v>0</v>
      </c>
      <c r="Q362">
        <v>1060</v>
      </c>
      <c r="R362" t="s">
        <v>551</v>
      </c>
      <c r="S362">
        <v>0</v>
      </c>
      <c r="T362">
        <v>1060</v>
      </c>
      <c r="W362">
        <v>72</v>
      </c>
      <c r="Y362" t="s">
        <v>582</v>
      </c>
      <c r="AA362" t="s">
        <v>582</v>
      </c>
      <c r="AC362" t="s">
        <v>581</v>
      </c>
      <c r="AD362" t="s">
        <v>582</v>
      </c>
      <c r="AF362" t="s">
        <v>603</v>
      </c>
      <c r="AG362" t="s">
        <v>610</v>
      </c>
      <c r="AH362" t="s">
        <v>614</v>
      </c>
      <c r="AM362" t="s">
        <v>627</v>
      </c>
      <c r="AN362" t="s">
        <v>634</v>
      </c>
    </row>
    <row r="363" spans="1:40" x14ac:dyDescent="0.25">
      <c r="A363" s="1" t="s">
        <v>400</v>
      </c>
      <c r="B363">
        <v>4.1689999999999996</v>
      </c>
      <c r="C363">
        <v>1.53</v>
      </c>
      <c r="D363">
        <v>9.7439999999999998</v>
      </c>
      <c r="E363">
        <v>10.43</v>
      </c>
      <c r="F363">
        <v>0</v>
      </c>
      <c r="G363">
        <v>2590</v>
      </c>
      <c r="H363" t="s">
        <v>543</v>
      </c>
      <c r="I363" t="s">
        <v>548</v>
      </c>
      <c r="J363">
        <v>2</v>
      </c>
      <c r="K363" t="s">
        <v>400</v>
      </c>
      <c r="N363">
        <v>0</v>
      </c>
      <c r="O363">
        <v>2590</v>
      </c>
      <c r="P363">
        <v>0</v>
      </c>
      <c r="Q363">
        <v>2590</v>
      </c>
      <c r="R363" t="s">
        <v>552</v>
      </c>
      <c r="S363">
        <v>0</v>
      </c>
      <c r="T363">
        <v>2590</v>
      </c>
      <c r="AF363" t="s">
        <v>603</v>
      </c>
      <c r="AG363" t="s">
        <v>608</v>
      </c>
      <c r="AH363" t="s">
        <v>613</v>
      </c>
      <c r="AM363" t="s">
        <v>627</v>
      </c>
      <c r="AN363" t="s">
        <v>634</v>
      </c>
    </row>
    <row r="364" spans="1:40" x14ac:dyDescent="0.25">
      <c r="A364" s="1" t="s">
        <v>401</v>
      </c>
      <c r="B364">
        <v>4.1580000000000004</v>
      </c>
      <c r="C364">
        <v>5.819</v>
      </c>
      <c r="D364">
        <v>9.863999999999999</v>
      </c>
      <c r="E364">
        <v>10.86</v>
      </c>
      <c r="F364">
        <v>1</v>
      </c>
      <c r="G364">
        <v>1288</v>
      </c>
      <c r="H364" t="s">
        <v>543</v>
      </c>
      <c r="I364" t="s">
        <v>548</v>
      </c>
      <c r="J364">
        <v>1</v>
      </c>
      <c r="K364" t="s">
        <v>401</v>
      </c>
      <c r="N364">
        <v>0</v>
      </c>
      <c r="O364">
        <v>1288</v>
      </c>
      <c r="P364">
        <v>0</v>
      </c>
      <c r="Q364">
        <v>1288</v>
      </c>
      <c r="R364" t="s">
        <v>551</v>
      </c>
      <c r="S364">
        <v>0</v>
      </c>
      <c r="T364">
        <v>1288</v>
      </c>
      <c r="W364">
        <v>72</v>
      </c>
      <c r="Y364" t="s">
        <v>582</v>
      </c>
      <c r="AF364" t="s">
        <v>603</v>
      </c>
      <c r="AG364" t="s">
        <v>608</v>
      </c>
      <c r="AH364" t="s">
        <v>613</v>
      </c>
      <c r="AM364" t="s">
        <v>627</v>
      </c>
      <c r="AN364" t="s">
        <v>634</v>
      </c>
    </row>
    <row r="365" spans="1:40" x14ac:dyDescent="0.25">
      <c r="A365" s="1" t="s">
        <v>402</v>
      </c>
      <c r="B365">
        <v>4.149</v>
      </c>
      <c r="C365">
        <v>4.1879999999999997</v>
      </c>
      <c r="D365">
        <v>11.1</v>
      </c>
      <c r="E365">
        <v>10.06</v>
      </c>
      <c r="F365">
        <v>1</v>
      </c>
      <c r="G365">
        <v>1798</v>
      </c>
      <c r="H365" t="s">
        <v>543</v>
      </c>
      <c r="I365" t="s">
        <v>548</v>
      </c>
      <c r="J365">
        <v>2</v>
      </c>
      <c r="K365" t="s">
        <v>402</v>
      </c>
      <c r="P365">
        <v>1</v>
      </c>
      <c r="Q365">
        <v>1798</v>
      </c>
      <c r="R365" t="s">
        <v>551</v>
      </c>
      <c r="S365">
        <v>1</v>
      </c>
      <c r="T365">
        <v>898</v>
      </c>
      <c r="W365">
        <v>74</v>
      </c>
      <c r="Y365" t="s">
        <v>581</v>
      </c>
      <c r="AA365" t="s">
        <v>581</v>
      </c>
      <c r="AD365" t="s">
        <v>581</v>
      </c>
      <c r="AF365" t="s">
        <v>604</v>
      </c>
      <c r="AG365" t="s">
        <v>608</v>
      </c>
      <c r="AH365" t="s">
        <v>618</v>
      </c>
      <c r="AM365" t="s">
        <v>627</v>
      </c>
      <c r="AN365" t="s">
        <v>634</v>
      </c>
    </row>
    <row r="366" spans="1:40" x14ac:dyDescent="0.25">
      <c r="A366" s="1" t="s">
        <v>403</v>
      </c>
      <c r="B366">
        <v>4.1189999999999998</v>
      </c>
      <c r="C366">
        <v>3.7050000000000001</v>
      </c>
      <c r="D366">
        <v>9.9670000000000005</v>
      </c>
      <c r="E366">
        <v>9.7309999999999999</v>
      </c>
      <c r="F366">
        <v>0</v>
      </c>
      <c r="G366">
        <v>624</v>
      </c>
      <c r="H366" t="s">
        <v>543</v>
      </c>
      <c r="I366" t="s">
        <v>548</v>
      </c>
      <c r="J366">
        <v>2</v>
      </c>
      <c r="K366" t="s">
        <v>403</v>
      </c>
      <c r="N366">
        <v>0</v>
      </c>
      <c r="O366">
        <v>624</v>
      </c>
      <c r="P366">
        <v>0</v>
      </c>
      <c r="Q366">
        <v>624</v>
      </c>
      <c r="R366" t="s">
        <v>552</v>
      </c>
      <c r="S366">
        <v>0</v>
      </c>
      <c r="T366">
        <v>624</v>
      </c>
      <c r="W366">
        <v>66</v>
      </c>
      <c r="Y366" t="s">
        <v>581</v>
      </c>
      <c r="AA366" t="s">
        <v>581</v>
      </c>
      <c r="AC366" t="s">
        <v>581</v>
      </c>
      <c r="AD366" t="s">
        <v>582</v>
      </c>
      <c r="AF366" t="s">
        <v>603</v>
      </c>
      <c r="AG366" t="s">
        <v>608</v>
      </c>
      <c r="AH366" t="s">
        <v>617</v>
      </c>
      <c r="AM366" t="s">
        <v>626</v>
      </c>
      <c r="AN366" t="s">
        <v>634</v>
      </c>
    </row>
    <row r="367" spans="1:40" x14ac:dyDescent="0.25">
      <c r="A367" s="1" t="s">
        <v>404</v>
      </c>
      <c r="B367">
        <v>4.0810000000000004</v>
      </c>
      <c r="C367">
        <v>5.33</v>
      </c>
      <c r="D367">
        <v>9.8759999999999994</v>
      </c>
      <c r="E367">
        <v>9.59</v>
      </c>
      <c r="F367">
        <v>0</v>
      </c>
      <c r="G367">
        <v>422</v>
      </c>
      <c r="H367" t="s">
        <v>544</v>
      </c>
      <c r="I367" t="s">
        <v>548</v>
      </c>
      <c r="J367">
        <v>1</v>
      </c>
      <c r="K367" t="s">
        <v>404</v>
      </c>
      <c r="L367" t="s">
        <v>549</v>
      </c>
      <c r="M367" t="s">
        <v>549</v>
      </c>
      <c r="P367">
        <v>0</v>
      </c>
      <c r="Q367">
        <v>422</v>
      </c>
      <c r="R367" t="s">
        <v>551</v>
      </c>
      <c r="S367">
        <v>1</v>
      </c>
      <c r="T367">
        <v>296</v>
      </c>
      <c r="V367" t="s">
        <v>557</v>
      </c>
      <c r="W367">
        <v>73</v>
      </c>
      <c r="X367" t="s">
        <v>580</v>
      </c>
      <c r="Y367" t="s">
        <v>582</v>
      </c>
      <c r="Z367" t="s">
        <v>584</v>
      </c>
      <c r="AA367" t="s">
        <v>582</v>
      </c>
      <c r="AC367" t="s">
        <v>581</v>
      </c>
      <c r="AD367" t="s">
        <v>582</v>
      </c>
      <c r="AE367" t="s">
        <v>553</v>
      </c>
      <c r="AF367" t="s">
        <v>603</v>
      </c>
      <c r="AG367" t="s">
        <v>609</v>
      </c>
      <c r="AH367" t="s">
        <v>615</v>
      </c>
      <c r="AI367" t="s">
        <v>581</v>
      </c>
      <c r="AJ367" t="s">
        <v>581</v>
      </c>
      <c r="AK367" t="s">
        <v>582</v>
      </c>
      <c r="AM367" t="s">
        <v>627</v>
      </c>
      <c r="AN367" t="s">
        <v>634</v>
      </c>
    </row>
    <row r="368" spans="1:40" x14ac:dyDescent="0.25">
      <c r="A368" s="1" t="s">
        <v>405</v>
      </c>
      <c r="B368">
        <v>4.0659999999999998</v>
      </c>
      <c r="C368">
        <v>1.3140000000000001</v>
      </c>
      <c r="D368">
        <v>9.0069999999999997</v>
      </c>
      <c r="E368">
        <v>9.7479999999999993</v>
      </c>
      <c r="F368">
        <v>1</v>
      </c>
      <c r="G368">
        <v>2681</v>
      </c>
      <c r="H368" t="s">
        <v>546</v>
      </c>
      <c r="I368" t="s">
        <v>548</v>
      </c>
      <c r="J368">
        <v>2</v>
      </c>
      <c r="K368" t="s">
        <v>405</v>
      </c>
      <c r="L368" t="s">
        <v>549</v>
      </c>
      <c r="M368" t="s">
        <v>549</v>
      </c>
      <c r="P368">
        <v>1</v>
      </c>
      <c r="Q368">
        <v>2681</v>
      </c>
      <c r="R368" t="s">
        <v>552</v>
      </c>
      <c r="S368">
        <v>1</v>
      </c>
      <c r="T368">
        <v>726</v>
      </c>
      <c r="V368" t="s">
        <v>553</v>
      </c>
      <c r="W368">
        <v>77</v>
      </c>
      <c r="Y368" t="s">
        <v>581</v>
      </c>
      <c r="AA368" t="s">
        <v>581</v>
      </c>
      <c r="AD368" t="s">
        <v>581</v>
      </c>
      <c r="AE368" t="s">
        <v>553</v>
      </c>
      <c r="AF368" t="s">
        <v>607</v>
      </c>
      <c r="AG368" t="s">
        <v>608</v>
      </c>
      <c r="AH368" t="s">
        <v>613</v>
      </c>
      <c r="AI368" t="s">
        <v>581</v>
      </c>
      <c r="AJ368" t="s">
        <v>581</v>
      </c>
      <c r="AK368" t="s">
        <v>581</v>
      </c>
      <c r="AL368" t="s">
        <v>581</v>
      </c>
      <c r="AM368" t="s">
        <v>630</v>
      </c>
      <c r="AN368" t="s">
        <v>634</v>
      </c>
    </row>
    <row r="369" spans="1:40" x14ac:dyDescent="0.25">
      <c r="A369" s="1" t="s">
        <v>406</v>
      </c>
      <c r="B369">
        <v>4.0270000000000001</v>
      </c>
      <c r="C369">
        <v>2.5659999999999998</v>
      </c>
      <c r="D369">
        <v>10.24</v>
      </c>
      <c r="E369">
        <v>10.220000000000001</v>
      </c>
      <c r="F369">
        <v>0</v>
      </c>
      <c r="G369">
        <v>131</v>
      </c>
      <c r="H369" t="s">
        <v>546</v>
      </c>
      <c r="I369" t="s">
        <v>548</v>
      </c>
      <c r="J369">
        <v>2</v>
      </c>
      <c r="K369" t="s">
        <v>406</v>
      </c>
      <c r="P369">
        <v>0</v>
      </c>
      <c r="Q369">
        <v>131</v>
      </c>
      <c r="R369" t="s">
        <v>551</v>
      </c>
      <c r="S369">
        <v>0</v>
      </c>
      <c r="T369">
        <v>131</v>
      </c>
      <c r="W369">
        <v>69</v>
      </c>
      <c r="Y369" t="s">
        <v>581</v>
      </c>
      <c r="AA369" t="s">
        <v>581</v>
      </c>
      <c r="AD369" t="s">
        <v>581</v>
      </c>
      <c r="AF369" t="s">
        <v>607</v>
      </c>
      <c r="AG369" t="s">
        <v>608</v>
      </c>
      <c r="AH369" t="s">
        <v>613</v>
      </c>
      <c r="AM369" t="s">
        <v>627</v>
      </c>
      <c r="AN369" t="s">
        <v>634</v>
      </c>
    </row>
    <row r="370" spans="1:40" x14ac:dyDescent="0.25">
      <c r="A370" s="1" t="s">
        <v>407</v>
      </c>
      <c r="B370">
        <v>4.0060000000000002</v>
      </c>
      <c r="C370">
        <v>0</v>
      </c>
      <c r="D370">
        <v>9.9359999999999999</v>
      </c>
      <c r="E370">
        <v>10.78</v>
      </c>
      <c r="F370">
        <v>1</v>
      </c>
      <c r="G370">
        <v>291</v>
      </c>
      <c r="H370" t="s">
        <v>544</v>
      </c>
      <c r="I370" t="s">
        <v>548</v>
      </c>
      <c r="J370">
        <v>0</v>
      </c>
      <c r="K370" t="s">
        <v>407</v>
      </c>
      <c r="L370" t="s">
        <v>549</v>
      </c>
      <c r="M370" t="s">
        <v>549</v>
      </c>
      <c r="P370">
        <v>1</v>
      </c>
      <c r="Q370">
        <v>291</v>
      </c>
      <c r="R370" t="s">
        <v>551</v>
      </c>
      <c r="S370">
        <v>1</v>
      </c>
      <c r="T370">
        <v>162</v>
      </c>
      <c r="V370" t="s">
        <v>553</v>
      </c>
      <c r="W370">
        <v>69</v>
      </c>
      <c r="Y370" t="s">
        <v>582</v>
      </c>
      <c r="AA370" t="s">
        <v>581</v>
      </c>
      <c r="AD370" t="s">
        <v>581</v>
      </c>
      <c r="AE370" t="s">
        <v>553</v>
      </c>
      <c r="AF370" t="s">
        <v>603</v>
      </c>
      <c r="AG370" t="s">
        <v>608</v>
      </c>
      <c r="AH370" t="s">
        <v>614</v>
      </c>
      <c r="AJ370" t="s">
        <v>581</v>
      </c>
      <c r="AM370" t="s">
        <v>626</v>
      </c>
      <c r="AN370" t="s">
        <v>634</v>
      </c>
    </row>
    <row r="371" spans="1:40" x14ac:dyDescent="0.25">
      <c r="A371" s="1" t="s">
        <v>408</v>
      </c>
      <c r="B371">
        <v>3.9790000000000001</v>
      </c>
      <c r="C371">
        <v>6.2309999999999999</v>
      </c>
      <c r="D371">
        <v>10.97</v>
      </c>
      <c r="E371">
        <v>9.7859999999999996</v>
      </c>
      <c r="F371">
        <v>1</v>
      </c>
      <c r="G371">
        <v>1081</v>
      </c>
      <c r="H371" t="s">
        <v>545</v>
      </c>
      <c r="I371" t="s">
        <v>548</v>
      </c>
      <c r="J371">
        <v>1</v>
      </c>
      <c r="K371" t="s">
        <v>408</v>
      </c>
      <c r="L371" t="s">
        <v>549</v>
      </c>
      <c r="M371" t="s">
        <v>549</v>
      </c>
      <c r="P371">
        <v>1</v>
      </c>
      <c r="Q371">
        <v>1081</v>
      </c>
      <c r="R371" t="s">
        <v>552</v>
      </c>
      <c r="S371">
        <v>1</v>
      </c>
      <c r="T371">
        <v>1081</v>
      </c>
      <c r="V371" t="s">
        <v>570</v>
      </c>
      <c r="W371">
        <v>77</v>
      </c>
      <c r="AE371" t="s">
        <v>553</v>
      </c>
      <c r="AF371" t="s">
        <v>603</v>
      </c>
      <c r="AG371" t="s">
        <v>610</v>
      </c>
      <c r="AH371" t="s">
        <v>614</v>
      </c>
      <c r="AM371" t="s">
        <v>627</v>
      </c>
      <c r="AN371" t="s">
        <v>634</v>
      </c>
    </row>
    <row r="372" spans="1:40" x14ac:dyDescent="0.25">
      <c r="A372" s="1" t="s">
        <v>409</v>
      </c>
      <c r="B372">
        <v>3.9630000000000001</v>
      </c>
      <c r="C372">
        <v>2.4279999999999999</v>
      </c>
      <c r="D372">
        <v>9.7070000000000007</v>
      </c>
      <c r="E372">
        <v>9.484</v>
      </c>
      <c r="F372">
        <v>0</v>
      </c>
      <c r="G372">
        <v>1289</v>
      </c>
      <c r="H372" t="s">
        <v>544</v>
      </c>
      <c r="I372" t="s">
        <v>548</v>
      </c>
      <c r="J372">
        <v>2</v>
      </c>
      <c r="K372" t="s">
        <v>409</v>
      </c>
      <c r="N372">
        <v>0</v>
      </c>
      <c r="O372">
        <v>1289</v>
      </c>
      <c r="P372">
        <v>0</v>
      </c>
      <c r="Q372">
        <v>1289</v>
      </c>
      <c r="R372" t="s">
        <v>551</v>
      </c>
      <c r="S372">
        <v>0</v>
      </c>
      <c r="T372">
        <v>1289</v>
      </c>
      <c r="W372">
        <v>70</v>
      </c>
      <c r="Y372" t="s">
        <v>581</v>
      </c>
      <c r="AA372" t="s">
        <v>581</v>
      </c>
      <c r="AD372" t="s">
        <v>581</v>
      </c>
      <c r="AF372" t="s">
        <v>603</v>
      </c>
      <c r="AG372" t="s">
        <v>608</v>
      </c>
      <c r="AH372" t="s">
        <v>614</v>
      </c>
      <c r="AM372" t="s">
        <v>626</v>
      </c>
      <c r="AN372" t="s">
        <v>634</v>
      </c>
    </row>
    <row r="373" spans="1:40" x14ac:dyDescent="0.25">
      <c r="A373" s="1" t="s">
        <v>410</v>
      </c>
      <c r="B373">
        <v>3.9580000000000002</v>
      </c>
      <c r="C373">
        <v>2.0510000000000002</v>
      </c>
      <c r="D373">
        <v>10.29</v>
      </c>
      <c r="E373">
        <v>10.41</v>
      </c>
      <c r="F373">
        <v>0</v>
      </c>
      <c r="G373">
        <v>1178</v>
      </c>
      <c r="H373" t="s">
        <v>545</v>
      </c>
      <c r="I373" t="s">
        <v>548</v>
      </c>
      <c r="J373">
        <v>2</v>
      </c>
      <c r="K373" t="s">
        <v>410</v>
      </c>
      <c r="L373" t="s">
        <v>550</v>
      </c>
      <c r="M373" t="s">
        <v>550</v>
      </c>
      <c r="P373">
        <v>0</v>
      </c>
      <c r="Q373">
        <v>1178</v>
      </c>
      <c r="R373" t="s">
        <v>552</v>
      </c>
      <c r="S373">
        <v>0</v>
      </c>
      <c r="T373">
        <v>1178</v>
      </c>
      <c r="V373" t="s">
        <v>553</v>
      </c>
      <c r="W373">
        <v>68</v>
      </c>
      <c r="AE373" t="s">
        <v>553</v>
      </c>
      <c r="AF373" t="s">
        <v>603</v>
      </c>
      <c r="AG373" t="s">
        <v>610</v>
      </c>
      <c r="AH373" t="s">
        <v>613</v>
      </c>
      <c r="AM373" t="s">
        <v>627</v>
      </c>
      <c r="AN373" t="s">
        <v>634</v>
      </c>
    </row>
    <row r="374" spans="1:40" x14ac:dyDescent="0.25">
      <c r="A374" s="1" t="s">
        <v>411</v>
      </c>
      <c r="B374">
        <v>3.9569999999999999</v>
      </c>
      <c r="C374">
        <v>7.0329999999999986</v>
      </c>
      <c r="D374">
        <v>10.55</v>
      </c>
      <c r="E374">
        <v>12.82</v>
      </c>
      <c r="F374">
        <v>1</v>
      </c>
      <c r="G374">
        <v>1357</v>
      </c>
      <c r="H374" t="s">
        <v>546</v>
      </c>
      <c r="I374" t="s">
        <v>548</v>
      </c>
      <c r="J374">
        <v>1</v>
      </c>
      <c r="K374" t="s">
        <v>411</v>
      </c>
      <c r="L374" t="s">
        <v>550</v>
      </c>
      <c r="M374" t="s">
        <v>549</v>
      </c>
      <c r="P374">
        <v>1</v>
      </c>
      <c r="Q374">
        <v>1357</v>
      </c>
      <c r="R374" t="s">
        <v>552</v>
      </c>
      <c r="S374">
        <v>1</v>
      </c>
      <c r="T374">
        <v>680</v>
      </c>
      <c r="V374" t="s">
        <v>553</v>
      </c>
      <c r="W374">
        <v>42</v>
      </c>
      <c r="Y374" t="s">
        <v>581</v>
      </c>
      <c r="AA374" t="s">
        <v>581</v>
      </c>
      <c r="AD374" t="s">
        <v>581</v>
      </c>
      <c r="AE374" t="s">
        <v>553</v>
      </c>
      <c r="AF374" t="s">
        <v>607</v>
      </c>
      <c r="AG374" t="s">
        <v>609</v>
      </c>
      <c r="AH374" t="s">
        <v>613</v>
      </c>
      <c r="AI374" t="s">
        <v>581</v>
      </c>
      <c r="AJ374" t="s">
        <v>581</v>
      </c>
      <c r="AK374" t="s">
        <v>582</v>
      </c>
      <c r="AL374" t="s">
        <v>582</v>
      </c>
      <c r="AM374" t="s">
        <v>627</v>
      </c>
      <c r="AN374" t="s">
        <v>634</v>
      </c>
    </row>
    <row r="375" spans="1:40" x14ac:dyDescent="0.25">
      <c r="A375" s="1" t="s">
        <v>412</v>
      </c>
      <c r="B375">
        <v>3.9540000000000002</v>
      </c>
      <c r="C375">
        <v>0.3952</v>
      </c>
      <c r="D375">
        <v>9.5060000000000002</v>
      </c>
      <c r="E375">
        <v>10.18</v>
      </c>
      <c r="F375">
        <v>0</v>
      </c>
      <c r="G375">
        <v>889</v>
      </c>
      <c r="H375" t="s">
        <v>543</v>
      </c>
      <c r="I375" t="s">
        <v>548</v>
      </c>
      <c r="J375">
        <v>2</v>
      </c>
      <c r="K375" t="s">
        <v>412</v>
      </c>
      <c r="L375" t="s">
        <v>549</v>
      </c>
      <c r="M375" t="s">
        <v>549</v>
      </c>
      <c r="N375">
        <v>1</v>
      </c>
      <c r="O375">
        <v>883</v>
      </c>
      <c r="P375">
        <v>0</v>
      </c>
      <c r="Q375">
        <v>889</v>
      </c>
      <c r="R375" t="s">
        <v>552</v>
      </c>
      <c r="S375">
        <v>1</v>
      </c>
      <c r="T375">
        <v>883</v>
      </c>
      <c r="V375" t="s">
        <v>553</v>
      </c>
      <c r="W375">
        <v>64</v>
      </c>
      <c r="AE375" t="s">
        <v>599</v>
      </c>
      <c r="AF375" t="s">
        <v>603</v>
      </c>
      <c r="AG375" t="s">
        <v>608</v>
      </c>
      <c r="AH375" t="s">
        <v>615</v>
      </c>
      <c r="AJ375" t="s">
        <v>581</v>
      </c>
      <c r="AK375" t="s">
        <v>581</v>
      </c>
      <c r="AM375" t="s">
        <v>626</v>
      </c>
      <c r="AN375" t="s">
        <v>634</v>
      </c>
    </row>
    <row r="376" spans="1:40" x14ac:dyDescent="0.25">
      <c r="A376" s="1" t="s">
        <v>413</v>
      </c>
      <c r="B376">
        <v>3.9239999999999999</v>
      </c>
      <c r="C376">
        <v>4.7709999999999999</v>
      </c>
      <c r="D376">
        <v>9.8550000000000004</v>
      </c>
      <c r="E376">
        <v>10.220000000000001</v>
      </c>
      <c r="F376">
        <v>0</v>
      </c>
      <c r="G376">
        <v>997</v>
      </c>
      <c r="H376" t="s">
        <v>543</v>
      </c>
      <c r="I376" t="s">
        <v>548</v>
      </c>
      <c r="J376">
        <v>2</v>
      </c>
      <c r="K376" t="s">
        <v>413</v>
      </c>
      <c r="N376">
        <v>0</v>
      </c>
      <c r="O376">
        <v>997</v>
      </c>
      <c r="P376">
        <v>0</v>
      </c>
      <c r="Q376">
        <v>997</v>
      </c>
      <c r="R376" t="s">
        <v>551</v>
      </c>
      <c r="S376">
        <v>0</v>
      </c>
      <c r="T376">
        <v>997</v>
      </c>
      <c r="W376">
        <v>69</v>
      </c>
      <c r="Y376" t="s">
        <v>581</v>
      </c>
      <c r="AF376" t="s">
        <v>603</v>
      </c>
      <c r="AG376" t="s">
        <v>608</v>
      </c>
      <c r="AH376" t="s">
        <v>616</v>
      </c>
      <c r="AM376" t="s">
        <v>627</v>
      </c>
      <c r="AN376" t="s">
        <v>634</v>
      </c>
    </row>
    <row r="377" spans="1:40" x14ac:dyDescent="0.25">
      <c r="A377" s="1" t="s">
        <v>414</v>
      </c>
      <c r="B377">
        <v>3.9220000000000002</v>
      </c>
      <c r="C377">
        <v>2.0129999999999999</v>
      </c>
      <c r="D377">
        <v>9.152000000000001</v>
      </c>
      <c r="E377">
        <v>10.66</v>
      </c>
      <c r="F377">
        <v>0</v>
      </c>
      <c r="G377">
        <v>540</v>
      </c>
      <c r="H377" t="s">
        <v>543</v>
      </c>
      <c r="I377" t="s">
        <v>548</v>
      </c>
      <c r="J377">
        <v>2</v>
      </c>
      <c r="K377" t="s">
        <v>414</v>
      </c>
      <c r="N377">
        <v>0</v>
      </c>
      <c r="O377">
        <v>540</v>
      </c>
      <c r="P377">
        <v>0</v>
      </c>
      <c r="Q377">
        <v>540</v>
      </c>
      <c r="R377" t="s">
        <v>551</v>
      </c>
      <c r="S377">
        <v>1</v>
      </c>
      <c r="T377">
        <v>54</v>
      </c>
      <c r="W377">
        <v>69</v>
      </c>
      <c r="Y377" t="s">
        <v>581</v>
      </c>
      <c r="AA377" t="s">
        <v>581</v>
      </c>
      <c r="AC377" t="s">
        <v>581</v>
      </c>
      <c r="AD377" t="s">
        <v>582</v>
      </c>
      <c r="AF377" t="s">
        <v>603</v>
      </c>
      <c r="AG377" t="s">
        <v>608</v>
      </c>
      <c r="AH377" t="s">
        <v>616</v>
      </c>
      <c r="AK377" t="s">
        <v>581</v>
      </c>
      <c r="AL377" t="s">
        <v>581</v>
      </c>
      <c r="AM377" t="s">
        <v>626</v>
      </c>
      <c r="AN377" t="s">
        <v>634</v>
      </c>
    </row>
    <row r="378" spans="1:40" x14ac:dyDescent="0.25">
      <c r="A378" s="1" t="s">
        <v>415</v>
      </c>
      <c r="B378">
        <v>3.907</v>
      </c>
      <c r="C378">
        <v>6</v>
      </c>
      <c r="D378">
        <v>10.48</v>
      </c>
      <c r="E378">
        <v>10.37</v>
      </c>
      <c r="F378">
        <v>0</v>
      </c>
      <c r="G378">
        <v>944</v>
      </c>
      <c r="H378" t="s">
        <v>544</v>
      </c>
      <c r="I378" t="s">
        <v>548</v>
      </c>
      <c r="J378">
        <v>1</v>
      </c>
      <c r="K378" t="s">
        <v>415</v>
      </c>
      <c r="N378">
        <v>1</v>
      </c>
      <c r="O378">
        <v>29</v>
      </c>
      <c r="P378">
        <v>0</v>
      </c>
      <c r="Q378">
        <v>944</v>
      </c>
      <c r="R378" t="s">
        <v>551</v>
      </c>
      <c r="S378">
        <v>1</v>
      </c>
      <c r="T378">
        <v>29</v>
      </c>
      <c r="W378">
        <v>63</v>
      </c>
      <c r="AD378" t="s">
        <v>581</v>
      </c>
      <c r="AF378" t="s">
        <v>603</v>
      </c>
      <c r="AG378" t="s">
        <v>609</v>
      </c>
      <c r="AH378" t="s">
        <v>613</v>
      </c>
      <c r="AM378" t="s">
        <v>627</v>
      </c>
      <c r="AN378" t="s">
        <v>634</v>
      </c>
    </row>
    <row r="379" spans="1:40" x14ac:dyDescent="0.25">
      <c r="A379" s="1" t="s">
        <v>416</v>
      </c>
      <c r="B379">
        <v>3.8969999999999998</v>
      </c>
      <c r="C379">
        <v>3.2639999999999998</v>
      </c>
      <c r="D379">
        <v>9.75</v>
      </c>
      <c r="E379">
        <v>10.16</v>
      </c>
      <c r="F379">
        <v>1</v>
      </c>
      <c r="G379">
        <v>434</v>
      </c>
      <c r="H379" t="s">
        <v>543</v>
      </c>
      <c r="I379" t="s">
        <v>548</v>
      </c>
      <c r="J379">
        <v>2</v>
      </c>
      <c r="K379" t="s">
        <v>416</v>
      </c>
      <c r="N379">
        <v>0</v>
      </c>
      <c r="O379">
        <v>434</v>
      </c>
      <c r="P379">
        <v>0</v>
      </c>
      <c r="Q379">
        <v>434</v>
      </c>
      <c r="R379" t="s">
        <v>551</v>
      </c>
      <c r="S379">
        <v>0</v>
      </c>
      <c r="T379">
        <v>434</v>
      </c>
      <c r="W379">
        <v>75</v>
      </c>
      <c r="AD379" t="s">
        <v>581</v>
      </c>
      <c r="AF379" t="s">
        <v>604</v>
      </c>
      <c r="AG379" t="s">
        <v>608</v>
      </c>
      <c r="AH379" t="s">
        <v>617</v>
      </c>
      <c r="AM379" t="s">
        <v>627</v>
      </c>
      <c r="AN379" t="s">
        <v>634</v>
      </c>
    </row>
    <row r="380" spans="1:40" x14ac:dyDescent="0.25">
      <c r="A380" s="1" t="s">
        <v>417</v>
      </c>
      <c r="B380">
        <v>3.8809999999999998</v>
      </c>
      <c r="C380">
        <v>3.004</v>
      </c>
      <c r="D380">
        <v>9.8770000000000007</v>
      </c>
      <c r="E380">
        <v>10.59</v>
      </c>
      <c r="F380">
        <v>1</v>
      </c>
      <c r="G380">
        <v>896</v>
      </c>
      <c r="H380" t="s">
        <v>544</v>
      </c>
      <c r="I380" t="s">
        <v>548</v>
      </c>
      <c r="J380">
        <v>2</v>
      </c>
      <c r="K380" t="s">
        <v>417</v>
      </c>
      <c r="L380" t="s">
        <v>549</v>
      </c>
      <c r="M380" t="s">
        <v>549</v>
      </c>
      <c r="P380">
        <v>1</v>
      </c>
      <c r="Q380">
        <v>896</v>
      </c>
      <c r="R380" t="s">
        <v>551</v>
      </c>
      <c r="S380">
        <v>1</v>
      </c>
      <c r="T380">
        <v>502</v>
      </c>
      <c r="V380" t="s">
        <v>553</v>
      </c>
      <c r="W380">
        <v>51</v>
      </c>
      <c r="AE380" t="s">
        <v>553</v>
      </c>
      <c r="AF380" t="s">
        <v>603</v>
      </c>
      <c r="AG380" t="s">
        <v>609</v>
      </c>
      <c r="AH380" t="s">
        <v>613</v>
      </c>
      <c r="AI380" t="s">
        <v>581</v>
      </c>
      <c r="AJ380" t="s">
        <v>581</v>
      </c>
      <c r="AK380" t="s">
        <v>582</v>
      </c>
      <c r="AL380" t="s">
        <v>581</v>
      </c>
      <c r="AM380" t="s">
        <v>627</v>
      </c>
      <c r="AN380" t="s">
        <v>634</v>
      </c>
    </row>
    <row r="381" spans="1:40" x14ac:dyDescent="0.25">
      <c r="A381" s="1" t="s">
        <v>418</v>
      </c>
      <c r="B381">
        <v>3.8340000000000001</v>
      </c>
      <c r="C381">
        <v>3.5169999999999999</v>
      </c>
      <c r="D381">
        <v>10.65</v>
      </c>
      <c r="E381">
        <v>10.57</v>
      </c>
      <c r="F381">
        <v>0</v>
      </c>
      <c r="G381">
        <v>564</v>
      </c>
      <c r="H381" t="s">
        <v>543</v>
      </c>
      <c r="I381" t="s">
        <v>548</v>
      </c>
      <c r="J381">
        <v>2</v>
      </c>
      <c r="K381" t="s">
        <v>418</v>
      </c>
      <c r="L381" t="s">
        <v>550</v>
      </c>
      <c r="M381" t="s">
        <v>550</v>
      </c>
      <c r="P381">
        <v>0</v>
      </c>
      <c r="Q381">
        <v>564</v>
      </c>
      <c r="R381" t="s">
        <v>552</v>
      </c>
      <c r="S381">
        <v>0</v>
      </c>
      <c r="T381">
        <v>564</v>
      </c>
      <c r="V381" t="s">
        <v>553</v>
      </c>
      <c r="W381">
        <v>65</v>
      </c>
      <c r="Y381" t="s">
        <v>582</v>
      </c>
      <c r="Z381" t="s">
        <v>583</v>
      </c>
      <c r="AA381" t="s">
        <v>582</v>
      </c>
      <c r="AC381" t="s">
        <v>581</v>
      </c>
      <c r="AD381" t="s">
        <v>582</v>
      </c>
      <c r="AE381" t="s">
        <v>553</v>
      </c>
      <c r="AF381" t="s">
        <v>604</v>
      </c>
      <c r="AG381" t="s">
        <v>608</v>
      </c>
      <c r="AH381" t="s">
        <v>615</v>
      </c>
      <c r="AJ381" t="s">
        <v>581</v>
      </c>
      <c r="AM381" t="s">
        <v>633</v>
      </c>
      <c r="AN381" t="s">
        <v>634</v>
      </c>
    </row>
    <row r="382" spans="1:40" x14ac:dyDescent="0.25">
      <c r="A382" s="1" t="s">
        <v>419</v>
      </c>
      <c r="B382">
        <v>3.827</v>
      </c>
      <c r="C382">
        <v>7.2360000000000007</v>
      </c>
      <c r="D382">
        <v>10.15</v>
      </c>
      <c r="E382">
        <v>9.6</v>
      </c>
      <c r="F382">
        <v>0</v>
      </c>
      <c r="G382">
        <v>852</v>
      </c>
      <c r="H382" t="s">
        <v>543</v>
      </c>
      <c r="I382" t="s">
        <v>548</v>
      </c>
      <c r="J382">
        <v>1</v>
      </c>
      <c r="K382" t="s">
        <v>419</v>
      </c>
      <c r="L382" t="s">
        <v>550</v>
      </c>
      <c r="M382" t="s">
        <v>550</v>
      </c>
      <c r="N382">
        <v>0</v>
      </c>
      <c r="O382">
        <v>852</v>
      </c>
      <c r="P382">
        <v>0</v>
      </c>
      <c r="Q382">
        <v>852</v>
      </c>
      <c r="R382" t="s">
        <v>551</v>
      </c>
      <c r="S382">
        <v>0</v>
      </c>
      <c r="T382">
        <v>852</v>
      </c>
      <c r="V382" t="s">
        <v>553</v>
      </c>
      <c r="W382">
        <v>61</v>
      </c>
      <c r="AE382" t="s">
        <v>553</v>
      </c>
      <c r="AG382" t="s">
        <v>611</v>
      </c>
      <c r="AH382" t="s">
        <v>618</v>
      </c>
      <c r="AJ382" t="s">
        <v>581</v>
      </c>
      <c r="AM382" t="s">
        <v>627</v>
      </c>
      <c r="AN382" t="s">
        <v>634</v>
      </c>
    </row>
    <row r="383" spans="1:40" x14ac:dyDescent="0.25">
      <c r="A383" s="1" t="s">
        <v>420</v>
      </c>
      <c r="B383">
        <v>3.8130000000000002</v>
      </c>
      <c r="C383">
        <v>6.7329999999999997</v>
      </c>
      <c r="D383">
        <v>10.220000000000001</v>
      </c>
      <c r="E383">
        <v>9.7170000000000005</v>
      </c>
      <c r="F383">
        <v>0</v>
      </c>
      <c r="G383">
        <v>2488</v>
      </c>
      <c r="H383" t="s">
        <v>545</v>
      </c>
      <c r="I383" t="s">
        <v>548</v>
      </c>
      <c r="J383">
        <v>1</v>
      </c>
      <c r="K383" t="s">
        <v>420</v>
      </c>
      <c r="L383" t="s">
        <v>550</v>
      </c>
      <c r="M383" t="s">
        <v>550</v>
      </c>
      <c r="N383">
        <v>0</v>
      </c>
      <c r="O383">
        <v>2488</v>
      </c>
      <c r="P383">
        <v>0</v>
      </c>
      <c r="Q383">
        <v>2488</v>
      </c>
      <c r="R383" t="s">
        <v>551</v>
      </c>
      <c r="S383">
        <v>0</v>
      </c>
      <c r="T383">
        <v>2488</v>
      </c>
      <c r="V383" t="s">
        <v>553</v>
      </c>
      <c r="W383">
        <v>58</v>
      </c>
      <c r="AD383" t="s">
        <v>581</v>
      </c>
      <c r="AE383" t="s">
        <v>553</v>
      </c>
      <c r="AF383" t="s">
        <v>603</v>
      </c>
      <c r="AG383" t="s">
        <v>610</v>
      </c>
      <c r="AH383" t="s">
        <v>618</v>
      </c>
      <c r="AM383" t="s">
        <v>627</v>
      </c>
      <c r="AN383" t="s">
        <v>634</v>
      </c>
    </row>
    <row r="384" spans="1:40" x14ac:dyDescent="0.25">
      <c r="A384" s="1" t="s">
        <v>421</v>
      </c>
      <c r="B384">
        <v>3.7970000000000002</v>
      </c>
      <c r="C384">
        <v>0.53100000000000003</v>
      </c>
      <c r="D384">
        <v>9.8070000000000004</v>
      </c>
      <c r="E384">
        <v>10.33</v>
      </c>
      <c r="F384">
        <v>1</v>
      </c>
      <c r="G384">
        <v>154</v>
      </c>
      <c r="H384" t="s">
        <v>544</v>
      </c>
      <c r="I384" t="s">
        <v>548</v>
      </c>
      <c r="J384">
        <v>2</v>
      </c>
      <c r="K384" t="s">
        <v>421</v>
      </c>
      <c r="N384">
        <v>1</v>
      </c>
      <c r="O384">
        <v>127</v>
      </c>
      <c r="P384">
        <v>1</v>
      </c>
      <c r="Q384">
        <v>154</v>
      </c>
      <c r="R384" t="s">
        <v>552</v>
      </c>
      <c r="S384">
        <v>1</v>
      </c>
      <c r="T384">
        <v>127</v>
      </c>
      <c r="W384">
        <v>75</v>
      </c>
      <c r="AF384" t="s">
        <v>604</v>
      </c>
      <c r="AG384" t="s">
        <v>608</v>
      </c>
      <c r="AH384" t="s">
        <v>614</v>
      </c>
      <c r="AJ384" t="s">
        <v>581</v>
      </c>
      <c r="AK384" t="s">
        <v>581</v>
      </c>
      <c r="AL384" t="s">
        <v>581</v>
      </c>
      <c r="AM384" t="s">
        <v>627</v>
      </c>
      <c r="AN384" t="s">
        <v>634</v>
      </c>
    </row>
    <row r="385" spans="1:40" x14ac:dyDescent="0.25">
      <c r="A385" s="1" t="s">
        <v>422</v>
      </c>
      <c r="B385">
        <v>3.782</v>
      </c>
      <c r="C385">
        <v>7.7839999999999998</v>
      </c>
      <c r="D385">
        <v>9.9849999999999994</v>
      </c>
      <c r="E385">
        <v>9.8770000000000007</v>
      </c>
      <c r="F385">
        <v>0</v>
      </c>
      <c r="G385">
        <v>600</v>
      </c>
      <c r="H385" t="s">
        <v>543</v>
      </c>
      <c r="I385" t="s">
        <v>548</v>
      </c>
      <c r="J385">
        <v>1</v>
      </c>
      <c r="K385" t="s">
        <v>422</v>
      </c>
      <c r="N385">
        <v>0</v>
      </c>
      <c r="O385">
        <v>600</v>
      </c>
      <c r="P385">
        <v>0</v>
      </c>
      <c r="Q385">
        <v>600</v>
      </c>
      <c r="R385" t="s">
        <v>552</v>
      </c>
      <c r="S385">
        <v>0</v>
      </c>
      <c r="T385">
        <v>600</v>
      </c>
      <c r="W385">
        <v>74</v>
      </c>
      <c r="Y385" t="s">
        <v>581</v>
      </c>
      <c r="AA385" t="s">
        <v>581</v>
      </c>
      <c r="AD385" t="s">
        <v>581</v>
      </c>
      <c r="AF385" t="s">
        <v>604</v>
      </c>
      <c r="AG385" t="s">
        <v>608</v>
      </c>
      <c r="AH385" t="s">
        <v>613</v>
      </c>
      <c r="AM385" t="s">
        <v>627</v>
      </c>
      <c r="AN385" t="s">
        <v>634</v>
      </c>
    </row>
    <row r="386" spans="1:40" x14ac:dyDescent="0.25">
      <c r="A386" s="1" t="s">
        <v>423</v>
      </c>
      <c r="B386">
        <v>3.7759999999999998</v>
      </c>
      <c r="C386">
        <v>6.2370000000000001</v>
      </c>
      <c r="D386">
        <v>10.09</v>
      </c>
      <c r="E386">
        <v>10.1</v>
      </c>
      <c r="F386">
        <v>0</v>
      </c>
      <c r="G386">
        <v>888</v>
      </c>
      <c r="H386" t="s">
        <v>543</v>
      </c>
      <c r="I386" t="s">
        <v>548</v>
      </c>
      <c r="J386">
        <v>1</v>
      </c>
      <c r="K386" t="s">
        <v>423</v>
      </c>
      <c r="N386">
        <v>0</v>
      </c>
      <c r="O386">
        <v>888</v>
      </c>
      <c r="P386">
        <v>0</v>
      </c>
      <c r="Q386">
        <v>888</v>
      </c>
      <c r="R386" t="s">
        <v>552</v>
      </c>
      <c r="S386">
        <v>0</v>
      </c>
      <c r="T386">
        <v>888</v>
      </c>
      <c r="W386">
        <v>56</v>
      </c>
      <c r="AF386" t="s">
        <v>603</v>
      </c>
      <c r="AG386" t="s">
        <v>608</v>
      </c>
      <c r="AH386" t="s">
        <v>616</v>
      </c>
      <c r="AM386" t="s">
        <v>627</v>
      </c>
      <c r="AN386" t="s">
        <v>634</v>
      </c>
    </row>
    <row r="387" spans="1:40" x14ac:dyDescent="0.25">
      <c r="A387" s="1" t="s">
        <v>424</v>
      </c>
      <c r="B387">
        <v>3.7440000000000002</v>
      </c>
      <c r="C387">
        <v>4.0350000000000001</v>
      </c>
      <c r="D387">
        <v>9.73</v>
      </c>
      <c r="E387">
        <v>10.47</v>
      </c>
      <c r="F387">
        <v>1</v>
      </c>
      <c r="G387">
        <v>2620</v>
      </c>
      <c r="H387" t="s">
        <v>543</v>
      </c>
      <c r="I387" t="s">
        <v>548</v>
      </c>
      <c r="J387">
        <v>2</v>
      </c>
      <c r="K387" t="s">
        <v>424</v>
      </c>
      <c r="N387">
        <v>0</v>
      </c>
      <c r="O387">
        <v>2620</v>
      </c>
      <c r="Q387">
        <v>2620</v>
      </c>
      <c r="R387" t="s">
        <v>552</v>
      </c>
      <c r="S387">
        <v>0</v>
      </c>
      <c r="T387">
        <v>2620</v>
      </c>
      <c r="W387">
        <v>67</v>
      </c>
      <c r="Y387" t="s">
        <v>581</v>
      </c>
      <c r="AA387" t="s">
        <v>581</v>
      </c>
      <c r="AD387" t="s">
        <v>581</v>
      </c>
      <c r="AF387" t="s">
        <v>603</v>
      </c>
      <c r="AG387" t="s">
        <v>608</v>
      </c>
      <c r="AH387" t="s">
        <v>613</v>
      </c>
      <c r="AM387" t="s">
        <v>627</v>
      </c>
      <c r="AN387" t="s">
        <v>634</v>
      </c>
    </row>
    <row r="388" spans="1:40" x14ac:dyDescent="0.25">
      <c r="A388" s="1" t="s">
        <v>425</v>
      </c>
      <c r="B388">
        <v>3.7349999999999999</v>
      </c>
      <c r="C388">
        <v>1.1579999999999999</v>
      </c>
      <c r="D388">
        <v>9.5500000000000007</v>
      </c>
      <c r="E388">
        <v>9.4720000000000013</v>
      </c>
      <c r="F388">
        <v>1</v>
      </c>
      <c r="G388">
        <v>1194</v>
      </c>
      <c r="H388" t="s">
        <v>543</v>
      </c>
      <c r="I388" t="s">
        <v>548</v>
      </c>
      <c r="J388">
        <v>2</v>
      </c>
      <c r="K388" t="s">
        <v>425</v>
      </c>
      <c r="N388">
        <v>1</v>
      </c>
      <c r="O388">
        <v>539</v>
      </c>
      <c r="P388">
        <v>1</v>
      </c>
      <c r="Q388">
        <v>1194</v>
      </c>
      <c r="R388" t="s">
        <v>552</v>
      </c>
      <c r="S388">
        <v>1</v>
      </c>
      <c r="T388">
        <v>539</v>
      </c>
      <c r="W388">
        <v>84</v>
      </c>
      <c r="Y388" t="s">
        <v>581</v>
      </c>
      <c r="AA388" t="s">
        <v>581</v>
      </c>
      <c r="AD388" t="s">
        <v>581</v>
      </c>
      <c r="AF388" t="s">
        <v>603</v>
      </c>
      <c r="AG388" t="s">
        <v>608</v>
      </c>
      <c r="AH388" t="s">
        <v>613</v>
      </c>
      <c r="AM388" t="s">
        <v>628</v>
      </c>
      <c r="AN388" t="s">
        <v>634</v>
      </c>
    </row>
    <row r="389" spans="1:40" x14ac:dyDescent="0.25">
      <c r="A389" s="1" t="s">
        <v>426</v>
      </c>
      <c r="B389">
        <v>3.7280000000000002</v>
      </c>
      <c r="C389">
        <v>3.105</v>
      </c>
      <c r="D389">
        <v>10.220000000000001</v>
      </c>
      <c r="E389">
        <v>10.210000000000001</v>
      </c>
      <c r="F389">
        <v>1</v>
      </c>
      <c r="G389">
        <v>469</v>
      </c>
      <c r="H389" t="s">
        <v>543</v>
      </c>
      <c r="I389" t="s">
        <v>548</v>
      </c>
      <c r="J389">
        <v>2</v>
      </c>
      <c r="K389" t="s">
        <v>426</v>
      </c>
      <c r="N389">
        <v>1</v>
      </c>
      <c r="O389">
        <v>274</v>
      </c>
      <c r="P389">
        <v>1</v>
      </c>
      <c r="Q389">
        <v>469</v>
      </c>
      <c r="R389" t="s">
        <v>551</v>
      </c>
      <c r="S389">
        <v>1</v>
      </c>
      <c r="T389">
        <v>274</v>
      </c>
      <c r="W389">
        <v>61</v>
      </c>
      <c r="AF389" t="s">
        <v>604</v>
      </c>
      <c r="AG389" t="s">
        <v>608</v>
      </c>
      <c r="AH389" t="s">
        <v>616</v>
      </c>
      <c r="AI389" t="s">
        <v>581</v>
      </c>
      <c r="AJ389" t="s">
        <v>581</v>
      </c>
      <c r="AK389" t="s">
        <v>581</v>
      </c>
      <c r="AL389" t="s">
        <v>582</v>
      </c>
      <c r="AM389" t="s">
        <v>627</v>
      </c>
      <c r="AN389" t="s">
        <v>634</v>
      </c>
    </row>
    <row r="390" spans="1:40" x14ac:dyDescent="0.25">
      <c r="A390" s="1" t="s">
        <v>427</v>
      </c>
      <c r="B390">
        <v>3.726</v>
      </c>
      <c r="C390">
        <v>2.6669999999999998</v>
      </c>
      <c r="D390">
        <v>10.24</v>
      </c>
      <c r="E390">
        <v>11.57</v>
      </c>
      <c r="F390">
        <v>0</v>
      </c>
      <c r="G390">
        <v>0</v>
      </c>
      <c r="H390" t="s">
        <v>543</v>
      </c>
      <c r="I390" t="s">
        <v>548</v>
      </c>
      <c r="J390">
        <v>0</v>
      </c>
      <c r="K390" t="s">
        <v>427</v>
      </c>
      <c r="L390" t="s">
        <v>550</v>
      </c>
      <c r="M390" t="s">
        <v>549</v>
      </c>
      <c r="P390">
        <v>0</v>
      </c>
      <c r="Q390">
        <v>0</v>
      </c>
      <c r="R390" t="s">
        <v>552</v>
      </c>
      <c r="S390">
        <v>0</v>
      </c>
      <c r="T390">
        <v>0</v>
      </c>
      <c r="V390" t="s">
        <v>571</v>
      </c>
      <c r="W390">
        <v>62</v>
      </c>
      <c r="AE390" t="s">
        <v>553</v>
      </c>
      <c r="AF390" t="s">
        <v>603</v>
      </c>
      <c r="AG390" t="s">
        <v>608</v>
      </c>
      <c r="AH390" t="s">
        <v>613</v>
      </c>
      <c r="AM390" t="s">
        <v>626</v>
      </c>
      <c r="AN390" t="s">
        <v>634</v>
      </c>
    </row>
    <row r="391" spans="1:40" x14ac:dyDescent="0.25">
      <c r="A391" s="1" t="s">
        <v>428</v>
      </c>
      <c r="B391">
        <v>3.7240000000000002</v>
      </c>
      <c r="C391">
        <v>8.2149999999999999</v>
      </c>
      <c r="D391">
        <v>10.66</v>
      </c>
      <c r="E391">
        <v>8.8089999999999993</v>
      </c>
      <c r="F391">
        <v>1</v>
      </c>
      <c r="G391">
        <v>625</v>
      </c>
      <c r="H391" t="s">
        <v>545</v>
      </c>
      <c r="I391" t="s">
        <v>548</v>
      </c>
      <c r="J391">
        <v>1</v>
      </c>
      <c r="K391" t="s">
        <v>428</v>
      </c>
      <c r="L391" t="s">
        <v>550</v>
      </c>
      <c r="M391" t="s">
        <v>549</v>
      </c>
      <c r="P391">
        <v>1</v>
      </c>
      <c r="Q391">
        <v>625</v>
      </c>
      <c r="R391" t="s">
        <v>551</v>
      </c>
      <c r="S391">
        <v>1</v>
      </c>
      <c r="T391">
        <v>625</v>
      </c>
      <c r="V391" t="s">
        <v>553</v>
      </c>
      <c r="W391">
        <v>61</v>
      </c>
      <c r="Y391" t="s">
        <v>581</v>
      </c>
      <c r="AD391" t="s">
        <v>581</v>
      </c>
      <c r="AE391" t="s">
        <v>553</v>
      </c>
      <c r="AF391" t="s">
        <v>603</v>
      </c>
      <c r="AG391" t="s">
        <v>610</v>
      </c>
      <c r="AH391" t="s">
        <v>616</v>
      </c>
      <c r="AM391" t="s">
        <v>626</v>
      </c>
      <c r="AN391" t="s">
        <v>634</v>
      </c>
    </row>
    <row r="392" spans="1:40" x14ac:dyDescent="0.25">
      <c r="A392" s="1" t="s">
        <v>429</v>
      </c>
      <c r="B392">
        <v>3.7240000000000002</v>
      </c>
      <c r="C392">
        <v>1.6020000000000001</v>
      </c>
      <c r="D392">
        <v>10.82</v>
      </c>
      <c r="E392">
        <v>10.39</v>
      </c>
      <c r="F392">
        <v>0</v>
      </c>
      <c r="G392">
        <v>3674</v>
      </c>
      <c r="H392" t="s">
        <v>547</v>
      </c>
      <c r="I392" t="s">
        <v>548</v>
      </c>
      <c r="J392">
        <v>2</v>
      </c>
      <c r="K392" t="s">
        <v>429</v>
      </c>
      <c r="L392" t="s">
        <v>549</v>
      </c>
      <c r="M392" t="s">
        <v>549</v>
      </c>
      <c r="N392">
        <v>0</v>
      </c>
      <c r="O392">
        <v>3674</v>
      </c>
      <c r="P392">
        <v>0</v>
      </c>
      <c r="Q392">
        <v>3674</v>
      </c>
      <c r="R392" t="s">
        <v>551</v>
      </c>
      <c r="S392">
        <v>1</v>
      </c>
      <c r="T392">
        <v>2518</v>
      </c>
      <c r="V392" t="s">
        <v>553</v>
      </c>
      <c r="W392">
        <v>57</v>
      </c>
      <c r="AE392" t="s">
        <v>553</v>
      </c>
      <c r="AF392" t="s">
        <v>603</v>
      </c>
      <c r="AG392" t="s">
        <v>608</v>
      </c>
      <c r="AH392" t="s">
        <v>619</v>
      </c>
      <c r="AJ392" t="s">
        <v>581</v>
      </c>
      <c r="AK392" t="s">
        <v>581</v>
      </c>
      <c r="AL392" t="s">
        <v>581</v>
      </c>
      <c r="AM392" t="s">
        <v>627</v>
      </c>
      <c r="AN392" t="s">
        <v>634</v>
      </c>
    </row>
    <row r="393" spans="1:40" x14ac:dyDescent="0.25">
      <c r="A393" s="1" t="s">
        <v>430</v>
      </c>
      <c r="B393">
        <v>3.7170000000000001</v>
      </c>
      <c r="C393">
        <v>3.0510000000000002</v>
      </c>
      <c r="D393">
        <v>9.3729999999999993</v>
      </c>
      <c r="E393">
        <v>10.95</v>
      </c>
      <c r="F393">
        <v>1</v>
      </c>
      <c r="G393">
        <v>444</v>
      </c>
      <c r="H393" t="s">
        <v>545</v>
      </c>
      <c r="I393" t="s">
        <v>548</v>
      </c>
      <c r="J393">
        <v>2</v>
      </c>
      <c r="K393" t="s">
        <v>430</v>
      </c>
      <c r="P393">
        <v>0</v>
      </c>
      <c r="Q393">
        <v>444</v>
      </c>
      <c r="R393" t="s">
        <v>552</v>
      </c>
      <c r="S393">
        <v>0</v>
      </c>
      <c r="T393">
        <v>444</v>
      </c>
      <c r="W393">
        <v>52</v>
      </c>
      <c r="AF393" t="s">
        <v>603</v>
      </c>
      <c r="AG393" t="s">
        <v>610</v>
      </c>
      <c r="AH393" t="s">
        <v>614</v>
      </c>
      <c r="AM393" t="s">
        <v>627</v>
      </c>
      <c r="AN393" t="s">
        <v>634</v>
      </c>
    </row>
    <row r="394" spans="1:40" x14ac:dyDescent="0.25">
      <c r="A394" s="1" t="s">
        <v>431</v>
      </c>
      <c r="B394">
        <v>3.71</v>
      </c>
      <c r="C394">
        <v>7.7789999999999999</v>
      </c>
      <c r="D394">
        <v>9.9580000000000002</v>
      </c>
      <c r="E394">
        <v>9.9480000000000004</v>
      </c>
      <c r="F394">
        <v>0</v>
      </c>
      <c r="G394">
        <v>993</v>
      </c>
      <c r="H394" t="s">
        <v>543</v>
      </c>
      <c r="I394" t="s">
        <v>548</v>
      </c>
      <c r="J394">
        <v>1</v>
      </c>
      <c r="K394" t="s">
        <v>431</v>
      </c>
      <c r="N394">
        <v>0</v>
      </c>
      <c r="O394">
        <v>993</v>
      </c>
      <c r="P394">
        <v>0</v>
      </c>
      <c r="Q394">
        <v>993</v>
      </c>
      <c r="R394" t="s">
        <v>552</v>
      </c>
      <c r="S394">
        <v>0</v>
      </c>
      <c r="T394">
        <v>993</v>
      </c>
      <c r="W394">
        <v>42</v>
      </c>
      <c r="Y394" t="s">
        <v>581</v>
      </c>
      <c r="AA394" t="s">
        <v>581</v>
      </c>
      <c r="AD394" t="s">
        <v>581</v>
      </c>
      <c r="AF394" t="s">
        <v>603</v>
      </c>
      <c r="AG394" t="s">
        <v>608</v>
      </c>
      <c r="AH394" t="s">
        <v>618</v>
      </c>
      <c r="AM394" t="s">
        <v>630</v>
      </c>
      <c r="AN394" t="s">
        <v>634</v>
      </c>
    </row>
    <row r="395" spans="1:40" x14ac:dyDescent="0.25">
      <c r="A395" s="1" t="s">
        <v>432</v>
      </c>
      <c r="B395">
        <v>3.6880000000000002</v>
      </c>
      <c r="C395">
        <v>4.4089999999999998</v>
      </c>
      <c r="D395">
        <v>9.386000000000001</v>
      </c>
      <c r="E395">
        <v>9.9559999999999995</v>
      </c>
      <c r="F395">
        <v>1</v>
      </c>
      <c r="G395">
        <v>464</v>
      </c>
      <c r="H395" t="s">
        <v>545</v>
      </c>
      <c r="I395" t="s">
        <v>548</v>
      </c>
      <c r="J395">
        <v>2</v>
      </c>
      <c r="K395" t="s">
        <v>432</v>
      </c>
      <c r="L395" t="s">
        <v>549</v>
      </c>
      <c r="M395" t="s">
        <v>549</v>
      </c>
      <c r="P395">
        <v>1</v>
      </c>
      <c r="Q395">
        <v>464</v>
      </c>
      <c r="R395" t="s">
        <v>551</v>
      </c>
      <c r="S395">
        <v>1</v>
      </c>
      <c r="T395">
        <v>457</v>
      </c>
      <c r="V395" t="s">
        <v>553</v>
      </c>
      <c r="W395">
        <v>67</v>
      </c>
      <c r="Y395" t="s">
        <v>581</v>
      </c>
      <c r="AA395" t="s">
        <v>581</v>
      </c>
      <c r="AD395" t="s">
        <v>581</v>
      </c>
      <c r="AE395" t="s">
        <v>553</v>
      </c>
      <c r="AF395" t="s">
        <v>604</v>
      </c>
      <c r="AG395" t="s">
        <v>610</v>
      </c>
      <c r="AH395" t="s">
        <v>613</v>
      </c>
      <c r="AJ395" t="s">
        <v>581</v>
      </c>
      <c r="AK395" t="s">
        <v>581</v>
      </c>
      <c r="AL395" t="s">
        <v>581</v>
      </c>
      <c r="AM395" t="s">
        <v>630</v>
      </c>
      <c r="AN395" t="s">
        <v>634</v>
      </c>
    </row>
    <row r="396" spans="1:40" x14ac:dyDescent="0.25">
      <c r="A396" s="1" t="s">
        <v>433</v>
      </c>
      <c r="B396">
        <v>3.669</v>
      </c>
      <c r="C396">
        <v>5.3439999999999994</v>
      </c>
      <c r="D396">
        <v>11</v>
      </c>
      <c r="E396">
        <v>9.3420000000000005</v>
      </c>
      <c r="F396">
        <v>0</v>
      </c>
      <c r="G396">
        <v>3094</v>
      </c>
      <c r="H396" t="s">
        <v>543</v>
      </c>
      <c r="I396" t="s">
        <v>548</v>
      </c>
      <c r="J396">
        <v>1</v>
      </c>
      <c r="K396" t="s">
        <v>433</v>
      </c>
      <c r="L396" t="s">
        <v>550</v>
      </c>
      <c r="M396" t="s">
        <v>550</v>
      </c>
      <c r="P396">
        <v>0</v>
      </c>
      <c r="Q396">
        <v>3094</v>
      </c>
      <c r="R396" t="s">
        <v>552</v>
      </c>
      <c r="S396">
        <v>1</v>
      </c>
      <c r="T396">
        <v>1568</v>
      </c>
      <c r="V396" t="s">
        <v>553</v>
      </c>
      <c r="W396">
        <v>70</v>
      </c>
      <c r="Y396" t="s">
        <v>582</v>
      </c>
      <c r="AC396" t="s">
        <v>581</v>
      </c>
      <c r="AD396" t="s">
        <v>582</v>
      </c>
      <c r="AE396" t="s">
        <v>553</v>
      </c>
      <c r="AF396" t="s">
        <v>603</v>
      </c>
      <c r="AG396" t="s">
        <v>608</v>
      </c>
      <c r="AH396" t="s">
        <v>613</v>
      </c>
      <c r="AJ396" t="s">
        <v>581</v>
      </c>
      <c r="AK396" t="s">
        <v>581</v>
      </c>
      <c r="AL396" t="s">
        <v>582</v>
      </c>
      <c r="AM396" t="s">
        <v>627</v>
      </c>
      <c r="AN396" t="s">
        <v>634</v>
      </c>
    </row>
    <row r="397" spans="1:40" x14ac:dyDescent="0.25">
      <c r="A397" s="1" t="s">
        <v>434</v>
      </c>
      <c r="B397">
        <v>3.661</v>
      </c>
      <c r="C397">
        <v>3.1749999999999998</v>
      </c>
      <c r="D397">
        <v>11.17</v>
      </c>
      <c r="E397">
        <v>10.039999999999999</v>
      </c>
      <c r="F397">
        <v>1</v>
      </c>
      <c r="G397">
        <v>808</v>
      </c>
      <c r="H397" t="s">
        <v>543</v>
      </c>
      <c r="I397" t="s">
        <v>548</v>
      </c>
      <c r="J397">
        <v>2</v>
      </c>
      <c r="K397" t="s">
        <v>434</v>
      </c>
      <c r="L397" t="s">
        <v>550</v>
      </c>
      <c r="M397" t="s">
        <v>550</v>
      </c>
      <c r="N397">
        <v>1</v>
      </c>
      <c r="O397">
        <v>619</v>
      </c>
      <c r="P397">
        <v>1</v>
      </c>
      <c r="Q397">
        <v>808</v>
      </c>
      <c r="R397" t="s">
        <v>551</v>
      </c>
      <c r="S397">
        <v>1</v>
      </c>
      <c r="T397">
        <v>619</v>
      </c>
      <c r="V397" t="s">
        <v>553</v>
      </c>
      <c r="W397">
        <v>60</v>
      </c>
      <c r="AD397" t="s">
        <v>581</v>
      </c>
      <c r="AE397" t="s">
        <v>553</v>
      </c>
      <c r="AF397" t="s">
        <v>603</v>
      </c>
      <c r="AG397" t="s">
        <v>608</v>
      </c>
      <c r="AH397" t="s">
        <v>615</v>
      </c>
      <c r="AJ397" t="s">
        <v>581</v>
      </c>
      <c r="AM397" t="s">
        <v>627</v>
      </c>
      <c r="AN397" t="s">
        <v>634</v>
      </c>
    </row>
    <row r="398" spans="1:40" x14ac:dyDescent="0.25">
      <c r="A398" s="1" t="s">
        <v>435</v>
      </c>
      <c r="B398">
        <v>3.6480000000000001</v>
      </c>
      <c r="C398">
        <v>3.0950000000000002</v>
      </c>
      <c r="D398">
        <v>10.17</v>
      </c>
      <c r="E398">
        <v>9.3149999999999995</v>
      </c>
      <c r="F398">
        <v>0</v>
      </c>
      <c r="G398">
        <v>1125</v>
      </c>
      <c r="H398" t="s">
        <v>543</v>
      </c>
      <c r="I398" t="s">
        <v>548</v>
      </c>
      <c r="J398">
        <v>2</v>
      </c>
      <c r="K398" t="s">
        <v>435</v>
      </c>
      <c r="N398">
        <v>0</v>
      </c>
      <c r="O398">
        <v>1125</v>
      </c>
      <c r="P398">
        <v>0</v>
      </c>
      <c r="Q398">
        <v>1125</v>
      </c>
      <c r="R398" t="s">
        <v>551</v>
      </c>
      <c r="S398">
        <v>0</v>
      </c>
      <c r="T398">
        <v>1125</v>
      </c>
      <c r="W398">
        <v>63</v>
      </c>
      <c r="Y398" t="s">
        <v>582</v>
      </c>
      <c r="Z398" t="s">
        <v>583</v>
      </c>
      <c r="AA398" t="s">
        <v>582</v>
      </c>
      <c r="AB398" t="s">
        <v>586</v>
      </c>
      <c r="AC398" t="s">
        <v>582</v>
      </c>
      <c r="AD398" t="s">
        <v>582</v>
      </c>
      <c r="AF398" t="s">
        <v>603</v>
      </c>
      <c r="AG398" t="s">
        <v>608</v>
      </c>
      <c r="AH398" t="s">
        <v>617</v>
      </c>
      <c r="AM398" t="s">
        <v>626</v>
      </c>
      <c r="AN398" t="s">
        <v>634</v>
      </c>
    </row>
    <row r="399" spans="1:40" x14ac:dyDescent="0.25">
      <c r="A399" s="1" t="s">
        <v>436</v>
      </c>
      <c r="B399">
        <v>3.645</v>
      </c>
      <c r="C399">
        <v>6.6859999999999999</v>
      </c>
      <c r="D399">
        <v>9.8290000000000006</v>
      </c>
      <c r="E399">
        <v>9.847999999999999</v>
      </c>
      <c r="F399">
        <v>1</v>
      </c>
      <c r="G399">
        <v>33</v>
      </c>
      <c r="H399" t="s">
        <v>543</v>
      </c>
      <c r="I399" t="s">
        <v>548</v>
      </c>
      <c r="J399">
        <v>1</v>
      </c>
      <c r="K399" t="s">
        <v>436</v>
      </c>
      <c r="P399">
        <v>0</v>
      </c>
      <c r="Q399">
        <v>33</v>
      </c>
      <c r="R399" t="s">
        <v>552</v>
      </c>
      <c r="S399">
        <v>0</v>
      </c>
      <c r="T399">
        <v>33</v>
      </c>
      <c r="W399">
        <v>70</v>
      </c>
      <c r="Y399" t="s">
        <v>581</v>
      </c>
      <c r="AA399" t="s">
        <v>581</v>
      </c>
      <c r="AD399" t="s">
        <v>581</v>
      </c>
      <c r="AF399" t="s">
        <v>604</v>
      </c>
      <c r="AG399" t="s">
        <v>608</v>
      </c>
      <c r="AH399" t="s">
        <v>617</v>
      </c>
      <c r="AM399" t="s">
        <v>626</v>
      </c>
      <c r="AN399" t="s">
        <v>634</v>
      </c>
    </row>
    <row r="400" spans="1:40" x14ac:dyDescent="0.25">
      <c r="A400" s="1" t="s">
        <v>437</v>
      </c>
      <c r="B400">
        <v>3.645</v>
      </c>
      <c r="C400">
        <v>6.1879999999999997</v>
      </c>
      <c r="D400">
        <v>10.38</v>
      </c>
      <c r="E400">
        <v>10.66</v>
      </c>
      <c r="F400">
        <v>1</v>
      </c>
      <c r="G400">
        <v>1600</v>
      </c>
      <c r="H400" t="s">
        <v>543</v>
      </c>
      <c r="I400" t="s">
        <v>548</v>
      </c>
      <c r="J400">
        <v>1</v>
      </c>
      <c r="K400" t="s">
        <v>437</v>
      </c>
      <c r="L400" t="s">
        <v>550</v>
      </c>
      <c r="M400" t="s">
        <v>550</v>
      </c>
      <c r="N400">
        <v>0</v>
      </c>
      <c r="O400">
        <v>1600</v>
      </c>
      <c r="P400">
        <v>0</v>
      </c>
      <c r="Q400">
        <v>1600</v>
      </c>
      <c r="R400" t="s">
        <v>551</v>
      </c>
      <c r="S400">
        <v>0</v>
      </c>
      <c r="T400">
        <v>1600</v>
      </c>
      <c r="V400" t="s">
        <v>553</v>
      </c>
      <c r="W400">
        <v>80</v>
      </c>
      <c r="Y400" t="s">
        <v>581</v>
      </c>
      <c r="AD400" t="s">
        <v>581</v>
      </c>
      <c r="AE400" t="s">
        <v>553</v>
      </c>
      <c r="AF400" t="s">
        <v>603</v>
      </c>
      <c r="AG400" t="s">
        <v>608</v>
      </c>
      <c r="AH400" t="s">
        <v>613</v>
      </c>
      <c r="AM400" t="s">
        <v>627</v>
      </c>
      <c r="AN400" t="s">
        <v>634</v>
      </c>
    </row>
    <row r="401" spans="1:40" x14ac:dyDescent="0.25">
      <c r="A401" s="1" t="s">
        <v>438</v>
      </c>
      <c r="B401">
        <v>3.6309999999999998</v>
      </c>
      <c r="C401">
        <v>3.2250000000000001</v>
      </c>
      <c r="D401">
        <v>10.66</v>
      </c>
      <c r="E401">
        <v>10.27</v>
      </c>
      <c r="F401">
        <v>0</v>
      </c>
      <c r="G401">
        <v>307</v>
      </c>
      <c r="H401" t="s">
        <v>543</v>
      </c>
      <c r="I401" t="s">
        <v>548</v>
      </c>
      <c r="J401">
        <v>2</v>
      </c>
      <c r="K401" t="s">
        <v>438</v>
      </c>
      <c r="N401">
        <v>0</v>
      </c>
      <c r="O401">
        <v>307</v>
      </c>
      <c r="P401">
        <v>0</v>
      </c>
      <c r="Q401">
        <v>307</v>
      </c>
      <c r="R401" t="s">
        <v>551</v>
      </c>
      <c r="S401">
        <v>0</v>
      </c>
      <c r="T401">
        <v>307</v>
      </c>
      <c r="W401">
        <v>60</v>
      </c>
      <c r="Y401" t="s">
        <v>581</v>
      </c>
      <c r="AA401" t="s">
        <v>581</v>
      </c>
      <c r="AD401" t="s">
        <v>581</v>
      </c>
      <c r="AF401" t="s">
        <v>604</v>
      </c>
      <c r="AG401" t="s">
        <v>608</v>
      </c>
      <c r="AH401" t="s">
        <v>617</v>
      </c>
      <c r="AM401" t="s">
        <v>627</v>
      </c>
      <c r="AN401" t="s">
        <v>634</v>
      </c>
    </row>
    <row r="402" spans="1:40" x14ac:dyDescent="0.25">
      <c r="A402" s="1" t="s">
        <v>439</v>
      </c>
      <c r="B402">
        <v>3.5910000000000002</v>
      </c>
      <c r="C402">
        <v>1.5069999999999999</v>
      </c>
      <c r="D402">
        <v>9.2149999999999999</v>
      </c>
      <c r="E402">
        <v>11.08</v>
      </c>
      <c r="F402">
        <v>0</v>
      </c>
      <c r="G402">
        <v>3635</v>
      </c>
      <c r="H402" t="s">
        <v>543</v>
      </c>
      <c r="I402" t="s">
        <v>548</v>
      </c>
      <c r="J402">
        <v>2</v>
      </c>
      <c r="K402" t="s">
        <v>439</v>
      </c>
      <c r="L402" t="s">
        <v>550</v>
      </c>
      <c r="M402" t="s">
        <v>549</v>
      </c>
      <c r="N402">
        <v>0</v>
      </c>
      <c r="O402">
        <v>3635</v>
      </c>
      <c r="P402">
        <v>0</v>
      </c>
      <c r="Q402">
        <v>3635</v>
      </c>
      <c r="R402" t="s">
        <v>551</v>
      </c>
      <c r="S402">
        <v>0</v>
      </c>
      <c r="T402">
        <v>3635</v>
      </c>
      <c r="V402" t="s">
        <v>553</v>
      </c>
      <c r="W402">
        <v>65</v>
      </c>
      <c r="Y402" t="s">
        <v>581</v>
      </c>
      <c r="AA402" t="s">
        <v>581</v>
      </c>
      <c r="AD402" t="s">
        <v>581</v>
      </c>
      <c r="AE402" t="s">
        <v>553</v>
      </c>
      <c r="AF402" t="s">
        <v>603</v>
      </c>
      <c r="AG402" t="s">
        <v>608</v>
      </c>
      <c r="AH402" t="s">
        <v>613</v>
      </c>
      <c r="AM402" t="s">
        <v>626</v>
      </c>
      <c r="AN402" t="s">
        <v>634</v>
      </c>
    </row>
    <row r="403" spans="1:40" x14ac:dyDescent="0.25">
      <c r="A403" s="1" t="s">
        <v>440</v>
      </c>
      <c r="B403">
        <v>3.5790000000000002</v>
      </c>
      <c r="C403">
        <v>2.78</v>
      </c>
      <c r="D403">
        <v>9.8339999999999996</v>
      </c>
      <c r="E403">
        <v>10.29</v>
      </c>
      <c r="F403">
        <v>0</v>
      </c>
      <c r="G403">
        <v>44</v>
      </c>
      <c r="H403" t="s">
        <v>543</v>
      </c>
      <c r="I403" t="s">
        <v>548</v>
      </c>
      <c r="J403">
        <v>2</v>
      </c>
      <c r="K403" t="s">
        <v>440</v>
      </c>
      <c r="N403">
        <v>0</v>
      </c>
      <c r="O403">
        <v>44</v>
      </c>
      <c r="P403">
        <v>0</v>
      </c>
      <c r="Q403">
        <v>44</v>
      </c>
      <c r="R403" t="s">
        <v>552</v>
      </c>
      <c r="S403">
        <v>0</v>
      </c>
      <c r="T403">
        <v>44</v>
      </c>
      <c r="W403">
        <v>61</v>
      </c>
      <c r="Y403" t="s">
        <v>582</v>
      </c>
      <c r="AA403" t="s">
        <v>581</v>
      </c>
      <c r="AB403" t="s">
        <v>587</v>
      </c>
      <c r="AC403" t="s">
        <v>582</v>
      </c>
      <c r="AD403" t="s">
        <v>582</v>
      </c>
      <c r="AF403" t="s">
        <v>603</v>
      </c>
      <c r="AG403" t="s">
        <v>608</v>
      </c>
      <c r="AH403" t="s">
        <v>617</v>
      </c>
      <c r="AM403" t="s">
        <v>627</v>
      </c>
      <c r="AN403" t="s">
        <v>634</v>
      </c>
    </row>
    <row r="404" spans="1:40" x14ac:dyDescent="0.25">
      <c r="A404" s="1" t="s">
        <v>441</v>
      </c>
      <c r="B404">
        <v>3.573</v>
      </c>
      <c r="C404">
        <v>6.5049999999999999</v>
      </c>
      <c r="D404">
        <v>9.0860000000000003</v>
      </c>
      <c r="E404">
        <v>10.61</v>
      </c>
      <c r="F404">
        <v>0</v>
      </c>
      <c r="G404">
        <v>724</v>
      </c>
      <c r="H404" t="s">
        <v>544</v>
      </c>
      <c r="I404" t="s">
        <v>548</v>
      </c>
      <c r="J404">
        <v>1</v>
      </c>
      <c r="K404" t="s">
        <v>441</v>
      </c>
      <c r="P404">
        <v>0</v>
      </c>
      <c r="Q404">
        <v>724</v>
      </c>
      <c r="R404" t="s">
        <v>551</v>
      </c>
      <c r="S404">
        <v>1</v>
      </c>
      <c r="T404">
        <v>470</v>
      </c>
      <c r="W404">
        <v>69</v>
      </c>
      <c r="AF404" t="s">
        <v>604</v>
      </c>
      <c r="AG404" t="s">
        <v>608</v>
      </c>
      <c r="AH404" t="s">
        <v>614</v>
      </c>
      <c r="AI404" t="s">
        <v>582</v>
      </c>
      <c r="AJ404" t="s">
        <v>581</v>
      </c>
      <c r="AK404" t="s">
        <v>582</v>
      </c>
      <c r="AL404" t="s">
        <v>581</v>
      </c>
      <c r="AM404" t="s">
        <v>626</v>
      </c>
      <c r="AN404" t="s">
        <v>634</v>
      </c>
    </row>
    <row r="405" spans="1:40" x14ac:dyDescent="0.25">
      <c r="A405" s="1" t="s">
        <v>442</v>
      </c>
      <c r="B405">
        <v>3.5640000000000001</v>
      </c>
      <c r="C405">
        <v>7.226</v>
      </c>
      <c r="D405">
        <v>10.81</v>
      </c>
      <c r="E405">
        <v>9.8979999999999997</v>
      </c>
      <c r="F405">
        <v>0</v>
      </c>
      <c r="G405">
        <v>872</v>
      </c>
      <c r="H405" t="s">
        <v>543</v>
      </c>
      <c r="I405" t="s">
        <v>548</v>
      </c>
      <c r="J405">
        <v>1</v>
      </c>
      <c r="K405" t="s">
        <v>442</v>
      </c>
      <c r="L405" t="s">
        <v>549</v>
      </c>
      <c r="M405" t="s">
        <v>549</v>
      </c>
      <c r="N405">
        <v>1</v>
      </c>
      <c r="O405">
        <v>339</v>
      </c>
      <c r="P405">
        <v>0</v>
      </c>
      <c r="Q405">
        <v>872</v>
      </c>
      <c r="R405" t="s">
        <v>551</v>
      </c>
      <c r="S405">
        <v>1</v>
      </c>
      <c r="T405">
        <v>339</v>
      </c>
      <c r="V405" t="s">
        <v>553</v>
      </c>
      <c r="W405">
        <v>70</v>
      </c>
      <c r="AD405" t="s">
        <v>581</v>
      </c>
      <c r="AE405" t="s">
        <v>553</v>
      </c>
      <c r="AF405" t="s">
        <v>603</v>
      </c>
      <c r="AG405" t="s">
        <v>608</v>
      </c>
      <c r="AH405" t="s">
        <v>616</v>
      </c>
      <c r="AI405" t="s">
        <v>581</v>
      </c>
      <c r="AJ405" t="s">
        <v>581</v>
      </c>
      <c r="AK405" t="s">
        <v>582</v>
      </c>
      <c r="AL405" t="s">
        <v>582</v>
      </c>
      <c r="AM405" t="s">
        <v>627</v>
      </c>
      <c r="AN405" t="s">
        <v>634</v>
      </c>
    </row>
    <row r="406" spans="1:40" x14ac:dyDescent="0.25">
      <c r="A406" s="1" t="s">
        <v>443</v>
      </c>
      <c r="B406">
        <v>3.532</v>
      </c>
      <c r="C406">
        <v>6.101</v>
      </c>
      <c r="D406">
        <v>10.78</v>
      </c>
      <c r="E406">
        <v>10.97</v>
      </c>
      <c r="F406">
        <v>1</v>
      </c>
      <c r="G406">
        <v>237</v>
      </c>
      <c r="H406" t="s">
        <v>544</v>
      </c>
      <c r="I406" t="s">
        <v>548</v>
      </c>
      <c r="J406">
        <v>1</v>
      </c>
      <c r="K406" t="s">
        <v>443</v>
      </c>
      <c r="L406" t="s">
        <v>550</v>
      </c>
      <c r="M406" t="s">
        <v>550</v>
      </c>
      <c r="P406">
        <v>1</v>
      </c>
      <c r="Q406">
        <v>237</v>
      </c>
      <c r="R406" t="s">
        <v>551</v>
      </c>
      <c r="S406">
        <v>1</v>
      </c>
      <c r="T406">
        <v>195</v>
      </c>
      <c r="V406" t="s">
        <v>553</v>
      </c>
      <c r="W406">
        <v>59</v>
      </c>
      <c r="Y406" t="s">
        <v>581</v>
      </c>
      <c r="AA406" t="s">
        <v>581</v>
      </c>
      <c r="AD406" t="s">
        <v>581</v>
      </c>
      <c r="AE406" t="s">
        <v>553</v>
      </c>
      <c r="AF406" t="s">
        <v>603</v>
      </c>
      <c r="AG406" t="s">
        <v>609</v>
      </c>
      <c r="AH406" t="s">
        <v>613</v>
      </c>
      <c r="AI406" t="s">
        <v>581</v>
      </c>
      <c r="AK406" t="s">
        <v>582</v>
      </c>
      <c r="AL406" t="s">
        <v>582</v>
      </c>
      <c r="AM406" t="s">
        <v>627</v>
      </c>
      <c r="AN406" t="s">
        <v>634</v>
      </c>
    </row>
    <row r="407" spans="1:40" x14ac:dyDescent="0.25">
      <c r="A407" s="1" t="s">
        <v>444</v>
      </c>
      <c r="B407">
        <v>3.4390000000000001</v>
      </c>
      <c r="C407">
        <v>7.0829999999999993</v>
      </c>
      <c r="D407">
        <v>10.38</v>
      </c>
      <c r="E407">
        <v>10.53</v>
      </c>
      <c r="F407">
        <v>1</v>
      </c>
      <c r="G407">
        <v>628</v>
      </c>
      <c r="H407" t="s">
        <v>545</v>
      </c>
      <c r="I407" t="s">
        <v>548</v>
      </c>
      <c r="J407">
        <v>1</v>
      </c>
      <c r="K407" t="s">
        <v>444</v>
      </c>
      <c r="L407" t="s">
        <v>550</v>
      </c>
      <c r="M407" t="s">
        <v>550</v>
      </c>
      <c r="Q407">
        <v>628</v>
      </c>
      <c r="R407" t="s">
        <v>551</v>
      </c>
      <c r="S407">
        <v>1</v>
      </c>
      <c r="T407">
        <v>360</v>
      </c>
      <c r="V407" t="s">
        <v>553</v>
      </c>
      <c r="W407">
        <v>77</v>
      </c>
      <c r="AE407" t="s">
        <v>553</v>
      </c>
      <c r="AF407" t="s">
        <v>603</v>
      </c>
      <c r="AG407" t="s">
        <v>610</v>
      </c>
      <c r="AH407" t="s">
        <v>613</v>
      </c>
      <c r="AI407" t="s">
        <v>581</v>
      </c>
      <c r="AJ407" t="s">
        <v>581</v>
      </c>
      <c r="AK407" t="s">
        <v>582</v>
      </c>
      <c r="AL407" t="s">
        <v>582</v>
      </c>
      <c r="AM407" t="s">
        <v>627</v>
      </c>
      <c r="AN407" t="s">
        <v>634</v>
      </c>
    </row>
    <row r="408" spans="1:40" x14ac:dyDescent="0.25">
      <c r="A408" s="1" t="s">
        <v>445</v>
      </c>
      <c r="B408">
        <v>3.4279999999999999</v>
      </c>
      <c r="C408">
        <v>3.9540000000000002</v>
      </c>
      <c r="D408">
        <v>9.6079999999999988</v>
      </c>
      <c r="E408">
        <v>11.2</v>
      </c>
      <c r="F408">
        <v>1</v>
      </c>
      <c r="G408">
        <v>321</v>
      </c>
      <c r="H408" t="s">
        <v>543</v>
      </c>
      <c r="I408" t="s">
        <v>548</v>
      </c>
      <c r="J408">
        <v>2</v>
      </c>
      <c r="K408" t="s">
        <v>445</v>
      </c>
      <c r="L408" t="s">
        <v>550</v>
      </c>
      <c r="M408" t="s">
        <v>550</v>
      </c>
      <c r="Q408">
        <v>321</v>
      </c>
      <c r="R408" t="s">
        <v>552</v>
      </c>
      <c r="S408">
        <v>0</v>
      </c>
      <c r="T408">
        <v>321</v>
      </c>
      <c r="V408" t="s">
        <v>553</v>
      </c>
      <c r="W408">
        <v>56</v>
      </c>
      <c r="Y408" t="s">
        <v>581</v>
      </c>
      <c r="AA408" t="s">
        <v>581</v>
      </c>
      <c r="AD408" t="s">
        <v>581</v>
      </c>
      <c r="AE408" t="s">
        <v>553</v>
      </c>
      <c r="AF408" t="s">
        <v>603</v>
      </c>
      <c r="AG408" t="s">
        <v>608</v>
      </c>
      <c r="AH408" t="s">
        <v>613</v>
      </c>
      <c r="AM408" t="s">
        <v>627</v>
      </c>
      <c r="AN408" t="s">
        <v>634</v>
      </c>
    </row>
    <row r="409" spans="1:40" x14ac:dyDescent="0.25">
      <c r="A409" s="1" t="s">
        <v>446</v>
      </c>
      <c r="B409">
        <v>3.42</v>
      </c>
      <c r="C409">
        <v>6.9009999999999998</v>
      </c>
      <c r="D409">
        <v>9.5660000000000007</v>
      </c>
      <c r="E409">
        <v>10.44</v>
      </c>
      <c r="F409">
        <v>0</v>
      </c>
      <c r="G409">
        <v>547</v>
      </c>
      <c r="H409" t="s">
        <v>543</v>
      </c>
      <c r="I409" t="s">
        <v>548</v>
      </c>
      <c r="J409">
        <v>1</v>
      </c>
      <c r="K409" t="s">
        <v>446</v>
      </c>
      <c r="N409">
        <v>0</v>
      </c>
      <c r="O409">
        <v>547</v>
      </c>
      <c r="P409">
        <v>0</v>
      </c>
      <c r="Q409">
        <v>547</v>
      </c>
      <c r="R409" t="s">
        <v>551</v>
      </c>
      <c r="S409">
        <v>0</v>
      </c>
      <c r="T409">
        <v>547</v>
      </c>
      <c r="W409">
        <v>69</v>
      </c>
      <c r="Y409" t="s">
        <v>581</v>
      </c>
      <c r="AA409" t="s">
        <v>581</v>
      </c>
      <c r="AD409" t="s">
        <v>581</v>
      </c>
      <c r="AF409" t="s">
        <v>603</v>
      </c>
      <c r="AG409" t="s">
        <v>608</v>
      </c>
      <c r="AH409" t="s">
        <v>616</v>
      </c>
      <c r="AM409" t="s">
        <v>627</v>
      </c>
      <c r="AN409" t="s">
        <v>634</v>
      </c>
    </row>
    <row r="410" spans="1:40" x14ac:dyDescent="0.25">
      <c r="A410" s="1" t="s">
        <v>447</v>
      </c>
      <c r="B410">
        <v>3.4089999999999998</v>
      </c>
      <c r="C410">
        <v>0.31090000000000001</v>
      </c>
      <c r="D410">
        <v>8.7249999999999996</v>
      </c>
      <c r="E410">
        <v>11.5</v>
      </c>
      <c r="F410">
        <v>0</v>
      </c>
      <c r="G410">
        <v>1157</v>
      </c>
      <c r="H410" t="s">
        <v>544</v>
      </c>
      <c r="I410" t="s">
        <v>548</v>
      </c>
      <c r="J410">
        <v>2</v>
      </c>
      <c r="K410" t="s">
        <v>447</v>
      </c>
      <c r="L410" t="s">
        <v>549</v>
      </c>
      <c r="M410" t="s">
        <v>549</v>
      </c>
      <c r="N410">
        <v>0</v>
      </c>
      <c r="O410">
        <v>1157</v>
      </c>
      <c r="P410">
        <v>0</v>
      </c>
      <c r="Q410">
        <v>1157</v>
      </c>
      <c r="R410" t="s">
        <v>552</v>
      </c>
      <c r="S410">
        <v>0</v>
      </c>
      <c r="T410">
        <v>1157</v>
      </c>
      <c r="V410" t="s">
        <v>553</v>
      </c>
      <c r="W410">
        <v>70</v>
      </c>
      <c r="AD410" t="s">
        <v>581</v>
      </c>
      <c r="AE410" t="s">
        <v>553</v>
      </c>
      <c r="AF410" t="s">
        <v>603</v>
      </c>
      <c r="AG410" t="s">
        <v>608</v>
      </c>
      <c r="AH410" t="s">
        <v>619</v>
      </c>
      <c r="AM410" t="s">
        <v>627</v>
      </c>
      <c r="AN410" t="s">
        <v>634</v>
      </c>
    </row>
    <row r="411" spans="1:40" x14ac:dyDescent="0.25">
      <c r="A411" s="1" t="s">
        <v>448</v>
      </c>
      <c r="B411">
        <v>3.3980000000000001</v>
      </c>
      <c r="C411">
        <v>7.2420000000000009</v>
      </c>
      <c r="D411">
        <v>11.93</v>
      </c>
      <c r="E411">
        <v>9.202</v>
      </c>
      <c r="F411">
        <v>1</v>
      </c>
      <c r="G411">
        <v>869</v>
      </c>
      <c r="H411" t="s">
        <v>543</v>
      </c>
      <c r="I411" t="s">
        <v>548</v>
      </c>
      <c r="J411">
        <v>1</v>
      </c>
      <c r="K411" t="s">
        <v>448</v>
      </c>
      <c r="L411" t="s">
        <v>550</v>
      </c>
      <c r="M411" t="s">
        <v>550</v>
      </c>
      <c r="Q411">
        <v>869</v>
      </c>
      <c r="R411" t="s">
        <v>551</v>
      </c>
      <c r="S411">
        <v>1</v>
      </c>
      <c r="T411">
        <v>634</v>
      </c>
      <c r="V411" t="s">
        <v>553</v>
      </c>
      <c r="W411">
        <v>74</v>
      </c>
      <c r="AE411" t="s">
        <v>553</v>
      </c>
      <c r="AF411" t="s">
        <v>604</v>
      </c>
      <c r="AG411" t="s">
        <v>608</v>
      </c>
      <c r="AH411" t="s">
        <v>618</v>
      </c>
      <c r="AK411" t="s">
        <v>581</v>
      </c>
      <c r="AL411" t="s">
        <v>582</v>
      </c>
      <c r="AM411" t="s">
        <v>627</v>
      </c>
      <c r="AN411" t="s">
        <v>634</v>
      </c>
    </row>
    <row r="412" spans="1:40" x14ac:dyDescent="0.25">
      <c r="A412" s="1" t="s">
        <v>449</v>
      </c>
      <c r="B412">
        <v>3.37</v>
      </c>
      <c r="C412">
        <v>8.5470000000000006</v>
      </c>
      <c r="D412">
        <v>9.8330000000000002</v>
      </c>
      <c r="E412">
        <v>9.7720000000000002</v>
      </c>
      <c r="F412">
        <v>0</v>
      </c>
      <c r="G412">
        <v>1523</v>
      </c>
      <c r="H412" t="s">
        <v>543</v>
      </c>
      <c r="I412" t="s">
        <v>548</v>
      </c>
      <c r="J412">
        <v>1</v>
      </c>
      <c r="K412" t="s">
        <v>449</v>
      </c>
      <c r="L412" t="s">
        <v>549</v>
      </c>
      <c r="M412" t="s">
        <v>549</v>
      </c>
      <c r="P412">
        <v>0</v>
      </c>
      <c r="Q412">
        <v>1523</v>
      </c>
      <c r="R412" t="s">
        <v>552</v>
      </c>
      <c r="S412">
        <v>0</v>
      </c>
      <c r="T412">
        <v>1523</v>
      </c>
      <c r="V412" t="s">
        <v>553</v>
      </c>
      <c r="W412">
        <v>67</v>
      </c>
      <c r="AE412" t="s">
        <v>553</v>
      </c>
      <c r="AF412" t="s">
        <v>603</v>
      </c>
      <c r="AG412" t="s">
        <v>608</v>
      </c>
      <c r="AH412" t="s">
        <v>613</v>
      </c>
      <c r="AM412" t="s">
        <v>627</v>
      </c>
      <c r="AN412" t="s">
        <v>634</v>
      </c>
    </row>
    <row r="413" spans="1:40" x14ac:dyDescent="0.25">
      <c r="A413" s="1" t="s">
        <v>450</v>
      </c>
      <c r="B413">
        <v>3.343</v>
      </c>
      <c r="C413">
        <v>1.716</v>
      </c>
      <c r="D413">
        <v>10.49</v>
      </c>
      <c r="E413">
        <v>10.89</v>
      </c>
      <c r="F413">
        <v>0</v>
      </c>
      <c r="G413">
        <v>930</v>
      </c>
      <c r="H413" t="s">
        <v>547</v>
      </c>
      <c r="I413" t="s">
        <v>548</v>
      </c>
      <c r="J413">
        <v>2</v>
      </c>
      <c r="K413" t="s">
        <v>450</v>
      </c>
      <c r="N413">
        <v>0</v>
      </c>
      <c r="O413">
        <v>930</v>
      </c>
      <c r="P413">
        <v>0</v>
      </c>
      <c r="Q413">
        <v>930</v>
      </c>
      <c r="R413" t="s">
        <v>552</v>
      </c>
      <c r="S413">
        <v>0</v>
      </c>
      <c r="T413">
        <v>930</v>
      </c>
      <c r="W413">
        <v>58</v>
      </c>
      <c r="AF413" t="s">
        <v>603</v>
      </c>
      <c r="AG413" t="s">
        <v>609</v>
      </c>
      <c r="AH413" t="s">
        <v>617</v>
      </c>
      <c r="AM413" t="s">
        <v>627</v>
      </c>
      <c r="AN413" t="s">
        <v>634</v>
      </c>
    </row>
    <row r="414" spans="1:40" x14ac:dyDescent="0.25">
      <c r="A414" s="1" t="s">
        <v>451</v>
      </c>
      <c r="B414">
        <v>3.3170000000000002</v>
      </c>
      <c r="C414">
        <v>1.319</v>
      </c>
      <c r="D414">
        <v>10.83</v>
      </c>
      <c r="E414">
        <v>9.1370000000000005</v>
      </c>
      <c r="F414">
        <v>0</v>
      </c>
      <c r="G414">
        <v>1126</v>
      </c>
      <c r="H414" t="s">
        <v>546</v>
      </c>
      <c r="I414" t="s">
        <v>548</v>
      </c>
      <c r="J414">
        <v>2</v>
      </c>
      <c r="K414" t="s">
        <v>451</v>
      </c>
      <c r="L414" t="s">
        <v>550</v>
      </c>
      <c r="M414" t="s">
        <v>549</v>
      </c>
      <c r="P414">
        <v>0</v>
      </c>
      <c r="Q414">
        <v>1126</v>
      </c>
      <c r="R414" t="s">
        <v>552</v>
      </c>
      <c r="S414">
        <v>0</v>
      </c>
      <c r="T414">
        <v>1126</v>
      </c>
      <c r="V414" t="s">
        <v>553</v>
      </c>
      <c r="W414">
        <v>63</v>
      </c>
      <c r="AE414" t="s">
        <v>553</v>
      </c>
      <c r="AF414" t="s">
        <v>607</v>
      </c>
      <c r="AG414" t="s">
        <v>610</v>
      </c>
      <c r="AH414" t="s">
        <v>615</v>
      </c>
      <c r="AM414" t="s">
        <v>626</v>
      </c>
      <c r="AN414" t="s">
        <v>634</v>
      </c>
    </row>
    <row r="415" spans="1:40" x14ac:dyDescent="0.25">
      <c r="A415" s="1" t="s">
        <v>452</v>
      </c>
      <c r="B415">
        <v>3.3119999999999998</v>
      </c>
      <c r="C415">
        <v>4.1789999999999994</v>
      </c>
      <c r="D415">
        <v>9.6029999999999998</v>
      </c>
      <c r="E415">
        <v>9.5030000000000001</v>
      </c>
      <c r="F415">
        <v>0</v>
      </c>
      <c r="G415">
        <v>423</v>
      </c>
      <c r="H415" t="s">
        <v>543</v>
      </c>
      <c r="I415" t="s">
        <v>548</v>
      </c>
      <c r="J415">
        <v>2</v>
      </c>
      <c r="K415" t="s">
        <v>452</v>
      </c>
      <c r="N415">
        <v>0</v>
      </c>
      <c r="O415">
        <v>423</v>
      </c>
      <c r="P415">
        <v>0</v>
      </c>
      <c r="Q415">
        <v>423</v>
      </c>
      <c r="R415" t="s">
        <v>551</v>
      </c>
      <c r="S415">
        <v>0</v>
      </c>
      <c r="T415">
        <v>423</v>
      </c>
      <c r="W415">
        <v>61</v>
      </c>
      <c r="AD415" t="s">
        <v>581</v>
      </c>
      <c r="AF415" t="s">
        <v>603</v>
      </c>
      <c r="AG415" t="s">
        <v>608</v>
      </c>
      <c r="AH415" t="s">
        <v>616</v>
      </c>
      <c r="AM415" t="s">
        <v>622</v>
      </c>
      <c r="AN415" t="s">
        <v>634</v>
      </c>
    </row>
    <row r="416" spans="1:40" x14ac:dyDescent="0.25">
      <c r="A416" s="1" t="s">
        <v>453</v>
      </c>
      <c r="B416">
        <v>3.3069999999999999</v>
      </c>
      <c r="C416">
        <v>3.081</v>
      </c>
      <c r="D416">
        <v>9.9390000000000001</v>
      </c>
      <c r="E416">
        <v>10.75</v>
      </c>
      <c r="F416">
        <v>1</v>
      </c>
      <c r="G416">
        <v>561</v>
      </c>
      <c r="H416" t="s">
        <v>543</v>
      </c>
      <c r="I416" t="s">
        <v>548</v>
      </c>
      <c r="J416">
        <v>2</v>
      </c>
      <c r="K416" t="s">
        <v>453</v>
      </c>
      <c r="N416">
        <v>1</v>
      </c>
      <c r="O416">
        <v>480</v>
      </c>
      <c r="P416">
        <v>1</v>
      </c>
      <c r="Q416">
        <v>561</v>
      </c>
      <c r="R416" t="s">
        <v>551</v>
      </c>
      <c r="S416">
        <v>1</v>
      </c>
      <c r="T416">
        <v>480</v>
      </c>
      <c r="W416">
        <v>61</v>
      </c>
      <c r="Y416" t="s">
        <v>582</v>
      </c>
      <c r="Z416" t="s">
        <v>583</v>
      </c>
      <c r="AA416" t="s">
        <v>582</v>
      </c>
      <c r="AC416" t="s">
        <v>581</v>
      </c>
      <c r="AD416" t="s">
        <v>582</v>
      </c>
      <c r="AF416" t="s">
        <v>604</v>
      </c>
      <c r="AG416" t="s">
        <v>608</v>
      </c>
      <c r="AH416" t="s">
        <v>616</v>
      </c>
      <c r="AI416" t="s">
        <v>581</v>
      </c>
      <c r="AK416" t="s">
        <v>581</v>
      </c>
      <c r="AL416" t="s">
        <v>582</v>
      </c>
      <c r="AM416" t="s">
        <v>627</v>
      </c>
      <c r="AN416" t="s">
        <v>634</v>
      </c>
    </row>
    <row r="417" spans="1:40" x14ac:dyDescent="0.25">
      <c r="A417" s="1" t="s">
        <v>454</v>
      </c>
      <c r="B417">
        <v>3.2989999999999999</v>
      </c>
      <c r="C417">
        <v>6.3210000000000006</v>
      </c>
      <c r="D417">
        <v>10.82</v>
      </c>
      <c r="E417">
        <v>10.210000000000001</v>
      </c>
      <c r="F417">
        <v>0</v>
      </c>
      <c r="G417">
        <v>141</v>
      </c>
      <c r="H417" t="s">
        <v>543</v>
      </c>
      <c r="I417" t="s">
        <v>548</v>
      </c>
      <c r="J417">
        <v>1</v>
      </c>
      <c r="K417" t="s">
        <v>454</v>
      </c>
      <c r="L417" t="s">
        <v>549</v>
      </c>
      <c r="M417" t="s">
        <v>549</v>
      </c>
      <c r="N417">
        <v>0</v>
      </c>
      <c r="O417">
        <v>141</v>
      </c>
      <c r="P417">
        <v>0</v>
      </c>
      <c r="Q417">
        <v>141</v>
      </c>
      <c r="R417" t="s">
        <v>551</v>
      </c>
      <c r="S417">
        <v>0</v>
      </c>
      <c r="T417">
        <v>141</v>
      </c>
      <c r="U417" t="s">
        <v>549</v>
      </c>
      <c r="V417" t="s">
        <v>553</v>
      </c>
      <c r="W417">
        <v>57</v>
      </c>
      <c r="Y417" t="s">
        <v>581</v>
      </c>
      <c r="AA417" t="s">
        <v>581</v>
      </c>
      <c r="AD417" t="s">
        <v>581</v>
      </c>
      <c r="AE417" t="s">
        <v>553</v>
      </c>
      <c r="AF417" t="s">
        <v>603</v>
      </c>
      <c r="AG417" t="s">
        <v>608</v>
      </c>
      <c r="AH417" t="s">
        <v>617</v>
      </c>
      <c r="AM417" t="s">
        <v>627</v>
      </c>
      <c r="AN417" t="s">
        <v>634</v>
      </c>
    </row>
    <row r="418" spans="1:40" x14ac:dyDescent="0.25">
      <c r="A418" s="1" t="s">
        <v>455</v>
      </c>
      <c r="B418">
        <v>3.28</v>
      </c>
      <c r="C418">
        <v>0.50080000000000002</v>
      </c>
      <c r="D418">
        <v>9.5299999999999994</v>
      </c>
      <c r="E418">
        <v>9.7080000000000002</v>
      </c>
      <c r="F418">
        <v>0</v>
      </c>
      <c r="G418">
        <v>2248</v>
      </c>
      <c r="H418" t="s">
        <v>543</v>
      </c>
      <c r="I418" t="s">
        <v>548</v>
      </c>
      <c r="J418">
        <v>2</v>
      </c>
      <c r="K418" t="s">
        <v>455</v>
      </c>
      <c r="N418">
        <v>0</v>
      </c>
      <c r="O418">
        <v>2248</v>
      </c>
      <c r="P418">
        <v>0</v>
      </c>
      <c r="Q418">
        <v>2248</v>
      </c>
      <c r="R418" t="s">
        <v>551</v>
      </c>
      <c r="S418">
        <v>0</v>
      </c>
      <c r="T418">
        <v>2248</v>
      </c>
      <c r="W418">
        <v>76</v>
      </c>
      <c r="Y418" t="s">
        <v>581</v>
      </c>
      <c r="AA418" t="s">
        <v>581</v>
      </c>
      <c r="AD418" t="s">
        <v>581</v>
      </c>
      <c r="AF418" t="s">
        <v>603</v>
      </c>
      <c r="AG418" t="s">
        <v>608</v>
      </c>
      <c r="AH418" t="s">
        <v>613</v>
      </c>
      <c r="AM418" t="s">
        <v>627</v>
      </c>
      <c r="AN418" t="s">
        <v>634</v>
      </c>
    </row>
    <row r="419" spans="1:40" x14ac:dyDescent="0.25">
      <c r="A419" s="1" t="s">
        <v>456</v>
      </c>
      <c r="B419">
        <v>3.2759999999999998</v>
      </c>
      <c r="C419">
        <v>5.8170000000000002</v>
      </c>
      <c r="D419">
        <v>10.57</v>
      </c>
      <c r="E419">
        <v>9.9420000000000002</v>
      </c>
      <c r="F419">
        <v>0</v>
      </c>
      <c r="G419">
        <v>552</v>
      </c>
      <c r="H419" t="s">
        <v>543</v>
      </c>
      <c r="I419" t="s">
        <v>548</v>
      </c>
      <c r="J419">
        <v>1</v>
      </c>
      <c r="K419" t="s">
        <v>456</v>
      </c>
      <c r="N419">
        <v>1</v>
      </c>
      <c r="O419">
        <v>460</v>
      </c>
      <c r="P419">
        <v>0</v>
      </c>
      <c r="Q419">
        <v>552</v>
      </c>
      <c r="R419" t="s">
        <v>551</v>
      </c>
      <c r="S419">
        <v>1</v>
      </c>
      <c r="T419">
        <v>460</v>
      </c>
      <c r="W419">
        <v>73</v>
      </c>
      <c r="AF419" t="s">
        <v>604</v>
      </c>
      <c r="AG419" t="s">
        <v>608</v>
      </c>
      <c r="AH419" t="s">
        <v>615</v>
      </c>
      <c r="AI419" t="s">
        <v>581</v>
      </c>
      <c r="AJ419" t="s">
        <v>581</v>
      </c>
      <c r="AM419" t="s">
        <v>627</v>
      </c>
      <c r="AN419" t="s">
        <v>634</v>
      </c>
    </row>
    <row r="420" spans="1:40" x14ac:dyDescent="0.25">
      <c r="A420" s="1" t="s">
        <v>457</v>
      </c>
      <c r="B420">
        <v>3.2309999999999999</v>
      </c>
      <c r="C420">
        <v>7.1079999999999997</v>
      </c>
      <c r="D420">
        <v>11.03</v>
      </c>
      <c r="E420">
        <v>10.199999999999999</v>
      </c>
      <c r="F420">
        <v>0</v>
      </c>
      <c r="G420">
        <v>1036</v>
      </c>
      <c r="H420" t="s">
        <v>543</v>
      </c>
      <c r="I420" t="s">
        <v>548</v>
      </c>
      <c r="J420">
        <v>1</v>
      </c>
      <c r="K420" t="s">
        <v>457</v>
      </c>
      <c r="N420">
        <v>1</v>
      </c>
      <c r="O420">
        <v>511</v>
      </c>
      <c r="P420">
        <v>0</v>
      </c>
      <c r="Q420">
        <v>1036</v>
      </c>
      <c r="R420" t="s">
        <v>551</v>
      </c>
      <c r="S420">
        <v>1</v>
      </c>
      <c r="T420">
        <v>511</v>
      </c>
      <c r="W420">
        <v>60</v>
      </c>
      <c r="AD420" t="s">
        <v>581</v>
      </c>
      <c r="AF420" t="s">
        <v>603</v>
      </c>
      <c r="AG420" t="s">
        <v>608</v>
      </c>
      <c r="AH420" t="s">
        <v>618</v>
      </c>
      <c r="AJ420" t="s">
        <v>581</v>
      </c>
      <c r="AK420" t="s">
        <v>582</v>
      </c>
      <c r="AL420" t="s">
        <v>582</v>
      </c>
      <c r="AM420" t="s">
        <v>627</v>
      </c>
      <c r="AN420" t="s">
        <v>634</v>
      </c>
    </row>
    <row r="421" spans="1:40" x14ac:dyDescent="0.25">
      <c r="A421" s="1" t="s">
        <v>458</v>
      </c>
      <c r="B421">
        <v>3.2309999999999999</v>
      </c>
      <c r="C421">
        <v>1.673</v>
      </c>
      <c r="D421">
        <v>10.84</v>
      </c>
      <c r="E421">
        <v>9.7670000000000012</v>
      </c>
      <c r="F421">
        <v>1</v>
      </c>
      <c r="G421">
        <v>1147</v>
      </c>
      <c r="H421" t="s">
        <v>544</v>
      </c>
      <c r="I421" t="s">
        <v>548</v>
      </c>
      <c r="J421">
        <v>2</v>
      </c>
      <c r="K421" t="s">
        <v>458</v>
      </c>
      <c r="L421" t="s">
        <v>549</v>
      </c>
      <c r="M421" t="s">
        <v>549</v>
      </c>
      <c r="N421">
        <v>0</v>
      </c>
      <c r="O421">
        <v>1147</v>
      </c>
      <c r="Q421">
        <v>1147</v>
      </c>
      <c r="R421" t="s">
        <v>551</v>
      </c>
      <c r="S421">
        <v>0</v>
      </c>
      <c r="T421">
        <v>1147</v>
      </c>
      <c r="V421" t="s">
        <v>572</v>
      </c>
      <c r="W421">
        <v>64</v>
      </c>
      <c r="AE421" t="s">
        <v>553</v>
      </c>
      <c r="AF421" t="s">
        <v>603</v>
      </c>
      <c r="AG421" t="s">
        <v>609</v>
      </c>
      <c r="AH421" t="s">
        <v>616</v>
      </c>
      <c r="AM421" t="s">
        <v>627</v>
      </c>
      <c r="AN421" t="s">
        <v>634</v>
      </c>
    </row>
    <row r="422" spans="1:40" x14ac:dyDescent="0.25">
      <c r="A422" s="1" t="s">
        <v>459</v>
      </c>
      <c r="B422">
        <v>3.218</v>
      </c>
      <c r="C422">
        <v>5.6929999999999996</v>
      </c>
      <c r="D422">
        <v>10.11</v>
      </c>
      <c r="E422">
        <v>11.15</v>
      </c>
      <c r="F422">
        <v>0</v>
      </c>
      <c r="G422">
        <v>741</v>
      </c>
      <c r="H422" t="s">
        <v>543</v>
      </c>
      <c r="I422" t="s">
        <v>548</v>
      </c>
      <c r="J422">
        <v>1</v>
      </c>
      <c r="K422" t="s">
        <v>459</v>
      </c>
      <c r="N422">
        <v>0</v>
      </c>
      <c r="O422">
        <v>741</v>
      </c>
      <c r="P422">
        <v>0</v>
      </c>
      <c r="Q422">
        <v>741</v>
      </c>
      <c r="R422" t="s">
        <v>551</v>
      </c>
      <c r="S422">
        <v>0</v>
      </c>
      <c r="T422">
        <v>741</v>
      </c>
      <c r="W422">
        <v>70</v>
      </c>
      <c r="Y422" t="s">
        <v>581</v>
      </c>
      <c r="AA422" t="s">
        <v>581</v>
      </c>
      <c r="AD422" t="s">
        <v>581</v>
      </c>
      <c r="AF422" t="s">
        <v>603</v>
      </c>
      <c r="AG422" t="s">
        <v>608</v>
      </c>
      <c r="AH422" t="s">
        <v>617</v>
      </c>
      <c r="AM422" t="s">
        <v>627</v>
      </c>
      <c r="AN422" t="s">
        <v>634</v>
      </c>
    </row>
    <row r="423" spans="1:40" x14ac:dyDescent="0.25">
      <c r="A423" s="1" t="s">
        <v>460</v>
      </c>
      <c r="B423">
        <v>3.2050000000000001</v>
      </c>
      <c r="C423">
        <v>4.2069999999999999</v>
      </c>
      <c r="D423">
        <v>9.423</v>
      </c>
      <c r="E423">
        <v>11.03</v>
      </c>
      <c r="F423">
        <v>0</v>
      </c>
      <c r="G423">
        <v>424</v>
      </c>
      <c r="H423" t="s">
        <v>545</v>
      </c>
      <c r="I423" t="s">
        <v>548</v>
      </c>
      <c r="J423">
        <v>2</v>
      </c>
      <c r="K423" t="s">
        <v>460</v>
      </c>
      <c r="L423" t="s">
        <v>549</v>
      </c>
      <c r="M423" t="s">
        <v>549</v>
      </c>
      <c r="P423">
        <v>0</v>
      </c>
      <c r="Q423">
        <v>424</v>
      </c>
      <c r="R423" t="s">
        <v>551</v>
      </c>
      <c r="S423">
        <v>0</v>
      </c>
      <c r="T423">
        <v>424</v>
      </c>
      <c r="V423" t="s">
        <v>553</v>
      </c>
      <c r="W423">
        <v>51</v>
      </c>
      <c r="Y423" t="s">
        <v>581</v>
      </c>
      <c r="AA423" t="s">
        <v>581</v>
      </c>
      <c r="AD423" t="s">
        <v>581</v>
      </c>
      <c r="AE423" t="s">
        <v>553</v>
      </c>
      <c r="AF423" t="s">
        <v>603</v>
      </c>
      <c r="AG423" t="s">
        <v>608</v>
      </c>
      <c r="AH423" t="s">
        <v>620</v>
      </c>
      <c r="AM423" t="s">
        <v>623</v>
      </c>
      <c r="AN423" t="s">
        <v>634</v>
      </c>
    </row>
    <row r="424" spans="1:40" x14ac:dyDescent="0.25">
      <c r="A424" s="1" t="s">
        <v>461</v>
      </c>
      <c r="B424">
        <v>3.1789999999999998</v>
      </c>
      <c r="C424">
        <v>5.55</v>
      </c>
      <c r="D424">
        <v>10.28</v>
      </c>
      <c r="E424">
        <v>9.3060000000000009</v>
      </c>
      <c r="F424">
        <v>0</v>
      </c>
      <c r="G424">
        <v>829</v>
      </c>
      <c r="H424" t="s">
        <v>543</v>
      </c>
      <c r="I424" t="s">
        <v>548</v>
      </c>
      <c r="J424">
        <v>1</v>
      </c>
      <c r="K424" t="s">
        <v>461</v>
      </c>
      <c r="N424">
        <v>0</v>
      </c>
      <c r="O424">
        <v>829</v>
      </c>
      <c r="P424">
        <v>0</v>
      </c>
      <c r="Q424">
        <v>829</v>
      </c>
      <c r="R424" t="s">
        <v>552</v>
      </c>
      <c r="S424">
        <v>0</v>
      </c>
      <c r="T424">
        <v>829</v>
      </c>
      <c r="W424">
        <v>74</v>
      </c>
      <c r="Y424" t="s">
        <v>582</v>
      </c>
      <c r="AC424" t="s">
        <v>581</v>
      </c>
      <c r="AD424" t="s">
        <v>582</v>
      </c>
      <c r="AF424" t="s">
        <v>603</v>
      </c>
      <c r="AG424" t="s">
        <v>608</v>
      </c>
      <c r="AH424" t="s">
        <v>617</v>
      </c>
      <c r="AM424" t="s">
        <v>630</v>
      </c>
      <c r="AN424" t="s">
        <v>634</v>
      </c>
    </row>
    <row r="425" spans="1:40" x14ac:dyDescent="0.25">
      <c r="A425" s="1" t="s">
        <v>462</v>
      </c>
      <c r="B425">
        <v>3.1749999999999998</v>
      </c>
      <c r="C425">
        <v>6.3360000000000003</v>
      </c>
      <c r="D425">
        <v>10.4</v>
      </c>
      <c r="E425">
        <v>9.8330000000000002</v>
      </c>
      <c r="F425">
        <v>0</v>
      </c>
      <c r="G425">
        <v>448</v>
      </c>
      <c r="H425" t="s">
        <v>547</v>
      </c>
      <c r="I425" t="s">
        <v>548</v>
      </c>
      <c r="J425">
        <v>1</v>
      </c>
      <c r="K425" t="s">
        <v>462</v>
      </c>
      <c r="P425">
        <v>0</v>
      </c>
      <c r="Q425">
        <v>448</v>
      </c>
      <c r="R425" t="s">
        <v>552</v>
      </c>
      <c r="S425">
        <v>0</v>
      </c>
      <c r="T425">
        <v>448</v>
      </c>
      <c r="W425">
        <v>69</v>
      </c>
      <c r="Y425" t="s">
        <v>581</v>
      </c>
      <c r="AA425" t="s">
        <v>581</v>
      </c>
      <c r="AD425" t="s">
        <v>581</v>
      </c>
      <c r="AF425" t="s">
        <v>603</v>
      </c>
      <c r="AG425" t="s">
        <v>608</v>
      </c>
      <c r="AH425" t="s">
        <v>614</v>
      </c>
      <c r="AM425" t="s">
        <v>627</v>
      </c>
      <c r="AN425" t="s">
        <v>634</v>
      </c>
    </row>
    <row r="426" spans="1:40" x14ac:dyDescent="0.25">
      <c r="A426" s="1" t="s">
        <v>463</v>
      </c>
      <c r="B426">
        <v>3.1669999999999998</v>
      </c>
      <c r="C426">
        <v>1.22</v>
      </c>
      <c r="D426">
        <v>10.34</v>
      </c>
      <c r="E426">
        <v>9.8309999999999995</v>
      </c>
      <c r="F426">
        <v>1</v>
      </c>
      <c r="G426">
        <v>2318</v>
      </c>
      <c r="H426" t="s">
        <v>543</v>
      </c>
      <c r="I426" t="s">
        <v>548</v>
      </c>
      <c r="J426">
        <v>2</v>
      </c>
      <c r="K426" t="s">
        <v>463</v>
      </c>
      <c r="L426" t="s">
        <v>550</v>
      </c>
      <c r="M426" t="s">
        <v>550</v>
      </c>
      <c r="N426">
        <v>1</v>
      </c>
      <c r="O426">
        <v>2045</v>
      </c>
      <c r="P426">
        <v>1</v>
      </c>
      <c r="Q426">
        <v>2318</v>
      </c>
      <c r="R426" t="s">
        <v>552</v>
      </c>
      <c r="S426">
        <v>1</v>
      </c>
      <c r="T426">
        <v>2045</v>
      </c>
      <c r="V426" t="s">
        <v>553</v>
      </c>
      <c r="W426">
        <v>72</v>
      </c>
      <c r="AE426" t="s">
        <v>553</v>
      </c>
      <c r="AF426" t="s">
        <v>603</v>
      </c>
      <c r="AG426" t="s">
        <v>608</v>
      </c>
      <c r="AH426" t="s">
        <v>618</v>
      </c>
      <c r="AI426" t="s">
        <v>581</v>
      </c>
      <c r="AJ426" t="s">
        <v>581</v>
      </c>
      <c r="AK426" t="s">
        <v>581</v>
      </c>
      <c r="AL426" t="s">
        <v>581</v>
      </c>
      <c r="AM426" t="s">
        <v>627</v>
      </c>
      <c r="AN426" t="s">
        <v>634</v>
      </c>
    </row>
    <row r="427" spans="1:40" x14ac:dyDescent="0.25">
      <c r="A427" s="1" t="s">
        <v>464</v>
      </c>
      <c r="B427">
        <v>3.1480000000000001</v>
      </c>
      <c r="C427">
        <v>4.7089999999999996</v>
      </c>
      <c r="D427">
        <v>10.29</v>
      </c>
      <c r="E427">
        <v>10.44</v>
      </c>
      <c r="F427">
        <v>0</v>
      </c>
      <c r="G427">
        <v>605</v>
      </c>
      <c r="H427" t="s">
        <v>545</v>
      </c>
      <c r="I427" t="s">
        <v>548</v>
      </c>
      <c r="J427">
        <v>1</v>
      </c>
      <c r="K427" t="s">
        <v>464</v>
      </c>
      <c r="P427">
        <v>0</v>
      </c>
      <c r="Q427">
        <v>605</v>
      </c>
      <c r="R427" t="s">
        <v>551</v>
      </c>
      <c r="S427">
        <v>1</v>
      </c>
      <c r="T427">
        <v>216</v>
      </c>
      <c r="W427">
        <v>66</v>
      </c>
      <c r="Y427" t="s">
        <v>581</v>
      </c>
      <c r="AA427" t="s">
        <v>581</v>
      </c>
      <c r="AD427" t="s">
        <v>581</v>
      </c>
      <c r="AF427" t="s">
        <v>603</v>
      </c>
      <c r="AG427" t="s">
        <v>610</v>
      </c>
      <c r="AH427" t="s">
        <v>619</v>
      </c>
      <c r="AI427" t="s">
        <v>581</v>
      </c>
      <c r="AK427" t="s">
        <v>581</v>
      </c>
      <c r="AL427" t="s">
        <v>582</v>
      </c>
      <c r="AM427" t="s">
        <v>628</v>
      </c>
      <c r="AN427" t="s">
        <v>634</v>
      </c>
    </row>
    <row r="428" spans="1:40" x14ac:dyDescent="0.25">
      <c r="A428" s="1" t="s">
        <v>465</v>
      </c>
      <c r="B428">
        <v>3.1480000000000001</v>
      </c>
      <c r="C428">
        <v>3.677</v>
      </c>
      <c r="D428">
        <v>10.33</v>
      </c>
      <c r="E428">
        <v>9.6989999999999998</v>
      </c>
      <c r="F428">
        <v>0</v>
      </c>
      <c r="G428">
        <v>513</v>
      </c>
      <c r="H428" t="s">
        <v>543</v>
      </c>
      <c r="I428" t="s">
        <v>548</v>
      </c>
      <c r="J428">
        <v>2</v>
      </c>
      <c r="K428" t="s">
        <v>465</v>
      </c>
      <c r="N428">
        <v>0</v>
      </c>
      <c r="O428">
        <v>513</v>
      </c>
      <c r="P428">
        <v>0</v>
      </c>
      <c r="Q428">
        <v>513</v>
      </c>
      <c r="R428" t="s">
        <v>551</v>
      </c>
      <c r="S428">
        <v>0</v>
      </c>
      <c r="T428">
        <v>513</v>
      </c>
      <c r="W428">
        <v>68</v>
      </c>
      <c r="Y428" t="s">
        <v>581</v>
      </c>
      <c r="AA428" t="s">
        <v>581</v>
      </c>
      <c r="AD428" t="s">
        <v>581</v>
      </c>
      <c r="AF428" t="s">
        <v>603</v>
      </c>
      <c r="AG428" t="s">
        <v>608</v>
      </c>
      <c r="AH428" t="s">
        <v>616</v>
      </c>
      <c r="AM428" t="s">
        <v>622</v>
      </c>
      <c r="AN428" t="s">
        <v>634</v>
      </c>
    </row>
    <row r="429" spans="1:40" x14ac:dyDescent="0.25">
      <c r="A429" s="1" t="s">
        <v>466</v>
      </c>
      <c r="B429">
        <v>3.1230000000000002</v>
      </c>
      <c r="C429">
        <v>1.0720000000000001</v>
      </c>
      <c r="D429">
        <v>9.363999999999999</v>
      </c>
      <c r="E429">
        <v>10.36</v>
      </c>
      <c r="F429">
        <v>0</v>
      </c>
      <c r="G429">
        <v>1974</v>
      </c>
      <c r="H429" t="s">
        <v>543</v>
      </c>
      <c r="I429" t="s">
        <v>548</v>
      </c>
      <c r="J429">
        <v>2</v>
      </c>
      <c r="K429" t="s">
        <v>466</v>
      </c>
      <c r="L429" t="s">
        <v>550</v>
      </c>
      <c r="M429" t="s">
        <v>550</v>
      </c>
      <c r="N429">
        <v>0</v>
      </c>
      <c r="O429">
        <v>1974</v>
      </c>
      <c r="P429">
        <v>0</v>
      </c>
      <c r="Q429">
        <v>1974</v>
      </c>
      <c r="R429" t="s">
        <v>551</v>
      </c>
      <c r="S429">
        <v>0</v>
      </c>
      <c r="T429">
        <v>1974</v>
      </c>
      <c r="V429" t="s">
        <v>553</v>
      </c>
      <c r="W429">
        <v>60</v>
      </c>
      <c r="Y429" t="s">
        <v>581</v>
      </c>
      <c r="AA429" t="s">
        <v>581</v>
      </c>
      <c r="AD429" t="s">
        <v>581</v>
      </c>
      <c r="AE429" t="s">
        <v>553</v>
      </c>
      <c r="AF429" t="s">
        <v>603</v>
      </c>
      <c r="AG429" t="s">
        <v>611</v>
      </c>
      <c r="AH429" t="s">
        <v>618</v>
      </c>
      <c r="AM429" t="s">
        <v>626</v>
      </c>
      <c r="AN429" t="s">
        <v>634</v>
      </c>
    </row>
    <row r="430" spans="1:40" x14ac:dyDescent="0.25">
      <c r="A430" s="1" t="s">
        <v>467</v>
      </c>
      <c r="B430">
        <v>3.0859999999999999</v>
      </c>
      <c r="C430">
        <v>6.3490000000000002</v>
      </c>
      <c r="D430">
        <v>10.44</v>
      </c>
      <c r="E430">
        <v>10.36</v>
      </c>
      <c r="F430">
        <v>0</v>
      </c>
      <c r="G430">
        <v>165</v>
      </c>
      <c r="H430" t="s">
        <v>547</v>
      </c>
      <c r="I430" t="s">
        <v>548</v>
      </c>
      <c r="J430">
        <v>1</v>
      </c>
      <c r="K430" t="s">
        <v>467</v>
      </c>
      <c r="L430" t="s">
        <v>550</v>
      </c>
      <c r="M430" t="s">
        <v>549</v>
      </c>
      <c r="P430">
        <v>0</v>
      </c>
      <c r="Q430">
        <v>165</v>
      </c>
      <c r="R430" t="s">
        <v>552</v>
      </c>
      <c r="S430">
        <v>0</v>
      </c>
      <c r="T430">
        <v>165</v>
      </c>
      <c r="V430" t="s">
        <v>573</v>
      </c>
      <c r="W430">
        <v>56</v>
      </c>
      <c r="X430" t="s">
        <v>576</v>
      </c>
      <c r="Y430" t="s">
        <v>581</v>
      </c>
      <c r="AA430" t="s">
        <v>581</v>
      </c>
      <c r="AD430" t="s">
        <v>581</v>
      </c>
      <c r="AE430" t="s">
        <v>553</v>
      </c>
      <c r="AF430" t="s">
        <v>604</v>
      </c>
      <c r="AG430" t="s">
        <v>608</v>
      </c>
      <c r="AH430" t="s">
        <v>620</v>
      </c>
      <c r="AM430" t="s">
        <v>626</v>
      </c>
      <c r="AN430" t="s">
        <v>634</v>
      </c>
    </row>
    <row r="431" spans="1:40" x14ac:dyDescent="0.25">
      <c r="A431" s="1" t="s">
        <v>468</v>
      </c>
      <c r="B431">
        <v>3.0720000000000001</v>
      </c>
      <c r="C431">
        <v>5.1989999999999998</v>
      </c>
      <c r="D431">
        <v>9.6690000000000005</v>
      </c>
      <c r="E431">
        <v>10.17</v>
      </c>
      <c r="F431">
        <v>0</v>
      </c>
      <c r="G431">
        <v>545</v>
      </c>
      <c r="H431" t="s">
        <v>543</v>
      </c>
      <c r="I431" t="s">
        <v>548</v>
      </c>
      <c r="J431">
        <v>2</v>
      </c>
      <c r="K431" t="s">
        <v>468</v>
      </c>
      <c r="N431">
        <v>0</v>
      </c>
      <c r="O431">
        <v>545</v>
      </c>
      <c r="P431">
        <v>0</v>
      </c>
      <c r="Q431">
        <v>545</v>
      </c>
      <c r="R431" t="s">
        <v>551</v>
      </c>
      <c r="S431">
        <v>0</v>
      </c>
      <c r="T431">
        <v>545</v>
      </c>
      <c r="W431">
        <v>75</v>
      </c>
      <c r="Y431" t="s">
        <v>582</v>
      </c>
      <c r="AA431" t="s">
        <v>581</v>
      </c>
      <c r="AB431" t="s">
        <v>590</v>
      </c>
      <c r="AC431" t="s">
        <v>582</v>
      </c>
      <c r="AD431" t="s">
        <v>582</v>
      </c>
      <c r="AF431" t="s">
        <v>603</v>
      </c>
      <c r="AG431" t="s">
        <v>608</v>
      </c>
      <c r="AH431" t="s">
        <v>615</v>
      </c>
      <c r="AM431" t="s">
        <v>628</v>
      </c>
      <c r="AN431" t="s">
        <v>634</v>
      </c>
    </row>
    <row r="432" spans="1:40" x14ac:dyDescent="0.25">
      <c r="A432" s="1" t="s">
        <v>469</v>
      </c>
      <c r="B432">
        <v>3.0409999999999999</v>
      </c>
      <c r="C432">
        <v>3.3069999999999999</v>
      </c>
      <c r="D432">
        <v>10.62</v>
      </c>
      <c r="E432">
        <v>9.9829999999999988</v>
      </c>
      <c r="F432">
        <v>0</v>
      </c>
      <c r="G432">
        <v>435</v>
      </c>
      <c r="H432" t="s">
        <v>543</v>
      </c>
      <c r="I432" t="s">
        <v>548</v>
      </c>
      <c r="J432">
        <v>2</v>
      </c>
      <c r="K432" t="s">
        <v>469</v>
      </c>
      <c r="N432">
        <v>0</v>
      </c>
      <c r="O432">
        <v>435</v>
      </c>
      <c r="P432">
        <v>0</v>
      </c>
      <c r="Q432">
        <v>435</v>
      </c>
      <c r="R432" t="s">
        <v>552</v>
      </c>
      <c r="S432">
        <v>0</v>
      </c>
      <c r="T432">
        <v>435</v>
      </c>
      <c r="W432">
        <v>67</v>
      </c>
      <c r="Y432" t="s">
        <v>581</v>
      </c>
      <c r="AA432" t="s">
        <v>581</v>
      </c>
      <c r="AD432" t="s">
        <v>581</v>
      </c>
      <c r="AF432" t="s">
        <v>603</v>
      </c>
      <c r="AG432" t="s">
        <v>608</v>
      </c>
      <c r="AH432" t="s">
        <v>618</v>
      </c>
      <c r="AM432" t="s">
        <v>627</v>
      </c>
      <c r="AN432" t="s">
        <v>634</v>
      </c>
    </row>
    <row r="433" spans="1:40" x14ac:dyDescent="0.25">
      <c r="A433" s="1" t="s">
        <v>470</v>
      </c>
      <c r="B433">
        <v>3.0339999999999998</v>
      </c>
      <c r="C433">
        <v>6.4620000000000006</v>
      </c>
      <c r="D433">
        <v>10.87</v>
      </c>
      <c r="E433">
        <v>9.7279999999999998</v>
      </c>
      <c r="F433">
        <v>1</v>
      </c>
      <c r="G433">
        <v>2174</v>
      </c>
      <c r="H433" t="s">
        <v>547</v>
      </c>
      <c r="I433" t="s">
        <v>548</v>
      </c>
      <c r="J433">
        <v>1</v>
      </c>
      <c r="K433" t="s">
        <v>470</v>
      </c>
      <c r="P433">
        <v>1</v>
      </c>
      <c r="Q433">
        <v>2174</v>
      </c>
      <c r="R433" t="s">
        <v>551</v>
      </c>
      <c r="S433">
        <v>1</v>
      </c>
      <c r="T433">
        <v>1433</v>
      </c>
      <c r="W433">
        <v>57</v>
      </c>
      <c r="AF433" t="s">
        <v>603</v>
      </c>
      <c r="AG433" t="s">
        <v>609</v>
      </c>
      <c r="AH433" t="s">
        <v>613</v>
      </c>
      <c r="AJ433" t="s">
        <v>581</v>
      </c>
      <c r="AK433" t="s">
        <v>582</v>
      </c>
      <c r="AL433" t="s">
        <v>582</v>
      </c>
      <c r="AM433" t="s">
        <v>627</v>
      </c>
      <c r="AN433" t="s">
        <v>634</v>
      </c>
    </row>
    <row r="434" spans="1:40" x14ac:dyDescent="0.25">
      <c r="A434" s="1" t="s">
        <v>471</v>
      </c>
      <c r="B434">
        <v>3.0339999999999998</v>
      </c>
      <c r="C434">
        <v>0.75260000000000005</v>
      </c>
      <c r="D434">
        <v>10.54</v>
      </c>
      <c r="E434">
        <v>9.5820000000000007</v>
      </c>
      <c r="F434">
        <v>0</v>
      </c>
      <c r="G434">
        <v>7248</v>
      </c>
      <c r="H434" t="s">
        <v>543</v>
      </c>
      <c r="I434" t="s">
        <v>548</v>
      </c>
      <c r="J434">
        <v>2</v>
      </c>
      <c r="K434" t="s">
        <v>471</v>
      </c>
      <c r="L434" t="s">
        <v>549</v>
      </c>
      <c r="M434" t="s">
        <v>549</v>
      </c>
      <c r="N434">
        <v>0</v>
      </c>
      <c r="O434">
        <v>7248</v>
      </c>
      <c r="P434">
        <v>0</v>
      </c>
      <c r="Q434">
        <v>7248</v>
      </c>
      <c r="R434" t="s">
        <v>552</v>
      </c>
      <c r="S434">
        <v>0</v>
      </c>
      <c r="T434">
        <v>7248</v>
      </c>
      <c r="U434" t="s">
        <v>549</v>
      </c>
      <c r="V434" t="s">
        <v>553</v>
      </c>
      <c r="W434">
        <v>60</v>
      </c>
      <c r="Y434" t="s">
        <v>581</v>
      </c>
      <c r="AA434" t="s">
        <v>581</v>
      </c>
      <c r="AD434" t="s">
        <v>581</v>
      </c>
      <c r="AE434" t="s">
        <v>553</v>
      </c>
      <c r="AF434" t="s">
        <v>603</v>
      </c>
      <c r="AG434" t="s">
        <v>608</v>
      </c>
      <c r="AH434" t="s">
        <v>613</v>
      </c>
      <c r="AM434" t="s">
        <v>627</v>
      </c>
      <c r="AN434" t="s">
        <v>634</v>
      </c>
    </row>
    <row r="435" spans="1:40" x14ac:dyDescent="0.25">
      <c r="A435" s="1" t="s">
        <v>472</v>
      </c>
      <c r="B435">
        <v>3.0289999999999999</v>
      </c>
      <c r="C435">
        <v>5.5350000000000001</v>
      </c>
      <c r="D435">
        <v>10.37</v>
      </c>
      <c r="E435">
        <v>10.36</v>
      </c>
      <c r="F435">
        <v>1</v>
      </c>
      <c r="G435">
        <v>999</v>
      </c>
      <c r="H435" t="s">
        <v>544</v>
      </c>
      <c r="I435" t="s">
        <v>548</v>
      </c>
      <c r="J435">
        <v>1</v>
      </c>
      <c r="K435" t="s">
        <v>472</v>
      </c>
      <c r="L435" t="s">
        <v>550</v>
      </c>
      <c r="M435" t="s">
        <v>550</v>
      </c>
      <c r="N435">
        <v>1</v>
      </c>
      <c r="O435">
        <v>692</v>
      </c>
      <c r="Q435">
        <v>999</v>
      </c>
      <c r="R435" t="s">
        <v>551</v>
      </c>
      <c r="S435">
        <v>1</v>
      </c>
      <c r="T435">
        <v>692</v>
      </c>
      <c r="V435" t="s">
        <v>553</v>
      </c>
      <c r="W435">
        <v>68</v>
      </c>
      <c r="AE435" t="s">
        <v>553</v>
      </c>
      <c r="AF435" t="s">
        <v>603</v>
      </c>
      <c r="AG435" t="s">
        <v>609</v>
      </c>
      <c r="AH435" t="s">
        <v>613</v>
      </c>
      <c r="AJ435" t="s">
        <v>581</v>
      </c>
      <c r="AK435" t="s">
        <v>581</v>
      </c>
      <c r="AL435" t="s">
        <v>581</v>
      </c>
      <c r="AM435" t="s">
        <v>627</v>
      </c>
      <c r="AN435" t="s">
        <v>634</v>
      </c>
    </row>
    <row r="436" spans="1:40" x14ac:dyDescent="0.25">
      <c r="A436" s="1" t="s">
        <v>473</v>
      </c>
      <c r="B436">
        <v>3.0110000000000001</v>
      </c>
      <c r="C436">
        <v>3.4710000000000001</v>
      </c>
      <c r="D436">
        <v>10.43</v>
      </c>
      <c r="E436">
        <v>11.39</v>
      </c>
      <c r="F436">
        <v>0</v>
      </c>
      <c r="G436">
        <v>791</v>
      </c>
      <c r="H436" t="s">
        <v>544</v>
      </c>
      <c r="I436" t="s">
        <v>548</v>
      </c>
      <c r="J436">
        <v>0</v>
      </c>
      <c r="K436" t="s">
        <v>473</v>
      </c>
      <c r="N436">
        <v>0</v>
      </c>
      <c r="O436">
        <v>791</v>
      </c>
      <c r="P436">
        <v>0</v>
      </c>
      <c r="Q436">
        <v>791</v>
      </c>
      <c r="R436" t="s">
        <v>551</v>
      </c>
      <c r="S436">
        <v>0</v>
      </c>
      <c r="T436">
        <v>791</v>
      </c>
      <c r="W436">
        <v>65</v>
      </c>
      <c r="AF436" t="s">
        <v>603</v>
      </c>
      <c r="AG436" t="s">
        <v>609</v>
      </c>
      <c r="AH436" t="s">
        <v>613</v>
      </c>
      <c r="AM436" t="s">
        <v>626</v>
      </c>
      <c r="AN436" t="s">
        <v>634</v>
      </c>
    </row>
    <row r="437" spans="1:40" x14ac:dyDescent="0.25">
      <c r="A437" s="1" t="s">
        <v>474</v>
      </c>
      <c r="B437">
        <v>2.9870000000000001</v>
      </c>
      <c r="C437">
        <v>6.2270000000000003</v>
      </c>
      <c r="D437">
        <v>10.38</v>
      </c>
      <c r="E437">
        <v>10.36</v>
      </c>
      <c r="F437">
        <v>0</v>
      </c>
      <c r="G437">
        <v>2261</v>
      </c>
      <c r="H437" t="s">
        <v>543</v>
      </c>
      <c r="I437" t="s">
        <v>548</v>
      </c>
      <c r="J437">
        <v>1</v>
      </c>
      <c r="K437" t="s">
        <v>474</v>
      </c>
      <c r="P437">
        <v>0</v>
      </c>
      <c r="Q437">
        <v>2261</v>
      </c>
      <c r="R437" t="s">
        <v>552</v>
      </c>
      <c r="S437">
        <v>0</v>
      </c>
      <c r="T437">
        <v>2261</v>
      </c>
      <c r="W437">
        <v>65</v>
      </c>
      <c r="AF437" t="s">
        <v>603</v>
      </c>
      <c r="AG437" t="s">
        <v>608</v>
      </c>
      <c r="AH437" t="s">
        <v>613</v>
      </c>
      <c r="AM437" t="s">
        <v>627</v>
      </c>
      <c r="AN437" t="s">
        <v>634</v>
      </c>
    </row>
    <row r="438" spans="1:40" x14ac:dyDescent="0.25">
      <c r="A438" s="1" t="s">
        <v>475</v>
      </c>
      <c r="B438">
        <v>2.98</v>
      </c>
      <c r="C438">
        <v>6.9409999999999998</v>
      </c>
      <c r="D438">
        <v>10.220000000000001</v>
      </c>
      <c r="E438">
        <v>10.050000000000001</v>
      </c>
      <c r="F438">
        <v>0</v>
      </c>
      <c r="G438">
        <v>1118</v>
      </c>
      <c r="H438" t="s">
        <v>543</v>
      </c>
      <c r="I438" t="s">
        <v>548</v>
      </c>
      <c r="J438">
        <v>1</v>
      </c>
      <c r="K438" t="s">
        <v>475</v>
      </c>
      <c r="N438">
        <v>0</v>
      </c>
      <c r="O438">
        <v>1118</v>
      </c>
      <c r="P438">
        <v>0</v>
      </c>
      <c r="Q438">
        <v>1118</v>
      </c>
      <c r="R438" t="s">
        <v>551</v>
      </c>
      <c r="S438">
        <v>0</v>
      </c>
      <c r="T438">
        <v>1118</v>
      </c>
      <c r="W438">
        <v>50</v>
      </c>
      <c r="Y438" t="s">
        <v>582</v>
      </c>
      <c r="Z438" t="s">
        <v>584</v>
      </c>
      <c r="AA438" t="s">
        <v>582</v>
      </c>
      <c r="AB438" t="s">
        <v>587</v>
      </c>
      <c r="AC438" t="s">
        <v>582</v>
      </c>
      <c r="AD438" t="s">
        <v>582</v>
      </c>
      <c r="AF438" t="s">
        <v>603</v>
      </c>
      <c r="AG438" t="s">
        <v>608</v>
      </c>
      <c r="AH438" t="s">
        <v>617</v>
      </c>
      <c r="AM438" t="s">
        <v>627</v>
      </c>
      <c r="AN438" t="s">
        <v>634</v>
      </c>
    </row>
    <row r="439" spans="1:40" x14ac:dyDescent="0.25">
      <c r="A439" s="1" t="s">
        <v>476</v>
      </c>
      <c r="B439">
        <v>2.9750000000000001</v>
      </c>
      <c r="C439">
        <v>1.5660000000000001</v>
      </c>
      <c r="D439">
        <v>10.52</v>
      </c>
      <c r="E439">
        <v>9.6989999999999998</v>
      </c>
      <c r="F439">
        <v>0</v>
      </c>
      <c r="G439">
        <v>1367</v>
      </c>
      <c r="H439" t="s">
        <v>544</v>
      </c>
      <c r="I439" t="s">
        <v>548</v>
      </c>
      <c r="J439">
        <v>2</v>
      </c>
      <c r="K439" t="s">
        <v>476</v>
      </c>
      <c r="L439" t="s">
        <v>550</v>
      </c>
      <c r="M439" t="s">
        <v>550</v>
      </c>
      <c r="N439">
        <v>1</v>
      </c>
      <c r="O439">
        <v>1146</v>
      </c>
      <c r="P439">
        <v>0</v>
      </c>
      <c r="Q439">
        <v>1367</v>
      </c>
      <c r="R439" t="s">
        <v>551</v>
      </c>
      <c r="S439">
        <v>1</v>
      </c>
      <c r="T439">
        <v>1146</v>
      </c>
      <c r="V439" t="s">
        <v>553</v>
      </c>
      <c r="W439">
        <v>65</v>
      </c>
      <c r="AD439" t="s">
        <v>581</v>
      </c>
      <c r="AE439" t="s">
        <v>553</v>
      </c>
      <c r="AF439" t="s">
        <v>603</v>
      </c>
      <c r="AG439" t="s">
        <v>609</v>
      </c>
      <c r="AH439" t="s">
        <v>618</v>
      </c>
      <c r="AM439" t="s">
        <v>627</v>
      </c>
      <c r="AN439" t="s">
        <v>634</v>
      </c>
    </row>
    <row r="440" spans="1:40" x14ac:dyDescent="0.25">
      <c r="A440" s="1" t="s">
        <v>477</v>
      </c>
      <c r="B440">
        <v>2.9660000000000002</v>
      </c>
      <c r="C440">
        <v>2.4940000000000002</v>
      </c>
      <c r="D440">
        <v>9.8079999999999998</v>
      </c>
      <c r="E440">
        <v>9.4860000000000007</v>
      </c>
      <c r="F440">
        <v>0</v>
      </c>
      <c r="G440">
        <v>1189</v>
      </c>
      <c r="H440" t="s">
        <v>543</v>
      </c>
      <c r="I440" t="s">
        <v>548</v>
      </c>
      <c r="J440">
        <v>2</v>
      </c>
      <c r="K440" t="s">
        <v>477</v>
      </c>
      <c r="L440" t="s">
        <v>549</v>
      </c>
      <c r="M440" t="s">
        <v>549</v>
      </c>
      <c r="N440">
        <v>0</v>
      </c>
      <c r="O440">
        <v>1189</v>
      </c>
      <c r="P440">
        <v>0</v>
      </c>
      <c r="Q440">
        <v>1189</v>
      </c>
      <c r="R440" t="s">
        <v>551</v>
      </c>
      <c r="S440">
        <v>0</v>
      </c>
      <c r="T440">
        <v>1189</v>
      </c>
      <c r="V440" t="s">
        <v>553</v>
      </c>
      <c r="W440">
        <v>58</v>
      </c>
      <c r="Y440" t="s">
        <v>581</v>
      </c>
      <c r="AA440" t="s">
        <v>581</v>
      </c>
      <c r="AD440" t="s">
        <v>581</v>
      </c>
      <c r="AE440" t="s">
        <v>553</v>
      </c>
      <c r="AF440" t="s">
        <v>603</v>
      </c>
      <c r="AG440" t="s">
        <v>608</v>
      </c>
      <c r="AH440" t="s">
        <v>616</v>
      </c>
      <c r="AM440" t="s">
        <v>623</v>
      </c>
      <c r="AN440" t="s">
        <v>634</v>
      </c>
    </row>
    <row r="441" spans="1:40" x14ac:dyDescent="0.25">
      <c r="A441" s="1" t="s">
        <v>478</v>
      </c>
      <c r="B441">
        <v>2.9449999999999998</v>
      </c>
      <c r="C441">
        <v>4.7589999999999986</v>
      </c>
      <c r="D441">
        <v>10.220000000000001</v>
      </c>
      <c r="E441">
        <v>10.39</v>
      </c>
      <c r="F441">
        <v>0</v>
      </c>
      <c r="G441">
        <v>174</v>
      </c>
      <c r="H441" t="s">
        <v>543</v>
      </c>
      <c r="I441" t="s">
        <v>548</v>
      </c>
      <c r="J441">
        <v>1</v>
      </c>
      <c r="K441" t="s">
        <v>478</v>
      </c>
      <c r="L441" t="s">
        <v>549</v>
      </c>
      <c r="M441" t="s">
        <v>549</v>
      </c>
      <c r="N441">
        <v>0</v>
      </c>
      <c r="O441">
        <v>174</v>
      </c>
      <c r="P441">
        <v>0</v>
      </c>
      <c r="Q441">
        <v>174</v>
      </c>
      <c r="R441" t="s">
        <v>551</v>
      </c>
      <c r="S441">
        <v>0</v>
      </c>
      <c r="T441">
        <v>174</v>
      </c>
      <c r="U441" t="s">
        <v>549</v>
      </c>
      <c r="V441" t="s">
        <v>553</v>
      </c>
      <c r="W441">
        <v>52</v>
      </c>
      <c r="Y441" t="s">
        <v>581</v>
      </c>
      <c r="AA441" t="s">
        <v>581</v>
      </c>
      <c r="AD441" t="s">
        <v>581</v>
      </c>
      <c r="AE441" t="s">
        <v>553</v>
      </c>
      <c r="AF441" t="s">
        <v>603</v>
      </c>
      <c r="AG441" t="s">
        <v>608</v>
      </c>
      <c r="AH441" t="s">
        <v>615</v>
      </c>
      <c r="AM441" t="s">
        <v>627</v>
      </c>
      <c r="AN441" t="s">
        <v>634</v>
      </c>
    </row>
    <row r="442" spans="1:40" x14ac:dyDescent="0.25">
      <c r="A442" s="1" t="s">
        <v>479</v>
      </c>
      <c r="B442">
        <v>2.9359999999999999</v>
      </c>
      <c r="C442">
        <v>1.0169999999999999</v>
      </c>
      <c r="D442">
        <v>8.9610000000000003</v>
      </c>
      <c r="E442">
        <v>9.6340000000000003</v>
      </c>
      <c r="F442">
        <v>1</v>
      </c>
      <c r="G442">
        <v>244</v>
      </c>
      <c r="H442" t="s">
        <v>545</v>
      </c>
      <c r="I442" t="s">
        <v>548</v>
      </c>
      <c r="J442">
        <v>2</v>
      </c>
      <c r="K442" t="s">
        <v>479</v>
      </c>
      <c r="L442" t="s">
        <v>550</v>
      </c>
      <c r="M442" t="s">
        <v>550</v>
      </c>
      <c r="P442">
        <v>1</v>
      </c>
      <c r="Q442">
        <v>244</v>
      </c>
      <c r="R442" t="s">
        <v>552</v>
      </c>
      <c r="S442">
        <v>1</v>
      </c>
      <c r="T442">
        <v>231</v>
      </c>
      <c r="V442" t="s">
        <v>553</v>
      </c>
      <c r="W442">
        <v>69</v>
      </c>
      <c r="Y442" t="s">
        <v>581</v>
      </c>
      <c r="AA442" t="s">
        <v>581</v>
      </c>
      <c r="AD442" t="s">
        <v>581</v>
      </c>
      <c r="AE442" t="s">
        <v>553</v>
      </c>
      <c r="AF442" t="s">
        <v>603</v>
      </c>
      <c r="AG442" t="s">
        <v>610</v>
      </c>
      <c r="AH442" t="s">
        <v>613</v>
      </c>
      <c r="AI442" t="s">
        <v>581</v>
      </c>
      <c r="AJ442" t="s">
        <v>581</v>
      </c>
      <c r="AK442" t="s">
        <v>581</v>
      </c>
      <c r="AL442" t="s">
        <v>581</v>
      </c>
      <c r="AM442" t="s">
        <v>627</v>
      </c>
      <c r="AN442" t="s">
        <v>634</v>
      </c>
    </row>
    <row r="443" spans="1:40" x14ac:dyDescent="0.25">
      <c r="A443" s="1" t="s">
        <v>480</v>
      </c>
      <c r="B443">
        <v>2.9350000000000001</v>
      </c>
      <c r="C443">
        <v>4.0789999999999997</v>
      </c>
      <c r="D443">
        <v>10.57</v>
      </c>
      <c r="E443">
        <v>9.4939999999999998</v>
      </c>
      <c r="F443">
        <v>1</v>
      </c>
      <c r="G443">
        <v>38</v>
      </c>
      <c r="H443" t="s">
        <v>547</v>
      </c>
      <c r="I443" t="s">
        <v>548</v>
      </c>
      <c r="J443">
        <v>2</v>
      </c>
      <c r="K443" t="s">
        <v>480</v>
      </c>
      <c r="P443">
        <v>1</v>
      </c>
      <c r="Q443">
        <v>38</v>
      </c>
      <c r="R443" t="s">
        <v>552</v>
      </c>
      <c r="S443">
        <v>1</v>
      </c>
      <c r="T443">
        <v>38</v>
      </c>
      <c r="W443">
        <v>74</v>
      </c>
      <c r="Y443" t="s">
        <v>581</v>
      </c>
      <c r="AA443" t="s">
        <v>581</v>
      </c>
      <c r="AD443" t="s">
        <v>581</v>
      </c>
      <c r="AF443" t="s">
        <v>603</v>
      </c>
      <c r="AG443" t="s">
        <v>608</v>
      </c>
      <c r="AH443" t="s">
        <v>615</v>
      </c>
      <c r="AM443" t="s">
        <v>627</v>
      </c>
      <c r="AN443" t="s">
        <v>634</v>
      </c>
    </row>
    <row r="444" spans="1:40" x14ac:dyDescent="0.25">
      <c r="A444" s="1" t="s">
        <v>481</v>
      </c>
      <c r="B444">
        <v>2.9289999999999998</v>
      </c>
      <c r="C444">
        <v>1.4079999999999999</v>
      </c>
      <c r="D444">
        <v>9.988999999999999</v>
      </c>
      <c r="E444">
        <v>9.6420000000000012</v>
      </c>
      <c r="F444">
        <v>0</v>
      </c>
      <c r="G444">
        <v>3940</v>
      </c>
      <c r="H444" t="s">
        <v>545</v>
      </c>
      <c r="I444" t="s">
        <v>548</v>
      </c>
      <c r="J444">
        <v>2</v>
      </c>
      <c r="K444" t="s">
        <v>481</v>
      </c>
      <c r="L444" t="s">
        <v>550</v>
      </c>
      <c r="M444" t="s">
        <v>550</v>
      </c>
      <c r="N444">
        <v>0</v>
      </c>
      <c r="O444">
        <v>3940</v>
      </c>
      <c r="P444">
        <v>0</v>
      </c>
      <c r="Q444">
        <v>3940</v>
      </c>
      <c r="R444" t="s">
        <v>552</v>
      </c>
      <c r="S444">
        <v>0</v>
      </c>
      <c r="T444">
        <v>3940</v>
      </c>
      <c r="V444" t="s">
        <v>553</v>
      </c>
      <c r="W444">
        <v>71</v>
      </c>
      <c r="Y444" t="s">
        <v>581</v>
      </c>
      <c r="AA444" t="s">
        <v>581</v>
      </c>
      <c r="AD444" t="s">
        <v>581</v>
      </c>
      <c r="AE444" t="s">
        <v>600</v>
      </c>
      <c r="AF444" t="s">
        <v>603</v>
      </c>
      <c r="AG444" t="s">
        <v>608</v>
      </c>
      <c r="AH444" t="s">
        <v>620</v>
      </c>
      <c r="AM444" t="s">
        <v>626</v>
      </c>
      <c r="AN444" t="s">
        <v>634</v>
      </c>
    </row>
    <row r="445" spans="1:40" x14ac:dyDescent="0.25">
      <c r="A445" s="1" t="s">
        <v>482</v>
      </c>
      <c r="B445">
        <v>2.9260000000000002</v>
      </c>
      <c r="C445">
        <v>6.1130000000000004</v>
      </c>
      <c r="D445">
        <v>10.17</v>
      </c>
      <c r="E445">
        <v>11.43</v>
      </c>
      <c r="F445">
        <v>0</v>
      </c>
      <c r="G445">
        <v>354</v>
      </c>
      <c r="H445" t="s">
        <v>545</v>
      </c>
      <c r="I445" t="s">
        <v>548</v>
      </c>
      <c r="J445">
        <v>1</v>
      </c>
      <c r="K445" t="s">
        <v>482</v>
      </c>
      <c r="L445" t="s">
        <v>549</v>
      </c>
      <c r="M445" t="s">
        <v>549</v>
      </c>
      <c r="N445">
        <v>0</v>
      </c>
      <c r="O445">
        <v>354</v>
      </c>
      <c r="P445">
        <v>0</v>
      </c>
      <c r="Q445">
        <v>354</v>
      </c>
      <c r="R445" t="s">
        <v>551</v>
      </c>
      <c r="S445">
        <v>0</v>
      </c>
      <c r="T445">
        <v>354</v>
      </c>
      <c r="V445" t="s">
        <v>553</v>
      </c>
      <c r="W445">
        <v>68</v>
      </c>
      <c r="AE445" t="s">
        <v>601</v>
      </c>
      <c r="AF445" t="s">
        <v>604</v>
      </c>
      <c r="AG445" t="s">
        <v>610</v>
      </c>
      <c r="AH445" t="s">
        <v>618</v>
      </c>
      <c r="AK445" t="s">
        <v>581</v>
      </c>
      <c r="AL445" t="s">
        <v>581</v>
      </c>
      <c r="AM445" t="s">
        <v>627</v>
      </c>
      <c r="AN445" t="s">
        <v>634</v>
      </c>
    </row>
    <row r="446" spans="1:40" x14ac:dyDescent="0.25">
      <c r="A446" s="1" t="s">
        <v>483</v>
      </c>
      <c r="B446">
        <v>2.91</v>
      </c>
      <c r="C446">
        <v>6.56</v>
      </c>
      <c r="D446">
        <v>10.119999999999999</v>
      </c>
      <c r="E446">
        <v>9.8189999999999991</v>
      </c>
      <c r="F446">
        <v>0</v>
      </c>
      <c r="G446">
        <v>949</v>
      </c>
      <c r="H446" t="s">
        <v>544</v>
      </c>
      <c r="I446" t="s">
        <v>548</v>
      </c>
      <c r="J446">
        <v>1</v>
      </c>
      <c r="K446" t="s">
        <v>483</v>
      </c>
      <c r="N446">
        <v>0</v>
      </c>
      <c r="O446">
        <v>949</v>
      </c>
      <c r="P446">
        <v>0</v>
      </c>
      <c r="Q446">
        <v>949</v>
      </c>
      <c r="R446" t="s">
        <v>552</v>
      </c>
      <c r="S446">
        <v>0</v>
      </c>
      <c r="T446">
        <v>949</v>
      </c>
      <c r="W446">
        <v>46</v>
      </c>
      <c r="AD446" t="s">
        <v>581</v>
      </c>
      <c r="AF446" t="s">
        <v>603</v>
      </c>
      <c r="AG446" t="s">
        <v>609</v>
      </c>
      <c r="AH446" t="s">
        <v>615</v>
      </c>
      <c r="AM446" t="s">
        <v>627</v>
      </c>
      <c r="AN446" t="s">
        <v>634</v>
      </c>
    </row>
    <row r="447" spans="1:40" x14ac:dyDescent="0.25">
      <c r="A447" s="1" t="s">
        <v>484</v>
      </c>
      <c r="B447">
        <v>2.8919999999999999</v>
      </c>
      <c r="C447">
        <v>8.9250000000000007</v>
      </c>
      <c r="D447">
        <v>11.29</v>
      </c>
      <c r="E447">
        <v>9.1939999999999991</v>
      </c>
      <c r="F447">
        <v>0</v>
      </c>
      <c r="G447">
        <v>1163</v>
      </c>
      <c r="H447" t="s">
        <v>543</v>
      </c>
      <c r="I447" t="s">
        <v>548</v>
      </c>
      <c r="J447">
        <v>1</v>
      </c>
      <c r="K447" t="s">
        <v>484</v>
      </c>
      <c r="N447">
        <v>0</v>
      </c>
      <c r="O447">
        <v>1163</v>
      </c>
      <c r="P447">
        <v>0</v>
      </c>
      <c r="Q447">
        <v>1163</v>
      </c>
      <c r="R447" t="s">
        <v>551</v>
      </c>
      <c r="S447">
        <v>0</v>
      </c>
      <c r="T447">
        <v>1163</v>
      </c>
      <c r="W447">
        <v>77</v>
      </c>
      <c r="AD447" t="s">
        <v>581</v>
      </c>
      <c r="AF447" t="s">
        <v>603</v>
      </c>
      <c r="AG447" t="s">
        <v>608</v>
      </c>
      <c r="AH447" t="s">
        <v>616</v>
      </c>
      <c r="AM447" t="s">
        <v>627</v>
      </c>
      <c r="AN447" t="s">
        <v>634</v>
      </c>
    </row>
    <row r="448" spans="1:40" x14ac:dyDescent="0.25">
      <c r="A448" s="1" t="s">
        <v>485</v>
      </c>
      <c r="B448">
        <v>2.8740000000000001</v>
      </c>
      <c r="C448">
        <v>3.1040000000000001</v>
      </c>
      <c r="D448">
        <v>10.07</v>
      </c>
      <c r="E448">
        <v>9.5910000000000011</v>
      </c>
      <c r="F448">
        <v>0</v>
      </c>
      <c r="G448">
        <v>2360</v>
      </c>
      <c r="H448" t="s">
        <v>543</v>
      </c>
      <c r="I448" t="s">
        <v>548</v>
      </c>
      <c r="J448">
        <v>2</v>
      </c>
      <c r="K448" t="s">
        <v>485</v>
      </c>
      <c r="N448">
        <v>0</v>
      </c>
      <c r="O448">
        <v>2360</v>
      </c>
      <c r="P448">
        <v>0</v>
      </c>
      <c r="Q448">
        <v>2360</v>
      </c>
      <c r="R448" t="s">
        <v>551</v>
      </c>
      <c r="S448">
        <v>0</v>
      </c>
      <c r="T448">
        <v>2360</v>
      </c>
      <c r="W448">
        <v>77</v>
      </c>
      <c r="Y448" t="s">
        <v>581</v>
      </c>
      <c r="AA448" t="s">
        <v>581</v>
      </c>
      <c r="AD448" t="s">
        <v>581</v>
      </c>
      <c r="AF448" t="s">
        <v>603</v>
      </c>
      <c r="AG448" t="s">
        <v>608</v>
      </c>
      <c r="AH448" t="s">
        <v>618</v>
      </c>
      <c r="AM448" t="s">
        <v>626</v>
      </c>
      <c r="AN448" t="s">
        <v>634</v>
      </c>
    </row>
    <row r="449" spans="1:40" x14ac:dyDescent="0.25">
      <c r="A449" s="1" t="s">
        <v>486</v>
      </c>
      <c r="B449">
        <v>2.8679999999999999</v>
      </c>
      <c r="C449">
        <v>4.7119999999999997</v>
      </c>
      <c r="D449">
        <v>10.63</v>
      </c>
      <c r="E449">
        <v>10.27</v>
      </c>
      <c r="F449">
        <v>0</v>
      </c>
      <c r="G449">
        <v>442</v>
      </c>
      <c r="H449" t="s">
        <v>543</v>
      </c>
      <c r="I449" t="s">
        <v>548</v>
      </c>
      <c r="J449">
        <v>1</v>
      </c>
      <c r="K449" t="s">
        <v>486</v>
      </c>
      <c r="L449" t="s">
        <v>549</v>
      </c>
      <c r="M449" t="s">
        <v>549</v>
      </c>
      <c r="N449">
        <v>0</v>
      </c>
      <c r="O449">
        <v>442</v>
      </c>
      <c r="P449">
        <v>0</v>
      </c>
      <c r="Q449">
        <v>442</v>
      </c>
      <c r="R449" t="s">
        <v>551</v>
      </c>
      <c r="S449">
        <v>0</v>
      </c>
      <c r="T449">
        <v>442</v>
      </c>
      <c r="V449" t="s">
        <v>553</v>
      </c>
      <c r="W449">
        <v>68</v>
      </c>
      <c r="Y449" t="s">
        <v>581</v>
      </c>
      <c r="AA449" t="s">
        <v>581</v>
      </c>
      <c r="AD449" t="s">
        <v>581</v>
      </c>
      <c r="AE449" t="s">
        <v>553</v>
      </c>
      <c r="AF449" t="s">
        <v>604</v>
      </c>
      <c r="AG449" t="s">
        <v>608</v>
      </c>
      <c r="AH449" t="s">
        <v>617</v>
      </c>
      <c r="AM449" t="s">
        <v>627</v>
      </c>
      <c r="AN449" t="s">
        <v>634</v>
      </c>
    </row>
    <row r="450" spans="1:40" x14ac:dyDescent="0.25">
      <c r="A450" s="1" t="s">
        <v>487</v>
      </c>
      <c r="B450">
        <v>2.855</v>
      </c>
      <c r="C450">
        <v>6.5629999999999997</v>
      </c>
      <c r="D450">
        <v>11.44</v>
      </c>
      <c r="E450">
        <v>8.6999999999999993</v>
      </c>
      <c r="F450">
        <v>0</v>
      </c>
      <c r="G450">
        <v>1728</v>
      </c>
      <c r="H450" t="s">
        <v>543</v>
      </c>
      <c r="I450" t="s">
        <v>548</v>
      </c>
      <c r="J450">
        <v>1</v>
      </c>
      <c r="K450" t="s">
        <v>487</v>
      </c>
      <c r="L450" t="s">
        <v>550</v>
      </c>
      <c r="M450" t="s">
        <v>550</v>
      </c>
      <c r="N450">
        <v>0</v>
      </c>
      <c r="O450">
        <v>1728</v>
      </c>
      <c r="P450">
        <v>0</v>
      </c>
      <c r="Q450">
        <v>1728</v>
      </c>
      <c r="R450" t="s">
        <v>552</v>
      </c>
      <c r="S450">
        <v>0</v>
      </c>
      <c r="T450">
        <v>1728</v>
      </c>
      <c r="V450" t="s">
        <v>553</v>
      </c>
      <c r="W450">
        <v>58</v>
      </c>
      <c r="AE450" t="s">
        <v>553</v>
      </c>
      <c r="AF450" t="s">
        <v>603</v>
      </c>
      <c r="AG450" t="s">
        <v>608</v>
      </c>
      <c r="AH450" t="s">
        <v>617</v>
      </c>
      <c r="AM450" t="s">
        <v>627</v>
      </c>
      <c r="AN450" t="s">
        <v>634</v>
      </c>
    </row>
    <row r="451" spans="1:40" x14ac:dyDescent="0.25">
      <c r="A451" s="1" t="s">
        <v>488</v>
      </c>
      <c r="B451">
        <v>2.7869999999999999</v>
      </c>
      <c r="C451">
        <v>3.9319999999999999</v>
      </c>
      <c r="D451">
        <v>10.88</v>
      </c>
      <c r="E451">
        <v>11.42</v>
      </c>
      <c r="F451">
        <v>1</v>
      </c>
      <c r="G451">
        <v>99</v>
      </c>
      <c r="H451" t="s">
        <v>544</v>
      </c>
      <c r="I451" t="s">
        <v>548</v>
      </c>
      <c r="J451">
        <v>0</v>
      </c>
      <c r="K451" t="s">
        <v>488</v>
      </c>
      <c r="P451">
        <v>0</v>
      </c>
      <c r="Q451">
        <v>99</v>
      </c>
      <c r="R451" t="s">
        <v>552</v>
      </c>
      <c r="S451">
        <v>0</v>
      </c>
      <c r="T451">
        <v>99</v>
      </c>
      <c r="W451">
        <v>78</v>
      </c>
      <c r="Y451" t="s">
        <v>582</v>
      </c>
      <c r="Z451" t="s">
        <v>583</v>
      </c>
      <c r="AA451" t="s">
        <v>582</v>
      </c>
      <c r="AB451" t="s">
        <v>587</v>
      </c>
      <c r="AC451" t="s">
        <v>582</v>
      </c>
      <c r="AD451" t="s">
        <v>582</v>
      </c>
      <c r="AF451" t="s">
        <v>604</v>
      </c>
      <c r="AG451" t="s">
        <v>608</v>
      </c>
      <c r="AH451" t="s">
        <v>619</v>
      </c>
      <c r="AM451" t="s">
        <v>627</v>
      </c>
      <c r="AN451" t="s">
        <v>634</v>
      </c>
    </row>
    <row r="452" spans="1:40" x14ac:dyDescent="0.25">
      <c r="A452" s="1" t="s">
        <v>489</v>
      </c>
      <c r="B452">
        <v>2.7469999999999999</v>
      </c>
      <c r="C452">
        <v>4.1110000000000007</v>
      </c>
      <c r="D452">
        <v>10.42</v>
      </c>
      <c r="E452">
        <v>10.71</v>
      </c>
      <c r="F452">
        <v>0</v>
      </c>
      <c r="G452">
        <v>426</v>
      </c>
      <c r="H452" t="s">
        <v>544</v>
      </c>
      <c r="I452" t="s">
        <v>548</v>
      </c>
      <c r="J452">
        <v>2</v>
      </c>
      <c r="K452" t="s">
        <v>489</v>
      </c>
      <c r="N452">
        <v>0</v>
      </c>
      <c r="O452">
        <v>426</v>
      </c>
      <c r="P452">
        <v>0</v>
      </c>
      <c r="Q452">
        <v>426</v>
      </c>
      <c r="R452" t="s">
        <v>551</v>
      </c>
      <c r="S452">
        <v>0</v>
      </c>
      <c r="T452">
        <v>426</v>
      </c>
      <c r="W452">
        <v>59</v>
      </c>
      <c r="Y452" t="s">
        <v>581</v>
      </c>
      <c r="AA452" t="s">
        <v>581</v>
      </c>
      <c r="AD452" t="s">
        <v>581</v>
      </c>
      <c r="AF452" t="s">
        <v>604</v>
      </c>
      <c r="AG452" t="s">
        <v>609</v>
      </c>
      <c r="AH452" t="s">
        <v>617</v>
      </c>
      <c r="AM452" t="s">
        <v>626</v>
      </c>
      <c r="AN452" t="s">
        <v>634</v>
      </c>
    </row>
    <row r="453" spans="1:40" x14ac:dyDescent="0.25">
      <c r="A453" s="1" t="s">
        <v>490</v>
      </c>
      <c r="B453">
        <v>2.738</v>
      </c>
      <c r="C453">
        <v>3.3860000000000001</v>
      </c>
      <c r="D453">
        <v>9.302999999999999</v>
      </c>
      <c r="E453">
        <v>10.51</v>
      </c>
      <c r="F453">
        <v>0</v>
      </c>
      <c r="G453">
        <v>938</v>
      </c>
      <c r="H453" t="s">
        <v>543</v>
      </c>
      <c r="I453" t="s">
        <v>548</v>
      </c>
      <c r="J453">
        <v>2</v>
      </c>
      <c r="K453" t="s">
        <v>490</v>
      </c>
      <c r="N453">
        <v>1</v>
      </c>
      <c r="O453">
        <v>849</v>
      </c>
      <c r="P453">
        <v>0</v>
      </c>
      <c r="Q453">
        <v>938</v>
      </c>
      <c r="R453" t="s">
        <v>552</v>
      </c>
      <c r="S453">
        <v>1</v>
      </c>
      <c r="T453">
        <v>849</v>
      </c>
      <c r="W453">
        <v>64</v>
      </c>
      <c r="AD453" t="s">
        <v>581</v>
      </c>
      <c r="AF453" t="s">
        <v>603</v>
      </c>
      <c r="AG453" t="s">
        <v>608</v>
      </c>
      <c r="AH453" t="s">
        <v>616</v>
      </c>
      <c r="AI453" t="s">
        <v>581</v>
      </c>
      <c r="AK453" t="s">
        <v>582</v>
      </c>
      <c r="AL453" t="s">
        <v>581</v>
      </c>
      <c r="AM453" t="s">
        <v>627</v>
      </c>
      <c r="AN453" t="s">
        <v>634</v>
      </c>
    </row>
    <row r="454" spans="1:40" x14ac:dyDescent="0.25">
      <c r="A454" s="1" t="s">
        <v>491</v>
      </c>
      <c r="B454">
        <v>2.6909999999999998</v>
      </c>
      <c r="C454">
        <v>5.1729999999999992</v>
      </c>
      <c r="D454">
        <v>10.39</v>
      </c>
      <c r="E454">
        <v>9.1609999999999996</v>
      </c>
      <c r="F454">
        <v>1</v>
      </c>
      <c r="G454">
        <v>1516</v>
      </c>
      <c r="H454" t="s">
        <v>544</v>
      </c>
      <c r="I454" t="s">
        <v>548</v>
      </c>
      <c r="J454">
        <v>1</v>
      </c>
      <c r="K454" t="s">
        <v>491</v>
      </c>
      <c r="L454" t="s">
        <v>549</v>
      </c>
      <c r="M454" t="s">
        <v>549</v>
      </c>
      <c r="N454">
        <v>0</v>
      </c>
      <c r="O454">
        <v>1516</v>
      </c>
      <c r="P454">
        <v>1</v>
      </c>
      <c r="Q454">
        <v>1516</v>
      </c>
      <c r="R454" t="s">
        <v>551</v>
      </c>
      <c r="S454">
        <v>1</v>
      </c>
      <c r="T454">
        <v>1340</v>
      </c>
      <c r="V454" t="s">
        <v>574</v>
      </c>
      <c r="AE454" t="s">
        <v>553</v>
      </c>
      <c r="AF454" t="s">
        <v>603</v>
      </c>
      <c r="AG454" t="s">
        <v>609</v>
      </c>
      <c r="AH454" t="s">
        <v>613</v>
      </c>
      <c r="AK454" t="s">
        <v>582</v>
      </c>
      <c r="AL454" t="s">
        <v>581</v>
      </c>
      <c r="AM454" t="s">
        <v>633</v>
      </c>
      <c r="AN454" t="s">
        <v>634</v>
      </c>
    </row>
    <row r="455" spans="1:40" x14ac:dyDescent="0.25">
      <c r="A455" s="1" t="s">
        <v>492</v>
      </c>
      <c r="B455">
        <v>2.6059999999999999</v>
      </c>
      <c r="C455">
        <v>2.915</v>
      </c>
      <c r="D455">
        <v>9.7829999999999995</v>
      </c>
      <c r="E455">
        <v>10.62</v>
      </c>
      <c r="F455">
        <v>0</v>
      </c>
      <c r="G455">
        <v>3261</v>
      </c>
      <c r="H455" t="s">
        <v>543</v>
      </c>
      <c r="I455" t="s">
        <v>548</v>
      </c>
      <c r="J455">
        <v>2</v>
      </c>
      <c r="K455" t="s">
        <v>492</v>
      </c>
      <c r="L455" t="s">
        <v>550</v>
      </c>
      <c r="M455" t="s">
        <v>549</v>
      </c>
      <c r="N455">
        <v>0</v>
      </c>
      <c r="O455">
        <v>3261</v>
      </c>
      <c r="P455">
        <v>0</v>
      </c>
      <c r="Q455">
        <v>3261</v>
      </c>
      <c r="R455" t="s">
        <v>551</v>
      </c>
      <c r="S455">
        <v>0</v>
      </c>
      <c r="T455">
        <v>3261</v>
      </c>
      <c r="V455" t="s">
        <v>553</v>
      </c>
      <c r="W455">
        <v>74</v>
      </c>
      <c r="Y455" t="s">
        <v>581</v>
      </c>
      <c r="AA455" t="s">
        <v>581</v>
      </c>
      <c r="AD455" t="s">
        <v>581</v>
      </c>
      <c r="AE455" t="s">
        <v>553</v>
      </c>
      <c r="AF455" t="s">
        <v>603</v>
      </c>
      <c r="AG455" t="s">
        <v>608</v>
      </c>
      <c r="AH455" t="s">
        <v>613</v>
      </c>
      <c r="AM455" t="s">
        <v>623</v>
      </c>
      <c r="AN455" t="s">
        <v>634</v>
      </c>
    </row>
    <row r="456" spans="1:40" x14ac:dyDescent="0.25">
      <c r="A456" s="1" t="s">
        <v>493</v>
      </c>
      <c r="B456">
        <v>2.6030000000000002</v>
      </c>
      <c r="C456">
        <v>4.9160000000000004</v>
      </c>
      <c r="D456">
        <v>10.18</v>
      </c>
      <c r="E456">
        <v>10.17</v>
      </c>
      <c r="F456">
        <v>0</v>
      </c>
      <c r="G456">
        <v>1864</v>
      </c>
      <c r="H456" t="s">
        <v>543</v>
      </c>
      <c r="I456" t="s">
        <v>548</v>
      </c>
      <c r="J456">
        <v>1</v>
      </c>
      <c r="K456" t="s">
        <v>493</v>
      </c>
      <c r="N456">
        <v>0</v>
      </c>
      <c r="O456">
        <v>1864</v>
      </c>
      <c r="P456">
        <v>0</v>
      </c>
      <c r="Q456">
        <v>1864</v>
      </c>
      <c r="R456" t="s">
        <v>552</v>
      </c>
      <c r="S456">
        <v>0</v>
      </c>
      <c r="T456">
        <v>1864</v>
      </c>
      <c r="W456">
        <v>59</v>
      </c>
      <c r="AF456" t="s">
        <v>604</v>
      </c>
      <c r="AG456" t="s">
        <v>608</v>
      </c>
      <c r="AH456" t="s">
        <v>618</v>
      </c>
      <c r="AM456" t="s">
        <v>627</v>
      </c>
      <c r="AN456" t="s">
        <v>634</v>
      </c>
    </row>
    <row r="457" spans="1:40" x14ac:dyDescent="0.25">
      <c r="A457" s="1" t="s">
        <v>494</v>
      </c>
      <c r="B457">
        <v>2.5790000000000002</v>
      </c>
      <c r="C457">
        <v>0.69769999999999999</v>
      </c>
      <c r="D457">
        <v>9.3179999999999996</v>
      </c>
      <c r="E457">
        <v>9.56</v>
      </c>
      <c r="F457">
        <v>1</v>
      </c>
      <c r="G457">
        <v>976</v>
      </c>
      <c r="H457" t="s">
        <v>546</v>
      </c>
      <c r="I457" t="s">
        <v>548</v>
      </c>
      <c r="J457">
        <v>2</v>
      </c>
      <c r="K457" t="s">
        <v>494</v>
      </c>
      <c r="L457" t="s">
        <v>550</v>
      </c>
      <c r="M457" t="s">
        <v>550</v>
      </c>
      <c r="Q457">
        <v>976</v>
      </c>
      <c r="R457" t="s">
        <v>552</v>
      </c>
      <c r="S457">
        <v>0</v>
      </c>
      <c r="T457">
        <v>976</v>
      </c>
      <c r="V457" t="s">
        <v>553</v>
      </c>
      <c r="W457">
        <v>62</v>
      </c>
      <c r="Y457" t="s">
        <v>581</v>
      </c>
      <c r="AA457" t="s">
        <v>581</v>
      </c>
      <c r="AD457" t="s">
        <v>581</v>
      </c>
      <c r="AE457" t="s">
        <v>553</v>
      </c>
      <c r="AF457" t="s">
        <v>607</v>
      </c>
      <c r="AG457" t="s">
        <v>609</v>
      </c>
      <c r="AH457" t="s">
        <v>620</v>
      </c>
      <c r="AM457" t="s">
        <v>626</v>
      </c>
      <c r="AN457" t="s">
        <v>634</v>
      </c>
    </row>
    <row r="458" spans="1:40" x14ac:dyDescent="0.25">
      <c r="A458" s="1" t="s">
        <v>495</v>
      </c>
      <c r="B458">
        <v>2.5680000000000001</v>
      </c>
      <c r="C458">
        <v>2.0990000000000002</v>
      </c>
      <c r="D458">
        <v>9.2639999999999993</v>
      </c>
      <c r="E458">
        <v>10.17</v>
      </c>
      <c r="F458">
        <v>1</v>
      </c>
      <c r="G458">
        <v>164</v>
      </c>
      <c r="H458" t="s">
        <v>544</v>
      </c>
      <c r="I458" t="s">
        <v>548</v>
      </c>
      <c r="J458">
        <v>2</v>
      </c>
      <c r="K458" t="s">
        <v>495</v>
      </c>
      <c r="Q458">
        <v>164</v>
      </c>
      <c r="R458" t="s">
        <v>552</v>
      </c>
      <c r="S458">
        <v>0</v>
      </c>
      <c r="T458">
        <v>164</v>
      </c>
      <c r="W458">
        <v>67</v>
      </c>
      <c r="Y458" t="s">
        <v>582</v>
      </c>
      <c r="Z458" t="s">
        <v>583</v>
      </c>
      <c r="AA458" t="s">
        <v>582</v>
      </c>
      <c r="AC458" t="s">
        <v>581</v>
      </c>
      <c r="AD458" t="s">
        <v>582</v>
      </c>
      <c r="AF458" t="s">
        <v>603</v>
      </c>
      <c r="AG458" t="s">
        <v>608</v>
      </c>
      <c r="AH458" t="s">
        <v>619</v>
      </c>
      <c r="AM458" t="s">
        <v>630</v>
      </c>
      <c r="AN458" t="s">
        <v>634</v>
      </c>
    </row>
    <row r="459" spans="1:40" x14ac:dyDescent="0.25">
      <c r="A459" s="1" t="s">
        <v>496</v>
      </c>
      <c r="B459">
        <v>2.5550000000000002</v>
      </c>
      <c r="C459">
        <v>3.2789999999999999</v>
      </c>
      <c r="D459">
        <v>9.8770000000000007</v>
      </c>
      <c r="E459">
        <v>10.47</v>
      </c>
      <c r="F459">
        <v>0</v>
      </c>
      <c r="G459">
        <v>0</v>
      </c>
      <c r="H459" t="s">
        <v>543</v>
      </c>
      <c r="I459" t="s">
        <v>548</v>
      </c>
      <c r="J459">
        <v>2</v>
      </c>
      <c r="K459" t="s">
        <v>496</v>
      </c>
      <c r="N459">
        <v>0</v>
      </c>
      <c r="O459">
        <v>0</v>
      </c>
      <c r="P459">
        <v>0</v>
      </c>
      <c r="Q459">
        <v>0</v>
      </c>
      <c r="R459" t="s">
        <v>552</v>
      </c>
      <c r="S459">
        <v>0</v>
      </c>
      <c r="T459">
        <v>0</v>
      </c>
      <c r="W459">
        <v>75</v>
      </c>
      <c r="AD459" t="s">
        <v>581</v>
      </c>
      <c r="AF459" t="s">
        <v>603</v>
      </c>
      <c r="AG459" t="s">
        <v>611</v>
      </c>
      <c r="AH459" t="s">
        <v>618</v>
      </c>
      <c r="AM459" t="s">
        <v>627</v>
      </c>
      <c r="AN459" t="s">
        <v>634</v>
      </c>
    </row>
    <row r="460" spans="1:40" x14ac:dyDescent="0.25">
      <c r="A460" s="1" t="s">
        <v>497</v>
      </c>
      <c r="B460">
        <v>2.5529999999999999</v>
      </c>
      <c r="C460">
        <v>7.109</v>
      </c>
      <c r="D460">
        <v>10.31</v>
      </c>
      <c r="E460">
        <v>10.68</v>
      </c>
      <c r="F460">
        <v>0</v>
      </c>
      <c r="G460">
        <v>551</v>
      </c>
      <c r="H460" t="s">
        <v>543</v>
      </c>
      <c r="I460" t="s">
        <v>548</v>
      </c>
      <c r="J460">
        <v>1</v>
      </c>
      <c r="K460" t="s">
        <v>497</v>
      </c>
      <c r="N460">
        <v>1</v>
      </c>
      <c r="O460">
        <v>294</v>
      </c>
      <c r="P460">
        <v>0</v>
      </c>
      <c r="Q460">
        <v>551</v>
      </c>
      <c r="R460" t="s">
        <v>551</v>
      </c>
      <c r="S460">
        <v>1</v>
      </c>
      <c r="T460">
        <v>294</v>
      </c>
      <c r="W460">
        <v>55</v>
      </c>
      <c r="Y460" t="s">
        <v>582</v>
      </c>
      <c r="Z460" t="s">
        <v>583</v>
      </c>
      <c r="AA460" t="s">
        <v>582</v>
      </c>
      <c r="AC460" t="s">
        <v>581</v>
      </c>
      <c r="AD460" t="s">
        <v>582</v>
      </c>
      <c r="AF460" t="s">
        <v>603</v>
      </c>
      <c r="AG460" t="s">
        <v>608</v>
      </c>
      <c r="AH460" t="s">
        <v>615</v>
      </c>
      <c r="AJ460" t="s">
        <v>582</v>
      </c>
      <c r="AK460" t="s">
        <v>582</v>
      </c>
      <c r="AL460" t="s">
        <v>582</v>
      </c>
      <c r="AM460" t="s">
        <v>629</v>
      </c>
      <c r="AN460" t="s">
        <v>634</v>
      </c>
    </row>
    <row r="461" spans="1:40" x14ac:dyDescent="0.25">
      <c r="A461" s="1" t="s">
        <v>498</v>
      </c>
      <c r="B461">
        <v>2.5459999999999998</v>
      </c>
      <c r="C461">
        <v>5.8610000000000007</v>
      </c>
      <c r="D461">
        <v>10.17</v>
      </c>
      <c r="E461">
        <v>12.19</v>
      </c>
      <c r="F461">
        <v>0</v>
      </c>
      <c r="G461">
        <v>1400</v>
      </c>
      <c r="H461" t="s">
        <v>543</v>
      </c>
      <c r="I461" t="s">
        <v>548</v>
      </c>
      <c r="J461">
        <v>1</v>
      </c>
      <c r="K461" t="s">
        <v>498</v>
      </c>
      <c r="L461" t="s">
        <v>550</v>
      </c>
      <c r="M461" t="s">
        <v>550</v>
      </c>
      <c r="N461">
        <v>0</v>
      </c>
      <c r="O461">
        <v>1400</v>
      </c>
      <c r="P461">
        <v>0</v>
      </c>
      <c r="Q461">
        <v>1400</v>
      </c>
      <c r="R461" t="s">
        <v>551</v>
      </c>
      <c r="S461">
        <v>0</v>
      </c>
      <c r="T461">
        <v>1400</v>
      </c>
      <c r="V461" t="s">
        <v>553</v>
      </c>
      <c r="W461">
        <v>59</v>
      </c>
      <c r="Y461" t="s">
        <v>581</v>
      </c>
      <c r="AA461" t="s">
        <v>581</v>
      </c>
      <c r="AD461" t="s">
        <v>581</v>
      </c>
      <c r="AE461" t="s">
        <v>553</v>
      </c>
      <c r="AF461" t="s">
        <v>604</v>
      </c>
      <c r="AG461" t="s">
        <v>608</v>
      </c>
      <c r="AH461" t="s">
        <v>613</v>
      </c>
      <c r="AM461" t="s">
        <v>627</v>
      </c>
      <c r="AN461" t="s">
        <v>634</v>
      </c>
    </row>
    <row r="462" spans="1:40" x14ac:dyDescent="0.25">
      <c r="A462" s="1" t="s">
        <v>499</v>
      </c>
      <c r="B462">
        <v>2.5409999999999999</v>
      </c>
      <c r="C462">
        <v>0</v>
      </c>
      <c r="D462">
        <v>9.7409999999999997</v>
      </c>
      <c r="E462">
        <v>9.5090000000000003</v>
      </c>
      <c r="F462">
        <v>0</v>
      </c>
      <c r="G462">
        <v>596</v>
      </c>
      <c r="H462" t="s">
        <v>543</v>
      </c>
      <c r="I462" t="s">
        <v>548</v>
      </c>
      <c r="J462">
        <v>2</v>
      </c>
      <c r="K462" t="s">
        <v>499</v>
      </c>
      <c r="N462">
        <v>0</v>
      </c>
      <c r="O462">
        <v>596</v>
      </c>
      <c r="P462">
        <v>0</v>
      </c>
      <c r="Q462">
        <v>596</v>
      </c>
      <c r="R462" t="s">
        <v>551</v>
      </c>
      <c r="S462">
        <v>0</v>
      </c>
      <c r="T462">
        <v>596</v>
      </c>
      <c r="W462">
        <v>70</v>
      </c>
      <c r="Y462" t="s">
        <v>581</v>
      </c>
      <c r="AA462" t="s">
        <v>581</v>
      </c>
      <c r="AD462" t="s">
        <v>581</v>
      </c>
      <c r="AF462" t="s">
        <v>604</v>
      </c>
      <c r="AG462" t="s">
        <v>608</v>
      </c>
      <c r="AH462" t="s">
        <v>617</v>
      </c>
      <c r="AM462" t="s">
        <v>627</v>
      </c>
      <c r="AN462" t="s">
        <v>634</v>
      </c>
    </row>
    <row r="463" spans="1:40" x14ac:dyDescent="0.25">
      <c r="A463" s="1" t="s">
        <v>500</v>
      </c>
      <c r="B463">
        <v>2.5270000000000001</v>
      </c>
      <c r="C463">
        <v>5.58</v>
      </c>
      <c r="D463">
        <v>9.8109999999999999</v>
      </c>
      <c r="E463">
        <v>10.34</v>
      </c>
      <c r="F463">
        <v>1</v>
      </c>
      <c r="G463">
        <v>995</v>
      </c>
      <c r="H463" t="s">
        <v>543</v>
      </c>
      <c r="I463" t="s">
        <v>548</v>
      </c>
      <c r="J463">
        <v>2</v>
      </c>
      <c r="K463" t="s">
        <v>500</v>
      </c>
      <c r="L463" t="s">
        <v>550</v>
      </c>
      <c r="M463" t="s">
        <v>550</v>
      </c>
      <c r="N463">
        <v>1</v>
      </c>
      <c r="O463">
        <v>478</v>
      </c>
      <c r="P463">
        <v>1</v>
      </c>
      <c r="Q463">
        <v>995</v>
      </c>
      <c r="R463" t="s">
        <v>551</v>
      </c>
      <c r="S463">
        <v>1</v>
      </c>
      <c r="T463">
        <v>478</v>
      </c>
      <c r="V463" t="s">
        <v>553</v>
      </c>
      <c r="W463">
        <v>64</v>
      </c>
      <c r="AD463" t="s">
        <v>581</v>
      </c>
      <c r="AE463" t="s">
        <v>553</v>
      </c>
      <c r="AF463" t="s">
        <v>603</v>
      </c>
      <c r="AG463" t="s">
        <v>608</v>
      </c>
      <c r="AH463" t="s">
        <v>615</v>
      </c>
      <c r="AI463" t="s">
        <v>581</v>
      </c>
      <c r="AJ463" t="s">
        <v>581</v>
      </c>
      <c r="AK463" t="s">
        <v>582</v>
      </c>
      <c r="AL463" t="s">
        <v>582</v>
      </c>
      <c r="AM463" t="s">
        <v>627</v>
      </c>
      <c r="AN463" t="s">
        <v>634</v>
      </c>
    </row>
    <row r="464" spans="1:40" x14ac:dyDescent="0.25">
      <c r="A464" s="1" t="s">
        <v>501</v>
      </c>
      <c r="B464">
        <v>2.52</v>
      </c>
      <c r="C464">
        <v>6.7020000000000008</v>
      </c>
      <c r="D464">
        <v>10.62</v>
      </c>
      <c r="E464">
        <v>9.7409999999999997</v>
      </c>
      <c r="F464">
        <v>1</v>
      </c>
      <c r="G464">
        <v>987</v>
      </c>
      <c r="H464" t="s">
        <v>543</v>
      </c>
      <c r="I464" t="s">
        <v>548</v>
      </c>
      <c r="J464">
        <v>1</v>
      </c>
      <c r="K464" t="s">
        <v>501</v>
      </c>
      <c r="L464" t="s">
        <v>549</v>
      </c>
      <c r="M464" t="s">
        <v>549</v>
      </c>
      <c r="N464">
        <v>0</v>
      </c>
      <c r="O464">
        <v>987</v>
      </c>
      <c r="P464">
        <v>0</v>
      </c>
      <c r="Q464">
        <v>987</v>
      </c>
      <c r="R464" t="s">
        <v>551</v>
      </c>
      <c r="S464">
        <v>0</v>
      </c>
      <c r="T464">
        <v>987</v>
      </c>
      <c r="V464" t="s">
        <v>553</v>
      </c>
      <c r="W464">
        <v>85</v>
      </c>
      <c r="AE464" t="s">
        <v>553</v>
      </c>
      <c r="AF464" t="s">
        <v>604</v>
      </c>
      <c r="AG464" t="s">
        <v>611</v>
      </c>
      <c r="AH464" t="s">
        <v>613</v>
      </c>
      <c r="AM464" t="s">
        <v>627</v>
      </c>
      <c r="AN464" t="s">
        <v>634</v>
      </c>
    </row>
    <row r="465" spans="1:40" x14ac:dyDescent="0.25">
      <c r="A465" s="1" t="s">
        <v>502</v>
      </c>
      <c r="B465">
        <v>2.4860000000000002</v>
      </c>
      <c r="C465">
        <v>3.2610000000000001</v>
      </c>
      <c r="D465">
        <v>10.01</v>
      </c>
      <c r="E465">
        <v>10.36</v>
      </c>
      <c r="F465">
        <v>1</v>
      </c>
      <c r="G465">
        <v>574</v>
      </c>
      <c r="H465" t="s">
        <v>544</v>
      </c>
      <c r="I465" t="s">
        <v>548</v>
      </c>
      <c r="J465">
        <v>2</v>
      </c>
      <c r="K465" t="s">
        <v>502</v>
      </c>
      <c r="N465">
        <v>1</v>
      </c>
      <c r="O465">
        <v>390</v>
      </c>
      <c r="P465">
        <v>1</v>
      </c>
      <c r="Q465">
        <v>574</v>
      </c>
      <c r="R465" t="s">
        <v>552</v>
      </c>
      <c r="S465">
        <v>1</v>
      </c>
      <c r="T465">
        <v>390</v>
      </c>
      <c r="W465">
        <v>59</v>
      </c>
      <c r="AD465" t="s">
        <v>581</v>
      </c>
      <c r="AF465" t="s">
        <v>604</v>
      </c>
      <c r="AG465" t="s">
        <v>609</v>
      </c>
      <c r="AH465" t="s">
        <v>616</v>
      </c>
      <c r="AI465" t="s">
        <v>581</v>
      </c>
      <c r="AJ465" t="s">
        <v>581</v>
      </c>
      <c r="AK465" t="s">
        <v>582</v>
      </c>
      <c r="AL465" t="s">
        <v>582</v>
      </c>
      <c r="AM465" t="s">
        <v>627</v>
      </c>
      <c r="AN465" t="s">
        <v>634</v>
      </c>
    </row>
    <row r="466" spans="1:40" x14ac:dyDescent="0.25">
      <c r="A466" s="1" t="s">
        <v>503</v>
      </c>
      <c r="B466">
        <v>2.46</v>
      </c>
      <c r="C466">
        <v>3.7519999999999998</v>
      </c>
      <c r="D466">
        <v>10.18</v>
      </c>
      <c r="E466">
        <v>11.04</v>
      </c>
      <c r="F466">
        <v>0</v>
      </c>
      <c r="G466">
        <v>139</v>
      </c>
      <c r="H466" t="s">
        <v>545</v>
      </c>
      <c r="I466" t="s">
        <v>548</v>
      </c>
      <c r="J466">
        <v>2</v>
      </c>
      <c r="K466" t="s">
        <v>503</v>
      </c>
      <c r="N466">
        <v>0</v>
      </c>
      <c r="O466">
        <v>139</v>
      </c>
      <c r="P466">
        <v>0</v>
      </c>
      <c r="Q466">
        <v>139</v>
      </c>
      <c r="R466" t="s">
        <v>551</v>
      </c>
      <c r="S466">
        <v>0</v>
      </c>
      <c r="T466">
        <v>139</v>
      </c>
      <c r="W466">
        <v>63</v>
      </c>
      <c r="Y466" t="s">
        <v>581</v>
      </c>
      <c r="AA466" t="s">
        <v>581</v>
      </c>
      <c r="AD466" t="s">
        <v>581</v>
      </c>
      <c r="AF466" t="s">
        <v>603</v>
      </c>
      <c r="AG466" t="s">
        <v>608</v>
      </c>
      <c r="AH466" t="s">
        <v>620</v>
      </c>
      <c r="AM466" t="s">
        <v>626</v>
      </c>
      <c r="AN466" t="s">
        <v>634</v>
      </c>
    </row>
    <row r="467" spans="1:40" x14ac:dyDescent="0.25">
      <c r="A467" s="1" t="s">
        <v>504</v>
      </c>
      <c r="B467">
        <v>2.46</v>
      </c>
      <c r="C467">
        <v>3.3929999999999998</v>
      </c>
      <c r="D467">
        <v>10.95</v>
      </c>
      <c r="E467">
        <v>10.08</v>
      </c>
      <c r="F467">
        <v>0</v>
      </c>
      <c r="G467">
        <v>775</v>
      </c>
      <c r="H467" t="s">
        <v>545</v>
      </c>
      <c r="I467" t="s">
        <v>548</v>
      </c>
      <c r="J467">
        <v>2</v>
      </c>
      <c r="K467" t="s">
        <v>504</v>
      </c>
      <c r="L467" t="s">
        <v>549</v>
      </c>
      <c r="M467" t="s">
        <v>549</v>
      </c>
      <c r="N467">
        <v>0</v>
      </c>
      <c r="O467">
        <v>775</v>
      </c>
      <c r="P467">
        <v>0</v>
      </c>
      <c r="Q467">
        <v>775</v>
      </c>
      <c r="R467" t="s">
        <v>551</v>
      </c>
      <c r="S467">
        <v>0</v>
      </c>
      <c r="T467">
        <v>775</v>
      </c>
      <c r="V467" t="s">
        <v>553</v>
      </c>
      <c r="W467">
        <v>83</v>
      </c>
      <c r="AB467" t="s">
        <v>590</v>
      </c>
      <c r="AC467" t="s">
        <v>582</v>
      </c>
      <c r="AD467" t="s">
        <v>582</v>
      </c>
      <c r="AE467" t="s">
        <v>553</v>
      </c>
      <c r="AF467" t="s">
        <v>603</v>
      </c>
      <c r="AG467" t="s">
        <v>610</v>
      </c>
      <c r="AH467" t="s">
        <v>615</v>
      </c>
      <c r="AM467" t="s">
        <v>630</v>
      </c>
      <c r="AN467" t="s">
        <v>634</v>
      </c>
    </row>
    <row r="468" spans="1:40" x14ac:dyDescent="0.25">
      <c r="A468" s="1" t="s">
        <v>505</v>
      </c>
      <c r="B468">
        <v>2.4460000000000002</v>
      </c>
      <c r="C468">
        <v>3.3069999999999999</v>
      </c>
      <c r="D468">
        <v>9.6829999999999998</v>
      </c>
      <c r="E468">
        <v>10.3</v>
      </c>
      <c r="F468">
        <v>0</v>
      </c>
      <c r="G468">
        <v>35</v>
      </c>
      <c r="H468" t="s">
        <v>545</v>
      </c>
      <c r="I468" t="s">
        <v>548</v>
      </c>
      <c r="J468">
        <v>2</v>
      </c>
      <c r="K468" t="s">
        <v>505</v>
      </c>
      <c r="L468" t="s">
        <v>549</v>
      </c>
      <c r="M468" t="s">
        <v>549</v>
      </c>
      <c r="P468">
        <v>0</v>
      </c>
      <c r="Q468">
        <v>35</v>
      </c>
      <c r="R468" t="s">
        <v>551</v>
      </c>
      <c r="S468">
        <v>0</v>
      </c>
      <c r="T468">
        <v>35</v>
      </c>
      <c r="V468" t="s">
        <v>553</v>
      </c>
      <c r="W468">
        <v>75</v>
      </c>
      <c r="Y468" t="s">
        <v>582</v>
      </c>
      <c r="AD468" t="s">
        <v>581</v>
      </c>
      <c r="AE468" t="s">
        <v>553</v>
      </c>
      <c r="AF468" t="s">
        <v>604</v>
      </c>
      <c r="AG468" t="s">
        <v>610</v>
      </c>
      <c r="AH468" t="s">
        <v>613</v>
      </c>
      <c r="AM468" t="s">
        <v>627</v>
      </c>
      <c r="AN468" t="s">
        <v>634</v>
      </c>
    </row>
    <row r="469" spans="1:40" x14ac:dyDescent="0.25">
      <c r="A469" s="1" t="s">
        <v>506</v>
      </c>
      <c r="B469">
        <v>2.3450000000000002</v>
      </c>
      <c r="C469">
        <v>1.34</v>
      </c>
      <c r="D469">
        <v>10.27</v>
      </c>
      <c r="E469">
        <v>11.51</v>
      </c>
      <c r="F469">
        <v>1</v>
      </c>
      <c r="G469">
        <v>2393</v>
      </c>
      <c r="H469" t="s">
        <v>545</v>
      </c>
      <c r="I469" t="s">
        <v>548</v>
      </c>
      <c r="J469">
        <v>2</v>
      </c>
      <c r="K469" t="s">
        <v>506</v>
      </c>
      <c r="L469" t="s">
        <v>550</v>
      </c>
      <c r="M469" t="s">
        <v>550</v>
      </c>
      <c r="N469">
        <v>0</v>
      </c>
      <c r="O469">
        <v>2393</v>
      </c>
      <c r="P469">
        <v>0</v>
      </c>
      <c r="Q469">
        <v>2393</v>
      </c>
      <c r="R469" t="s">
        <v>552</v>
      </c>
      <c r="S469">
        <v>0</v>
      </c>
      <c r="T469">
        <v>2393</v>
      </c>
      <c r="V469" t="s">
        <v>553</v>
      </c>
      <c r="W469">
        <v>72</v>
      </c>
      <c r="AE469" t="s">
        <v>602</v>
      </c>
      <c r="AF469" t="s">
        <v>603</v>
      </c>
      <c r="AG469" t="s">
        <v>610</v>
      </c>
      <c r="AH469" t="s">
        <v>620</v>
      </c>
      <c r="AM469" t="s">
        <v>627</v>
      </c>
      <c r="AN469" t="s">
        <v>634</v>
      </c>
    </row>
    <row r="470" spans="1:40" x14ac:dyDescent="0.25">
      <c r="A470" s="1" t="s">
        <v>507</v>
      </c>
      <c r="B470">
        <v>2.2850000000000001</v>
      </c>
      <c r="C470">
        <v>4.1100000000000003</v>
      </c>
      <c r="D470">
        <v>9.8070000000000004</v>
      </c>
      <c r="E470">
        <v>10.16</v>
      </c>
      <c r="F470">
        <v>1</v>
      </c>
      <c r="G470">
        <v>478</v>
      </c>
      <c r="H470" t="s">
        <v>545</v>
      </c>
      <c r="I470" t="s">
        <v>548</v>
      </c>
      <c r="J470">
        <v>2</v>
      </c>
      <c r="K470" t="s">
        <v>507</v>
      </c>
      <c r="L470" t="s">
        <v>549</v>
      </c>
      <c r="M470" t="s">
        <v>549</v>
      </c>
      <c r="P470">
        <v>1</v>
      </c>
      <c r="Q470">
        <v>478</v>
      </c>
      <c r="R470" t="s">
        <v>551</v>
      </c>
      <c r="S470">
        <v>1</v>
      </c>
      <c r="T470">
        <v>184</v>
      </c>
      <c r="V470" t="s">
        <v>553</v>
      </c>
      <c r="W470">
        <v>42</v>
      </c>
      <c r="Y470" t="s">
        <v>582</v>
      </c>
      <c r="AB470" t="s">
        <v>576</v>
      </c>
      <c r="AC470" t="s">
        <v>582</v>
      </c>
      <c r="AD470" t="s">
        <v>582</v>
      </c>
      <c r="AE470" t="s">
        <v>553</v>
      </c>
      <c r="AF470" t="s">
        <v>603</v>
      </c>
      <c r="AG470" t="s">
        <v>610</v>
      </c>
      <c r="AH470" t="s">
        <v>613</v>
      </c>
      <c r="AI470" t="s">
        <v>581</v>
      </c>
      <c r="AJ470" t="s">
        <v>581</v>
      </c>
      <c r="AK470" t="s">
        <v>581</v>
      </c>
      <c r="AL470" t="s">
        <v>581</v>
      </c>
      <c r="AM470" t="s">
        <v>627</v>
      </c>
      <c r="AN470" t="s">
        <v>634</v>
      </c>
    </row>
    <row r="471" spans="1:40" x14ac:dyDescent="0.25">
      <c r="A471" s="1" t="s">
        <v>508</v>
      </c>
      <c r="B471">
        <v>2.2210000000000001</v>
      </c>
      <c r="C471">
        <v>1.873</v>
      </c>
      <c r="D471">
        <v>8.7379999999999995</v>
      </c>
      <c r="E471">
        <v>10.97</v>
      </c>
      <c r="F471">
        <v>0</v>
      </c>
      <c r="G471">
        <v>1148</v>
      </c>
      <c r="H471" t="s">
        <v>544</v>
      </c>
      <c r="I471" t="s">
        <v>548</v>
      </c>
      <c r="J471">
        <v>2</v>
      </c>
      <c r="K471" t="s">
        <v>508</v>
      </c>
      <c r="N471">
        <v>0</v>
      </c>
      <c r="O471">
        <v>1148</v>
      </c>
      <c r="P471">
        <v>0</v>
      </c>
      <c r="Q471">
        <v>1148</v>
      </c>
      <c r="R471" t="s">
        <v>552</v>
      </c>
      <c r="S471">
        <v>0</v>
      </c>
      <c r="T471">
        <v>1148</v>
      </c>
      <c r="W471">
        <v>61</v>
      </c>
      <c r="Y471" t="s">
        <v>581</v>
      </c>
      <c r="AA471" t="s">
        <v>581</v>
      </c>
      <c r="AD471" t="s">
        <v>581</v>
      </c>
      <c r="AF471" t="s">
        <v>603</v>
      </c>
      <c r="AG471" t="s">
        <v>609</v>
      </c>
      <c r="AH471" t="s">
        <v>619</v>
      </c>
      <c r="AM471" t="s">
        <v>628</v>
      </c>
      <c r="AN471" t="s">
        <v>634</v>
      </c>
    </row>
    <row r="472" spans="1:40" x14ac:dyDescent="0.25">
      <c r="A472" s="1" t="s">
        <v>509</v>
      </c>
      <c r="B472">
        <v>2.1989999999999998</v>
      </c>
      <c r="C472">
        <v>2.1989999999999998</v>
      </c>
      <c r="D472">
        <v>9.7050000000000001</v>
      </c>
      <c r="E472">
        <v>10.62</v>
      </c>
      <c r="F472">
        <v>0</v>
      </c>
      <c r="G472">
        <v>2616</v>
      </c>
      <c r="H472" t="s">
        <v>543</v>
      </c>
      <c r="I472" t="s">
        <v>548</v>
      </c>
      <c r="J472">
        <v>2</v>
      </c>
      <c r="K472" t="s">
        <v>509</v>
      </c>
      <c r="L472" t="s">
        <v>549</v>
      </c>
      <c r="M472" t="s">
        <v>549</v>
      </c>
      <c r="N472">
        <v>0</v>
      </c>
      <c r="O472">
        <v>2616</v>
      </c>
      <c r="P472">
        <v>0</v>
      </c>
      <c r="Q472">
        <v>2616</v>
      </c>
      <c r="R472" t="s">
        <v>551</v>
      </c>
      <c r="S472">
        <v>0</v>
      </c>
      <c r="T472">
        <v>2616</v>
      </c>
      <c r="V472" t="s">
        <v>553</v>
      </c>
      <c r="W472">
        <v>60</v>
      </c>
      <c r="AE472" t="s">
        <v>553</v>
      </c>
      <c r="AF472" t="s">
        <v>604</v>
      </c>
      <c r="AG472" t="s">
        <v>608</v>
      </c>
      <c r="AH472" t="s">
        <v>618</v>
      </c>
      <c r="AJ472" t="s">
        <v>581</v>
      </c>
      <c r="AM472" t="s">
        <v>627</v>
      </c>
      <c r="AN472" t="s">
        <v>634</v>
      </c>
    </row>
    <row r="473" spans="1:40" x14ac:dyDescent="0.25">
      <c r="A473" s="1" t="s">
        <v>510</v>
      </c>
      <c r="B473">
        <v>2.1930000000000001</v>
      </c>
      <c r="C473">
        <v>2.798</v>
      </c>
      <c r="D473">
        <v>10.24</v>
      </c>
      <c r="E473">
        <v>10.42</v>
      </c>
      <c r="F473">
        <v>1</v>
      </c>
      <c r="G473">
        <v>375</v>
      </c>
      <c r="H473" t="s">
        <v>546</v>
      </c>
      <c r="I473" t="s">
        <v>548</v>
      </c>
      <c r="J473">
        <v>2</v>
      </c>
      <c r="K473" t="s">
        <v>510</v>
      </c>
      <c r="P473">
        <v>1</v>
      </c>
      <c r="Q473">
        <v>375</v>
      </c>
      <c r="R473" t="s">
        <v>552</v>
      </c>
      <c r="S473">
        <v>1</v>
      </c>
      <c r="T473">
        <v>375</v>
      </c>
      <c r="W473">
        <v>60</v>
      </c>
      <c r="Y473" t="s">
        <v>581</v>
      </c>
      <c r="AA473" t="s">
        <v>581</v>
      </c>
      <c r="AD473" t="s">
        <v>581</v>
      </c>
      <c r="AF473" t="s">
        <v>605</v>
      </c>
      <c r="AG473" t="s">
        <v>609</v>
      </c>
      <c r="AH473" t="s">
        <v>617</v>
      </c>
      <c r="AM473" t="s">
        <v>627</v>
      </c>
      <c r="AN473" t="s">
        <v>634</v>
      </c>
    </row>
    <row r="474" spans="1:40" x14ac:dyDescent="0.25">
      <c r="A474" s="1" t="s">
        <v>511</v>
      </c>
      <c r="B474">
        <v>2.1659999999999999</v>
      </c>
      <c r="C474">
        <v>5.13</v>
      </c>
      <c r="D474">
        <v>11.71</v>
      </c>
      <c r="E474">
        <v>9.1229999999999993</v>
      </c>
      <c r="F474">
        <v>0</v>
      </c>
      <c r="G474">
        <v>670</v>
      </c>
      <c r="H474" t="s">
        <v>544</v>
      </c>
      <c r="I474" t="s">
        <v>548</v>
      </c>
      <c r="J474">
        <v>1</v>
      </c>
      <c r="K474" t="s">
        <v>511</v>
      </c>
      <c r="L474" t="s">
        <v>550</v>
      </c>
      <c r="M474" t="s">
        <v>549</v>
      </c>
      <c r="N474">
        <v>0</v>
      </c>
      <c r="O474">
        <v>670</v>
      </c>
      <c r="P474">
        <v>0</v>
      </c>
      <c r="Q474">
        <v>670</v>
      </c>
      <c r="R474" t="s">
        <v>552</v>
      </c>
      <c r="S474">
        <v>0</v>
      </c>
      <c r="T474">
        <v>670</v>
      </c>
      <c r="V474" t="s">
        <v>553</v>
      </c>
      <c r="W474">
        <v>57</v>
      </c>
      <c r="AE474" t="s">
        <v>553</v>
      </c>
      <c r="AF474" t="s">
        <v>603</v>
      </c>
      <c r="AG474" t="s">
        <v>609</v>
      </c>
      <c r="AH474" t="s">
        <v>616</v>
      </c>
      <c r="AM474" t="s">
        <v>626</v>
      </c>
      <c r="AN474" t="s">
        <v>634</v>
      </c>
    </row>
    <row r="475" spans="1:40" x14ac:dyDescent="0.25">
      <c r="A475" s="1" t="s">
        <v>512</v>
      </c>
      <c r="B475">
        <v>2.1280000000000001</v>
      </c>
      <c r="C475">
        <v>1.4259999999999999</v>
      </c>
      <c r="D475">
        <v>9.23</v>
      </c>
      <c r="E475">
        <v>10.48</v>
      </c>
      <c r="F475">
        <v>0</v>
      </c>
      <c r="G475">
        <v>806</v>
      </c>
      <c r="H475" t="s">
        <v>544</v>
      </c>
      <c r="I475" t="s">
        <v>548</v>
      </c>
      <c r="J475">
        <v>2</v>
      </c>
      <c r="K475" t="s">
        <v>512</v>
      </c>
      <c r="N475">
        <v>1</v>
      </c>
      <c r="O475">
        <v>334</v>
      </c>
      <c r="P475">
        <v>0</v>
      </c>
      <c r="Q475">
        <v>806</v>
      </c>
      <c r="R475" t="s">
        <v>552</v>
      </c>
      <c r="S475">
        <v>1</v>
      </c>
      <c r="T475">
        <v>334</v>
      </c>
      <c r="W475">
        <v>50</v>
      </c>
      <c r="AF475" t="s">
        <v>603</v>
      </c>
      <c r="AG475" t="s">
        <v>609</v>
      </c>
      <c r="AH475" t="s">
        <v>615</v>
      </c>
      <c r="AM475" t="s">
        <v>630</v>
      </c>
      <c r="AN475" t="s">
        <v>634</v>
      </c>
    </row>
    <row r="476" spans="1:40" x14ac:dyDescent="0.25">
      <c r="A476" s="1" t="s">
        <v>513</v>
      </c>
      <c r="B476">
        <v>2.1190000000000002</v>
      </c>
      <c r="C476">
        <v>0.6391</v>
      </c>
      <c r="D476">
        <v>10.24</v>
      </c>
      <c r="E476">
        <v>10.56</v>
      </c>
      <c r="F476">
        <v>0</v>
      </c>
      <c r="G476">
        <v>435</v>
      </c>
      <c r="H476" t="s">
        <v>543</v>
      </c>
      <c r="I476" t="s">
        <v>548</v>
      </c>
      <c r="J476">
        <v>2</v>
      </c>
      <c r="K476" t="s">
        <v>513</v>
      </c>
      <c r="L476" t="s">
        <v>550</v>
      </c>
      <c r="M476" t="s">
        <v>549</v>
      </c>
      <c r="N476">
        <v>0</v>
      </c>
      <c r="O476">
        <v>435</v>
      </c>
      <c r="P476">
        <v>0</v>
      </c>
      <c r="Q476">
        <v>435</v>
      </c>
      <c r="R476" t="s">
        <v>551</v>
      </c>
      <c r="S476">
        <v>0</v>
      </c>
      <c r="T476">
        <v>435</v>
      </c>
      <c r="V476" t="s">
        <v>553</v>
      </c>
      <c r="W476">
        <v>60</v>
      </c>
      <c r="AE476" t="s">
        <v>553</v>
      </c>
      <c r="AF476" t="s">
        <v>604</v>
      </c>
      <c r="AG476" t="s">
        <v>608</v>
      </c>
      <c r="AH476" t="s">
        <v>616</v>
      </c>
      <c r="AM476" t="s">
        <v>622</v>
      </c>
      <c r="AN476" t="s">
        <v>634</v>
      </c>
    </row>
    <row r="477" spans="1:40" x14ac:dyDescent="0.25">
      <c r="A477" s="1" t="s">
        <v>514</v>
      </c>
      <c r="B477">
        <v>1.9139999999999999</v>
      </c>
      <c r="C477">
        <v>2.581</v>
      </c>
      <c r="D477">
        <v>9.8770000000000007</v>
      </c>
      <c r="E477">
        <v>10.15</v>
      </c>
      <c r="F477">
        <v>0</v>
      </c>
      <c r="G477">
        <v>415</v>
      </c>
      <c r="H477" t="s">
        <v>543</v>
      </c>
      <c r="I477" t="s">
        <v>548</v>
      </c>
      <c r="J477">
        <v>2</v>
      </c>
      <c r="K477" t="s">
        <v>514</v>
      </c>
      <c r="N477">
        <v>0</v>
      </c>
      <c r="O477">
        <v>415</v>
      </c>
      <c r="P477">
        <v>0</v>
      </c>
      <c r="Q477">
        <v>415</v>
      </c>
      <c r="R477" t="s">
        <v>552</v>
      </c>
      <c r="S477">
        <v>0</v>
      </c>
      <c r="T477">
        <v>415</v>
      </c>
      <c r="W477">
        <v>73</v>
      </c>
      <c r="AF477" t="s">
        <v>603</v>
      </c>
      <c r="AG477" t="s">
        <v>608</v>
      </c>
      <c r="AH477" t="s">
        <v>616</v>
      </c>
      <c r="AM477" t="s">
        <v>627</v>
      </c>
      <c r="AN477" t="s">
        <v>634</v>
      </c>
    </row>
    <row r="478" spans="1:40" x14ac:dyDescent="0.25">
      <c r="A478" s="1" t="s">
        <v>515</v>
      </c>
      <c r="B478">
        <v>1.869</v>
      </c>
      <c r="C478">
        <v>2.1819999999999999</v>
      </c>
      <c r="D478">
        <v>9.7010000000000005</v>
      </c>
      <c r="E478">
        <v>10.68</v>
      </c>
      <c r="F478">
        <v>0</v>
      </c>
      <c r="G478">
        <v>617</v>
      </c>
      <c r="H478" t="s">
        <v>544</v>
      </c>
      <c r="I478" t="s">
        <v>548</v>
      </c>
      <c r="J478">
        <v>2</v>
      </c>
      <c r="K478" t="s">
        <v>515</v>
      </c>
      <c r="N478">
        <v>0</v>
      </c>
      <c r="O478">
        <v>617</v>
      </c>
      <c r="P478">
        <v>0</v>
      </c>
      <c r="Q478">
        <v>617</v>
      </c>
      <c r="R478" t="s">
        <v>551</v>
      </c>
      <c r="S478">
        <v>0</v>
      </c>
      <c r="T478">
        <v>617</v>
      </c>
      <c r="W478">
        <v>60</v>
      </c>
      <c r="AF478" t="s">
        <v>604</v>
      </c>
      <c r="AG478" t="s">
        <v>609</v>
      </c>
      <c r="AH478" t="s">
        <v>615</v>
      </c>
      <c r="AM478" t="s">
        <v>624</v>
      </c>
      <c r="AN478" t="s">
        <v>634</v>
      </c>
    </row>
    <row r="479" spans="1:40" x14ac:dyDescent="0.25">
      <c r="A479" s="1" t="s">
        <v>516</v>
      </c>
      <c r="B479">
        <v>1.806</v>
      </c>
      <c r="C479">
        <v>5.8049999999999997</v>
      </c>
      <c r="D479">
        <v>10.33</v>
      </c>
      <c r="E479">
        <v>10.24</v>
      </c>
      <c r="F479">
        <v>1</v>
      </c>
      <c r="G479">
        <v>1622</v>
      </c>
      <c r="H479" t="s">
        <v>543</v>
      </c>
      <c r="I479" t="s">
        <v>548</v>
      </c>
      <c r="J479">
        <v>1</v>
      </c>
      <c r="K479" t="s">
        <v>516</v>
      </c>
      <c r="L479" t="s">
        <v>550</v>
      </c>
      <c r="M479" t="s">
        <v>549</v>
      </c>
      <c r="Q479">
        <v>1622</v>
      </c>
      <c r="R479" t="s">
        <v>552</v>
      </c>
      <c r="S479">
        <v>0</v>
      </c>
      <c r="T479">
        <v>1622</v>
      </c>
      <c r="V479" t="s">
        <v>553</v>
      </c>
      <c r="W479">
        <v>72</v>
      </c>
      <c r="Y479" t="s">
        <v>581</v>
      </c>
      <c r="AA479" t="s">
        <v>581</v>
      </c>
      <c r="AD479" t="s">
        <v>581</v>
      </c>
      <c r="AE479" t="s">
        <v>553</v>
      </c>
      <c r="AF479" t="s">
        <v>603</v>
      </c>
      <c r="AG479" t="s">
        <v>608</v>
      </c>
      <c r="AH479" t="s">
        <v>613</v>
      </c>
      <c r="AM479" t="s">
        <v>626</v>
      </c>
      <c r="AN479" t="s">
        <v>634</v>
      </c>
    </row>
    <row r="480" spans="1:40" x14ac:dyDescent="0.25">
      <c r="A480" s="1" t="s">
        <v>517</v>
      </c>
      <c r="B480">
        <v>1.7330000000000001</v>
      </c>
      <c r="C480">
        <v>3.657</v>
      </c>
      <c r="D480">
        <v>11.01</v>
      </c>
      <c r="E480">
        <v>9.2949999999999999</v>
      </c>
      <c r="F480">
        <v>0</v>
      </c>
      <c r="G480">
        <v>505</v>
      </c>
      <c r="H480" t="s">
        <v>543</v>
      </c>
      <c r="I480" t="s">
        <v>548</v>
      </c>
      <c r="J480">
        <v>2</v>
      </c>
      <c r="K480" t="s">
        <v>517</v>
      </c>
      <c r="N480">
        <v>0</v>
      </c>
      <c r="O480">
        <v>505</v>
      </c>
      <c r="P480">
        <v>0</v>
      </c>
      <c r="Q480">
        <v>505</v>
      </c>
      <c r="R480" t="s">
        <v>551</v>
      </c>
      <c r="S480">
        <v>0</v>
      </c>
      <c r="T480">
        <v>505</v>
      </c>
      <c r="W480">
        <v>63</v>
      </c>
      <c r="Y480" t="s">
        <v>581</v>
      </c>
      <c r="AA480" t="s">
        <v>581</v>
      </c>
      <c r="AD480" t="s">
        <v>581</v>
      </c>
      <c r="AF480" t="s">
        <v>604</v>
      </c>
      <c r="AG480" t="s">
        <v>611</v>
      </c>
      <c r="AH480" t="s">
        <v>615</v>
      </c>
      <c r="AM480" t="s">
        <v>623</v>
      </c>
      <c r="AN480" t="s">
        <v>634</v>
      </c>
    </row>
    <row r="481" spans="1:40" x14ac:dyDescent="0.25">
      <c r="A481" s="1" t="s">
        <v>518</v>
      </c>
      <c r="B481">
        <v>1.6950000000000001</v>
      </c>
      <c r="C481">
        <v>6.5629999999999997</v>
      </c>
      <c r="D481">
        <v>10.48</v>
      </c>
      <c r="E481">
        <v>9.9939999999999998</v>
      </c>
      <c r="F481">
        <v>0</v>
      </c>
      <c r="G481">
        <v>1130</v>
      </c>
      <c r="H481" t="s">
        <v>545</v>
      </c>
      <c r="I481" t="s">
        <v>548</v>
      </c>
      <c r="J481">
        <v>1</v>
      </c>
      <c r="K481" t="s">
        <v>518</v>
      </c>
      <c r="L481" t="s">
        <v>550</v>
      </c>
      <c r="M481" t="s">
        <v>550</v>
      </c>
      <c r="N481">
        <v>0</v>
      </c>
      <c r="O481">
        <v>1130</v>
      </c>
      <c r="P481">
        <v>0</v>
      </c>
      <c r="Q481">
        <v>1130</v>
      </c>
      <c r="R481" t="s">
        <v>551</v>
      </c>
      <c r="S481">
        <v>0</v>
      </c>
      <c r="T481">
        <v>1130</v>
      </c>
      <c r="V481" t="s">
        <v>553</v>
      </c>
      <c r="W481">
        <v>74</v>
      </c>
      <c r="AD481" t="s">
        <v>581</v>
      </c>
      <c r="AE481" t="s">
        <v>553</v>
      </c>
      <c r="AF481" t="s">
        <v>603</v>
      </c>
      <c r="AG481" t="s">
        <v>610</v>
      </c>
      <c r="AH481" t="s">
        <v>613</v>
      </c>
      <c r="AM481" t="s">
        <v>627</v>
      </c>
      <c r="AN481" t="s">
        <v>634</v>
      </c>
    </row>
    <row r="482" spans="1:40" x14ac:dyDescent="0.25">
      <c r="A482" s="1" t="s">
        <v>519</v>
      </c>
      <c r="B482">
        <v>1.681</v>
      </c>
      <c r="C482">
        <v>4.2210000000000001</v>
      </c>
      <c r="D482">
        <v>9.6609999999999996</v>
      </c>
      <c r="E482">
        <v>10.24</v>
      </c>
      <c r="F482">
        <v>0</v>
      </c>
      <c r="G482">
        <v>353</v>
      </c>
      <c r="H482" t="s">
        <v>543</v>
      </c>
      <c r="I482" t="s">
        <v>548</v>
      </c>
      <c r="J482">
        <v>2</v>
      </c>
      <c r="K482" t="s">
        <v>519</v>
      </c>
      <c r="N482">
        <v>0</v>
      </c>
      <c r="O482">
        <v>353</v>
      </c>
      <c r="P482">
        <v>0</v>
      </c>
      <c r="Q482">
        <v>353</v>
      </c>
      <c r="R482" t="s">
        <v>552</v>
      </c>
      <c r="S482">
        <v>0</v>
      </c>
      <c r="T482">
        <v>353</v>
      </c>
      <c r="W482">
        <v>57</v>
      </c>
      <c r="Y482" t="s">
        <v>581</v>
      </c>
      <c r="AD482" t="s">
        <v>581</v>
      </c>
      <c r="AF482" t="s">
        <v>603</v>
      </c>
      <c r="AG482" t="s">
        <v>608</v>
      </c>
      <c r="AH482" t="s">
        <v>615</v>
      </c>
      <c r="AM482" t="s">
        <v>629</v>
      </c>
      <c r="AN482" t="s">
        <v>634</v>
      </c>
    </row>
    <row r="483" spans="1:40" x14ac:dyDescent="0.25">
      <c r="A483" s="1" t="s">
        <v>520</v>
      </c>
      <c r="B483">
        <v>1.611</v>
      </c>
      <c r="C483">
        <v>6.8970000000000002</v>
      </c>
      <c r="D483">
        <v>10.76</v>
      </c>
      <c r="E483">
        <v>9.2270000000000003</v>
      </c>
      <c r="F483">
        <v>0</v>
      </c>
      <c r="G483">
        <v>427</v>
      </c>
      <c r="H483" t="s">
        <v>543</v>
      </c>
      <c r="I483" t="s">
        <v>548</v>
      </c>
      <c r="J483">
        <v>1</v>
      </c>
      <c r="K483" t="s">
        <v>520</v>
      </c>
      <c r="L483" t="s">
        <v>549</v>
      </c>
      <c r="M483" t="s">
        <v>549</v>
      </c>
      <c r="P483">
        <v>0</v>
      </c>
      <c r="Q483">
        <v>427</v>
      </c>
      <c r="R483" t="s">
        <v>551</v>
      </c>
      <c r="S483">
        <v>0</v>
      </c>
      <c r="T483">
        <v>427</v>
      </c>
      <c r="V483" t="s">
        <v>553</v>
      </c>
      <c r="W483">
        <v>84</v>
      </c>
      <c r="Y483" t="s">
        <v>581</v>
      </c>
      <c r="AA483" t="s">
        <v>581</v>
      </c>
      <c r="AD483" t="s">
        <v>581</v>
      </c>
      <c r="AE483" t="s">
        <v>553</v>
      </c>
      <c r="AF483" t="s">
        <v>603</v>
      </c>
      <c r="AG483" t="s">
        <v>608</v>
      </c>
      <c r="AH483" t="s">
        <v>613</v>
      </c>
      <c r="AM483" t="s">
        <v>627</v>
      </c>
      <c r="AN483" t="s">
        <v>634</v>
      </c>
    </row>
    <row r="484" spans="1:40" x14ac:dyDescent="0.25">
      <c r="A484" s="1" t="s">
        <v>521</v>
      </c>
      <c r="B484">
        <v>1.554</v>
      </c>
      <c r="C484">
        <v>2.6230000000000002</v>
      </c>
      <c r="D484">
        <v>9.261000000000001</v>
      </c>
      <c r="E484">
        <v>9.6560000000000006</v>
      </c>
      <c r="F484">
        <v>0</v>
      </c>
      <c r="G484">
        <v>520</v>
      </c>
      <c r="H484" t="s">
        <v>543</v>
      </c>
      <c r="I484" t="s">
        <v>548</v>
      </c>
      <c r="J484">
        <v>2</v>
      </c>
      <c r="K484" t="s">
        <v>521</v>
      </c>
      <c r="N484">
        <v>0</v>
      </c>
      <c r="O484">
        <v>520</v>
      </c>
      <c r="P484">
        <v>0</v>
      </c>
      <c r="Q484">
        <v>520</v>
      </c>
      <c r="R484" t="s">
        <v>551</v>
      </c>
      <c r="S484">
        <v>0</v>
      </c>
      <c r="T484">
        <v>520</v>
      </c>
      <c r="W484">
        <v>70</v>
      </c>
      <c r="AF484" t="s">
        <v>604</v>
      </c>
      <c r="AG484" t="s">
        <v>608</v>
      </c>
      <c r="AH484" t="s">
        <v>615</v>
      </c>
      <c r="AM484" t="s">
        <v>627</v>
      </c>
      <c r="AN484" t="s">
        <v>634</v>
      </c>
    </row>
    <row r="485" spans="1:40" x14ac:dyDescent="0.25">
      <c r="A485" s="1" t="s">
        <v>522</v>
      </c>
      <c r="B485">
        <v>1.5349999999999999</v>
      </c>
      <c r="C485">
        <v>7.5789999999999997</v>
      </c>
      <c r="D485">
        <v>10.3</v>
      </c>
      <c r="E485">
        <v>10.59</v>
      </c>
      <c r="F485">
        <v>0</v>
      </c>
      <c r="G485">
        <v>1301</v>
      </c>
      <c r="H485" t="s">
        <v>544</v>
      </c>
      <c r="I485" t="s">
        <v>548</v>
      </c>
      <c r="J485">
        <v>1</v>
      </c>
      <c r="K485" t="s">
        <v>522</v>
      </c>
      <c r="L485" t="s">
        <v>550</v>
      </c>
      <c r="M485" t="s">
        <v>549</v>
      </c>
      <c r="P485">
        <v>0</v>
      </c>
      <c r="Q485">
        <v>1301</v>
      </c>
      <c r="R485" t="s">
        <v>551</v>
      </c>
      <c r="S485">
        <v>0</v>
      </c>
      <c r="T485">
        <v>1301</v>
      </c>
      <c r="V485" t="s">
        <v>553</v>
      </c>
      <c r="W485">
        <v>55</v>
      </c>
      <c r="AD485" t="s">
        <v>581</v>
      </c>
      <c r="AE485" t="s">
        <v>553</v>
      </c>
      <c r="AF485" t="s">
        <v>603</v>
      </c>
      <c r="AG485" t="s">
        <v>609</v>
      </c>
      <c r="AH485" t="s">
        <v>613</v>
      </c>
      <c r="AM485" t="s">
        <v>627</v>
      </c>
      <c r="AN485" t="s">
        <v>634</v>
      </c>
    </row>
    <row r="486" spans="1:40" x14ac:dyDescent="0.25">
      <c r="A486" s="1" t="s">
        <v>523</v>
      </c>
      <c r="B486">
        <v>1.5149999999999999</v>
      </c>
      <c r="C486">
        <v>5.1440000000000001</v>
      </c>
      <c r="D486">
        <v>9.9649999999999999</v>
      </c>
      <c r="E486">
        <v>10.65</v>
      </c>
      <c r="F486">
        <v>1</v>
      </c>
      <c r="G486">
        <v>1215</v>
      </c>
      <c r="H486" t="s">
        <v>543</v>
      </c>
      <c r="I486" t="s">
        <v>548</v>
      </c>
      <c r="J486">
        <v>2</v>
      </c>
      <c r="K486" t="s">
        <v>523</v>
      </c>
      <c r="L486" t="s">
        <v>550</v>
      </c>
      <c r="M486" t="s">
        <v>550</v>
      </c>
      <c r="N486">
        <v>1</v>
      </c>
      <c r="O486">
        <v>1202</v>
      </c>
      <c r="P486">
        <v>1</v>
      </c>
      <c r="Q486">
        <v>1215</v>
      </c>
      <c r="R486" t="s">
        <v>552</v>
      </c>
      <c r="S486">
        <v>1</v>
      </c>
      <c r="T486">
        <v>1202</v>
      </c>
      <c r="V486" t="s">
        <v>553</v>
      </c>
      <c r="W486">
        <v>65</v>
      </c>
      <c r="Y486" t="s">
        <v>581</v>
      </c>
      <c r="AA486" t="s">
        <v>581</v>
      </c>
      <c r="AD486" t="s">
        <v>581</v>
      </c>
      <c r="AE486" t="s">
        <v>553</v>
      </c>
      <c r="AF486" t="s">
        <v>603</v>
      </c>
      <c r="AG486" t="s">
        <v>608</v>
      </c>
      <c r="AH486" t="s">
        <v>613</v>
      </c>
      <c r="AI486" t="s">
        <v>581</v>
      </c>
      <c r="AK486" t="s">
        <v>581</v>
      </c>
      <c r="AL486" t="s">
        <v>582</v>
      </c>
      <c r="AM486" t="s">
        <v>626</v>
      </c>
      <c r="AN486" t="s">
        <v>634</v>
      </c>
    </row>
    <row r="487" spans="1:40" x14ac:dyDescent="0.25">
      <c r="A487" s="1" t="s">
        <v>524</v>
      </c>
      <c r="B487">
        <v>1.3919999999999999</v>
      </c>
      <c r="C487">
        <v>4.5489999999999986</v>
      </c>
      <c r="D487">
        <v>9.8309999999999995</v>
      </c>
      <c r="E487">
        <v>9.8010000000000002</v>
      </c>
      <c r="F487">
        <v>0</v>
      </c>
      <c r="G487">
        <v>14</v>
      </c>
      <c r="H487" t="s">
        <v>543</v>
      </c>
      <c r="I487" t="s">
        <v>548</v>
      </c>
      <c r="J487">
        <v>2</v>
      </c>
      <c r="K487" t="s">
        <v>524</v>
      </c>
      <c r="L487" t="s">
        <v>549</v>
      </c>
      <c r="M487" t="s">
        <v>549</v>
      </c>
      <c r="P487">
        <v>0</v>
      </c>
      <c r="Q487">
        <v>14</v>
      </c>
      <c r="R487" t="s">
        <v>552</v>
      </c>
      <c r="S487">
        <v>0</v>
      </c>
      <c r="T487">
        <v>14</v>
      </c>
      <c r="V487" t="s">
        <v>553</v>
      </c>
      <c r="W487">
        <v>57</v>
      </c>
      <c r="Y487" t="s">
        <v>581</v>
      </c>
      <c r="AA487" t="s">
        <v>581</v>
      </c>
      <c r="AD487" t="s">
        <v>581</v>
      </c>
      <c r="AE487" t="s">
        <v>553</v>
      </c>
      <c r="AF487" t="s">
        <v>603</v>
      </c>
      <c r="AG487" t="s">
        <v>608</v>
      </c>
      <c r="AH487" t="s">
        <v>613</v>
      </c>
      <c r="AM487" t="s">
        <v>627</v>
      </c>
      <c r="AN487" t="s">
        <v>634</v>
      </c>
    </row>
    <row r="488" spans="1:40" x14ac:dyDescent="0.25">
      <c r="A488" s="1" t="s">
        <v>525</v>
      </c>
      <c r="B488">
        <v>1.3240000000000001</v>
      </c>
      <c r="C488">
        <v>1.7030000000000001</v>
      </c>
      <c r="D488">
        <v>9.8040000000000003</v>
      </c>
      <c r="E488">
        <v>11.2</v>
      </c>
      <c r="F488">
        <v>1</v>
      </c>
      <c r="G488">
        <v>594</v>
      </c>
      <c r="H488" t="s">
        <v>543</v>
      </c>
      <c r="I488" t="s">
        <v>548</v>
      </c>
      <c r="J488">
        <v>2</v>
      </c>
      <c r="K488" t="s">
        <v>525</v>
      </c>
      <c r="N488">
        <v>1</v>
      </c>
      <c r="O488">
        <v>267</v>
      </c>
      <c r="P488">
        <v>0</v>
      </c>
      <c r="Q488">
        <v>594</v>
      </c>
      <c r="R488" t="s">
        <v>552</v>
      </c>
      <c r="S488">
        <v>1</v>
      </c>
      <c r="T488">
        <v>267</v>
      </c>
      <c r="W488">
        <v>65</v>
      </c>
      <c r="Y488" t="s">
        <v>581</v>
      </c>
      <c r="AA488" t="s">
        <v>581</v>
      </c>
      <c r="AD488" t="s">
        <v>581</v>
      </c>
      <c r="AF488" t="s">
        <v>603</v>
      </c>
      <c r="AG488" t="s">
        <v>608</v>
      </c>
      <c r="AH488" t="s">
        <v>613</v>
      </c>
      <c r="AM488" t="s">
        <v>626</v>
      </c>
      <c r="AN488" t="s">
        <v>634</v>
      </c>
    </row>
    <row r="489" spans="1:40" x14ac:dyDescent="0.25">
      <c r="A489" s="1" t="s">
        <v>526</v>
      </c>
      <c r="B489">
        <v>1.27</v>
      </c>
      <c r="C489">
        <v>5.9889999999999999</v>
      </c>
      <c r="D489">
        <v>9.9770000000000003</v>
      </c>
      <c r="E489">
        <v>9.6340000000000003</v>
      </c>
      <c r="F489">
        <v>0</v>
      </c>
      <c r="G489">
        <v>2137</v>
      </c>
      <c r="H489" t="s">
        <v>543</v>
      </c>
      <c r="I489" t="s">
        <v>548</v>
      </c>
      <c r="J489">
        <v>1</v>
      </c>
      <c r="K489" t="s">
        <v>526</v>
      </c>
      <c r="N489">
        <v>0</v>
      </c>
      <c r="O489">
        <v>2137</v>
      </c>
      <c r="P489">
        <v>0</v>
      </c>
      <c r="Q489">
        <v>2137</v>
      </c>
      <c r="R489" t="s">
        <v>552</v>
      </c>
      <c r="S489">
        <v>0</v>
      </c>
      <c r="T489">
        <v>2137</v>
      </c>
      <c r="W489">
        <v>77</v>
      </c>
      <c r="Y489" t="s">
        <v>581</v>
      </c>
      <c r="AA489" t="s">
        <v>581</v>
      </c>
      <c r="AD489" t="s">
        <v>581</v>
      </c>
      <c r="AF489" t="s">
        <v>603</v>
      </c>
      <c r="AG489" t="s">
        <v>608</v>
      </c>
      <c r="AH489" t="s">
        <v>618</v>
      </c>
      <c r="AM489" t="s">
        <v>627</v>
      </c>
      <c r="AN489" t="s">
        <v>634</v>
      </c>
    </row>
    <row r="490" spans="1:40" x14ac:dyDescent="0.25">
      <c r="A490" s="1" t="s">
        <v>527</v>
      </c>
      <c r="B490">
        <v>1.2609999999999999</v>
      </c>
      <c r="C490">
        <v>8.0129999999999999</v>
      </c>
      <c r="D490">
        <v>10.23</v>
      </c>
      <c r="E490">
        <v>9.8330000000000002</v>
      </c>
      <c r="F490">
        <v>0</v>
      </c>
      <c r="G490">
        <v>462</v>
      </c>
      <c r="H490" t="s">
        <v>543</v>
      </c>
      <c r="I490" t="s">
        <v>548</v>
      </c>
      <c r="J490">
        <v>1</v>
      </c>
      <c r="K490" t="s">
        <v>527</v>
      </c>
      <c r="N490">
        <v>0</v>
      </c>
      <c r="O490">
        <v>462</v>
      </c>
      <c r="P490">
        <v>0</v>
      </c>
      <c r="Q490">
        <v>462</v>
      </c>
      <c r="R490" t="s">
        <v>551</v>
      </c>
      <c r="S490">
        <v>0</v>
      </c>
      <c r="T490">
        <v>462</v>
      </c>
      <c r="W490">
        <v>59</v>
      </c>
      <c r="Y490" t="s">
        <v>581</v>
      </c>
      <c r="AA490" t="s">
        <v>581</v>
      </c>
      <c r="AD490" t="s">
        <v>581</v>
      </c>
      <c r="AF490" t="s">
        <v>604</v>
      </c>
      <c r="AG490" t="s">
        <v>608</v>
      </c>
      <c r="AH490" t="s">
        <v>615</v>
      </c>
      <c r="AM490" t="s">
        <v>627</v>
      </c>
      <c r="AN490" t="s">
        <v>634</v>
      </c>
    </row>
    <row r="491" spans="1:40" x14ac:dyDescent="0.25">
      <c r="A491" s="1" t="s">
        <v>528</v>
      </c>
      <c r="B491">
        <v>1.169</v>
      </c>
      <c r="C491">
        <v>0.6996</v>
      </c>
      <c r="D491">
        <v>10.72</v>
      </c>
      <c r="E491">
        <v>9.9789999999999992</v>
      </c>
      <c r="F491">
        <v>0</v>
      </c>
      <c r="G491">
        <v>256</v>
      </c>
      <c r="H491" t="s">
        <v>543</v>
      </c>
      <c r="I491" t="s">
        <v>548</v>
      </c>
      <c r="J491">
        <v>2</v>
      </c>
      <c r="K491" t="s">
        <v>528</v>
      </c>
      <c r="L491" t="s">
        <v>550</v>
      </c>
      <c r="M491" t="s">
        <v>550</v>
      </c>
      <c r="P491">
        <v>0</v>
      </c>
      <c r="Q491">
        <v>256</v>
      </c>
      <c r="R491" t="s">
        <v>551</v>
      </c>
      <c r="S491">
        <v>1</v>
      </c>
      <c r="T491">
        <v>164</v>
      </c>
      <c r="V491" t="s">
        <v>553</v>
      </c>
      <c r="W491">
        <v>48</v>
      </c>
      <c r="AE491" t="s">
        <v>553</v>
      </c>
      <c r="AF491" t="s">
        <v>603</v>
      </c>
      <c r="AG491" t="s">
        <v>608</v>
      </c>
      <c r="AH491" t="s">
        <v>613</v>
      </c>
      <c r="AJ491" t="s">
        <v>581</v>
      </c>
      <c r="AK491" t="s">
        <v>581</v>
      </c>
      <c r="AL491" t="s">
        <v>582</v>
      </c>
      <c r="AM491" t="s">
        <v>630</v>
      </c>
      <c r="AN491" t="s">
        <v>634</v>
      </c>
    </row>
    <row r="492" spans="1:40" x14ac:dyDescent="0.25">
      <c r="A492" s="1" t="s">
        <v>529</v>
      </c>
      <c r="B492">
        <v>1.115</v>
      </c>
      <c r="C492">
        <v>7.609</v>
      </c>
      <c r="D492">
        <v>10.01</v>
      </c>
      <c r="E492">
        <v>11.25</v>
      </c>
      <c r="F492">
        <v>1</v>
      </c>
      <c r="G492">
        <v>321</v>
      </c>
      <c r="H492" t="s">
        <v>544</v>
      </c>
      <c r="I492" t="s">
        <v>548</v>
      </c>
      <c r="J492">
        <v>1</v>
      </c>
      <c r="K492" t="s">
        <v>529</v>
      </c>
      <c r="P492">
        <v>1</v>
      </c>
      <c r="Q492">
        <v>321</v>
      </c>
      <c r="R492" t="s">
        <v>552</v>
      </c>
      <c r="S492">
        <v>1</v>
      </c>
      <c r="T492">
        <v>242</v>
      </c>
      <c r="W492">
        <v>69</v>
      </c>
      <c r="Y492" t="s">
        <v>581</v>
      </c>
      <c r="AA492" t="s">
        <v>581</v>
      </c>
      <c r="AD492" t="s">
        <v>581</v>
      </c>
      <c r="AF492" t="s">
        <v>603</v>
      </c>
      <c r="AG492" t="s">
        <v>609</v>
      </c>
      <c r="AH492" t="s">
        <v>613</v>
      </c>
      <c r="AM492" t="s">
        <v>627</v>
      </c>
      <c r="AN492" t="s">
        <v>634</v>
      </c>
    </row>
    <row r="493" spans="1:40" x14ac:dyDescent="0.25">
      <c r="A493" s="1" t="s">
        <v>530</v>
      </c>
      <c r="B493">
        <v>1.0369999999999999</v>
      </c>
      <c r="C493">
        <v>1.9610000000000001</v>
      </c>
      <c r="D493">
        <v>9.6609999999999996</v>
      </c>
      <c r="E493">
        <v>10.72</v>
      </c>
      <c r="F493">
        <v>0</v>
      </c>
      <c r="G493">
        <v>285</v>
      </c>
      <c r="H493" t="s">
        <v>544</v>
      </c>
      <c r="I493" t="s">
        <v>548</v>
      </c>
      <c r="J493">
        <v>2</v>
      </c>
      <c r="K493" t="s">
        <v>530</v>
      </c>
      <c r="N493">
        <v>0</v>
      </c>
      <c r="O493">
        <v>285</v>
      </c>
      <c r="P493">
        <v>0</v>
      </c>
      <c r="Q493">
        <v>285</v>
      </c>
      <c r="R493" t="s">
        <v>552</v>
      </c>
      <c r="S493">
        <v>0</v>
      </c>
      <c r="T493">
        <v>285</v>
      </c>
      <c r="W493">
        <v>73</v>
      </c>
      <c r="AF493" t="s">
        <v>603</v>
      </c>
      <c r="AG493" t="s">
        <v>608</v>
      </c>
      <c r="AH493" t="s">
        <v>614</v>
      </c>
      <c r="AJ493" t="s">
        <v>581</v>
      </c>
      <c r="AM493" t="s">
        <v>627</v>
      </c>
      <c r="AN493" t="s">
        <v>634</v>
      </c>
    </row>
    <row r="494" spans="1:40" x14ac:dyDescent="0.25">
      <c r="A494" s="1" t="s">
        <v>531</v>
      </c>
      <c r="B494">
        <v>0.97250000000000003</v>
      </c>
      <c r="C494">
        <v>3.2719999999999998</v>
      </c>
      <c r="D494">
        <v>8.4139999999999997</v>
      </c>
      <c r="E494">
        <v>10.48</v>
      </c>
      <c r="F494">
        <v>1</v>
      </c>
      <c r="G494">
        <v>300</v>
      </c>
      <c r="H494" t="s">
        <v>543</v>
      </c>
      <c r="I494" t="s">
        <v>548</v>
      </c>
      <c r="J494">
        <v>2</v>
      </c>
      <c r="K494" t="s">
        <v>531</v>
      </c>
      <c r="P494">
        <v>1</v>
      </c>
      <c r="Q494">
        <v>300</v>
      </c>
      <c r="R494" t="s">
        <v>551</v>
      </c>
      <c r="S494">
        <v>1</v>
      </c>
      <c r="T494">
        <v>251</v>
      </c>
      <c r="W494">
        <v>52</v>
      </c>
      <c r="AF494" t="s">
        <v>603</v>
      </c>
      <c r="AG494" t="s">
        <v>608</v>
      </c>
      <c r="AH494" t="s">
        <v>616</v>
      </c>
      <c r="AI494" t="s">
        <v>581</v>
      </c>
      <c r="AJ494" t="s">
        <v>581</v>
      </c>
      <c r="AK494" t="s">
        <v>581</v>
      </c>
      <c r="AL494" t="s">
        <v>582</v>
      </c>
      <c r="AM494" t="s">
        <v>626</v>
      </c>
      <c r="AN494" t="s">
        <v>634</v>
      </c>
    </row>
    <row r="495" spans="1:40" x14ac:dyDescent="0.25">
      <c r="A495" s="1" t="s">
        <v>532</v>
      </c>
      <c r="B495">
        <v>0.97150000000000003</v>
      </c>
      <c r="C495">
        <v>2.5369999999999999</v>
      </c>
      <c r="D495">
        <v>10.24</v>
      </c>
      <c r="E495">
        <v>11.24</v>
      </c>
      <c r="F495">
        <v>0</v>
      </c>
      <c r="G495">
        <v>1175</v>
      </c>
      <c r="H495" t="s">
        <v>543</v>
      </c>
      <c r="I495" t="s">
        <v>548</v>
      </c>
      <c r="J495">
        <v>2</v>
      </c>
      <c r="K495" t="s">
        <v>532</v>
      </c>
      <c r="N495">
        <v>0</v>
      </c>
      <c r="O495">
        <v>1175</v>
      </c>
      <c r="P495">
        <v>0</v>
      </c>
      <c r="Q495">
        <v>1175</v>
      </c>
      <c r="R495" t="s">
        <v>552</v>
      </c>
      <c r="S495">
        <v>0</v>
      </c>
      <c r="T495">
        <v>1175</v>
      </c>
      <c r="W495">
        <v>57</v>
      </c>
      <c r="Y495" t="s">
        <v>581</v>
      </c>
      <c r="AA495" t="s">
        <v>581</v>
      </c>
      <c r="AD495" t="s">
        <v>581</v>
      </c>
      <c r="AF495" t="s">
        <v>603</v>
      </c>
      <c r="AG495" t="s">
        <v>608</v>
      </c>
      <c r="AH495" t="s">
        <v>616</v>
      </c>
      <c r="AM495" t="s">
        <v>627</v>
      </c>
      <c r="AN495" t="s">
        <v>634</v>
      </c>
    </row>
    <row r="496" spans="1:40" x14ac:dyDescent="0.25">
      <c r="A496" s="1" t="s">
        <v>533</v>
      </c>
      <c r="B496">
        <v>0.93799999999999994</v>
      </c>
      <c r="C496">
        <v>2.2210000000000001</v>
      </c>
      <c r="D496">
        <v>9.7880000000000003</v>
      </c>
      <c r="E496">
        <v>10.34</v>
      </c>
      <c r="F496">
        <v>0</v>
      </c>
      <c r="G496">
        <v>617</v>
      </c>
      <c r="H496" t="s">
        <v>545</v>
      </c>
      <c r="I496" t="s">
        <v>548</v>
      </c>
      <c r="J496">
        <v>2</v>
      </c>
      <c r="K496" t="s">
        <v>533</v>
      </c>
      <c r="P496">
        <v>0</v>
      </c>
      <c r="Q496">
        <v>617</v>
      </c>
      <c r="R496" t="s">
        <v>552</v>
      </c>
      <c r="S496">
        <v>0</v>
      </c>
      <c r="T496">
        <v>617</v>
      </c>
      <c r="W496">
        <v>49</v>
      </c>
      <c r="X496" t="s">
        <v>576</v>
      </c>
      <c r="Y496" t="s">
        <v>582</v>
      </c>
      <c r="AC496" t="s">
        <v>581</v>
      </c>
      <c r="AD496" t="s">
        <v>582</v>
      </c>
      <c r="AF496" t="s">
        <v>603</v>
      </c>
      <c r="AG496" t="s">
        <v>609</v>
      </c>
      <c r="AH496" t="s">
        <v>620</v>
      </c>
      <c r="AM496" t="s">
        <v>627</v>
      </c>
      <c r="AN496" t="s">
        <v>634</v>
      </c>
    </row>
    <row r="497" spans="1:40" x14ac:dyDescent="0.25">
      <c r="A497" s="1" t="s">
        <v>534</v>
      </c>
      <c r="B497">
        <v>0.90090000000000003</v>
      </c>
      <c r="C497">
        <v>3.4750000000000001</v>
      </c>
      <c r="D497">
        <v>10.16</v>
      </c>
      <c r="E497">
        <v>9.8570000000000011</v>
      </c>
      <c r="F497">
        <v>0</v>
      </c>
      <c r="G497">
        <v>385</v>
      </c>
      <c r="H497" t="s">
        <v>543</v>
      </c>
      <c r="I497" t="s">
        <v>548</v>
      </c>
      <c r="J497">
        <v>2</v>
      </c>
      <c r="K497" t="s">
        <v>534</v>
      </c>
      <c r="N497">
        <v>0</v>
      </c>
      <c r="O497">
        <v>385</v>
      </c>
      <c r="P497">
        <v>0</v>
      </c>
      <c r="Q497">
        <v>385</v>
      </c>
      <c r="R497" t="s">
        <v>551</v>
      </c>
      <c r="S497">
        <v>0</v>
      </c>
      <c r="T497">
        <v>385</v>
      </c>
      <c r="W497">
        <v>54</v>
      </c>
      <c r="AF497" t="s">
        <v>603</v>
      </c>
      <c r="AG497" t="s">
        <v>608</v>
      </c>
      <c r="AH497" t="s">
        <v>615</v>
      </c>
      <c r="AM497" t="s">
        <v>627</v>
      </c>
      <c r="AN497" t="s">
        <v>634</v>
      </c>
    </row>
    <row r="498" spans="1:40" x14ac:dyDescent="0.25">
      <c r="A498" s="1" t="s">
        <v>535</v>
      </c>
      <c r="B498">
        <v>0.70960000000000001</v>
      </c>
      <c r="C498">
        <v>4.0780000000000003</v>
      </c>
      <c r="D498">
        <v>9.7260000000000009</v>
      </c>
      <c r="E498">
        <v>10.18</v>
      </c>
      <c r="F498">
        <v>0</v>
      </c>
      <c r="G498">
        <v>455</v>
      </c>
      <c r="H498" t="s">
        <v>543</v>
      </c>
      <c r="I498" t="s">
        <v>548</v>
      </c>
      <c r="J498">
        <v>2</v>
      </c>
      <c r="K498" t="s">
        <v>535</v>
      </c>
      <c r="L498" t="s">
        <v>549</v>
      </c>
      <c r="M498" t="s">
        <v>549</v>
      </c>
      <c r="P498">
        <v>0</v>
      </c>
      <c r="Q498">
        <v>455</v>
      </c>
      <c r="R498" t="s">
        <v>551</v>
      </c>
      <c r="S498">
        <v>0</v>
      </c>
      <c r="T498">
        <v>455</v>
      </c>
      <c r="V498" t="s">
        <v>553</v>
      </c>
      <c r="W498">
        <v>51</v>
      </c>
      <c r="AE498" t="s">
        <v>553</v>
      </c>
      <c r="AF498" t="s">
        <v>603</v>
      </c>
      <c r="AG498" t="s">
        <v>608</v>
      </c>
      <c r="AH498" t="s">
        <v>613</v>
      </c>
      <c r="AM498" t="s">
        <v>626</v>
      </c>
      <c r="AN498" t="s">
        <v>634</v>
      </c>
    </row>
    <row r="499" spans="1:40" x14ac:dyDescent="0.25">
      <c r="A499" s="1" t="s">
        <v>536</v>
      </c>
      <c r="B499">
        <v>0.68720000000000003</v>
      </c>
      <c r="C499">
        <v>3.4279999999999999</v>
      </c>
      <c r="D499">
        <v>9.0510000000000002</v>
      </c>
      <c r="E499">
        <v>11.11</v>
      </c>
      <c r="F499">
        <v>1</v>
      </c>
      <c r="G499">
        <v>308</v>
      </c>
      <c r="H499" t="s">
        <v>543</v>
      </c>
      <c r="I499" t="s">
        <v>548</v>
      </c>
      <c r="J499">
        <v>2</v>
      </c>
      <c r="K499" t="s">
        <v>536</v>
      </c>
      <c r="L499" t="s">
        <v>550</v>
      </c>
      <c r="M499" t="s">
        <v>550</v>
      </c>
      <c r="P499">
        <v>1</v>
      </c>
      <c r="Q499">
        <v>308</v>
      </c>
      <c r="R499" t="s">
        <v>552</v>
      </c>
      <c r="S499">
        <v>1</v>
      </c>
      <c r="T499">
        <v>15</v>
      </c>
      <c r="V499" t="s">
        <v>553</v>
      </c>
      <c r="W499">
        <v>60</v>
      </c>
      <c r="AE499" t="s">
        <v>553</v>
      </c>
      <c r="AF499" t="s">
        <v>603</v>
      </c>
      <c r="AG499" t="s">
        <v>608</v>
      </c>
      <c r="AH499" t="s">
        <v>618</v>
      </c>
      <c r="AI499" t="s">
        <v>581</v>
      </c>
      <c r="AJ499" t="s">
        <v>581</v>
      </c>
      <c r="AK499" t="s">
        <v>581</v>
      </c>
      <c r="AL499" t="s">
        <v>581</v>
      </c>
      <c r="AM499" t="s">
        <v>627</v>
      </c>
      <c r="AN499" t="s">
        <v>634</v>
      </c>
    </row>
    <row r="500" spans="1:40" x14ac:dyDescent="0.25">
      <c r="A500" s="1" t="s">
        <v>537</v>
      </c>
      <c r="B500">
        <v>0.53390000000000004</v>
      </c>
      <c r="C500">
        <v>4.6020000000000003</v>
      </c>
      <c r="D500">
        <v>9.51</v>
      </c>
      <c r="E500">
        <v>10.95</v>
      </c>
      <c r="F500">
        <v>0</v>
      </c>
      <c r="G500">
        <v>287</v>
      </c>
      <c r="H500" t="s">
        <v>543</v>
      </c>
      <c r="I500" t="s">
        <v>548</v>
      </c>
      <c r="J500">
        <v>2</v>
      </c>
      <c r="K500" t="s">
        <v>537</v>
      </c>
      <c r="N500">
        <v>0</v>
      </c>
      <c r="O500">
        <v>287</v>
      </c>
      <c r="P500">
        <v>0</v>
      </c>
      <c r="Q500">
        <v>287</v>
      </c>
      <c r="R500" t="s">
        <v>552</v>
      </c>
      <c r="S500">
        <v>0</v>
      </c>
      <c r="T500">
        <v>287</v>
      </c>
      <c r="W500">
        <v>79</v>
      </c>
      <c r="Y500" t="s">
        <v>581</v>
      </c>
      <c r="AA500" t="s">
        <v>581</v>
      </c>
      <c r="AD500" t="s">
        <v>581</v>
      </c>
      <c r="AF500" t="s">
        <v>603</v>
      </c>
      <c r="AG500" t="s">
        <v>608</v>
      </c>
      <c r="AH500" t="s">
        <v>615</v>
      </c>
      <c r="AM500" t="s">
        <v>627</v>
      </c>
      <c r="AN500" t="s">
        <v>634</v>
      </c>
    </row>
    <row r="501" spans="1:40" x14ac:dyDescent="0.25">
      <c r="A501" s="1" t="s">
        <v>538</v>
      </c>
      <c r="B501">
        <v>0</v>
      </c>
      <c r="C501">
        <v>5.6870000000000003</v>
      </c>
      <c r="D501">
        <v>9.738999999999999</v>
      </c>
      <c r="E501">
        <v>10.07</v>
      </c>
      <c r="F501">
        <v>0</v>
      </c>
      <c r="G501">
        <v>323</v>
      </c>
      <c r="H501" t="s">
        <v>543</v>
      </c>
      <c r="I501" t="s">
        <v>548</v>
      </c>
      <c r="J501">
        <v>2</v>
      </c>
      <c r="K501" t="s">
        <v>538</v>
      </c>
      <c r="L501" t="s">
        <v>549</v>
      </c>
      <c r="M501" t="s">
        <v>549</v>
      </c>
      <c r="N501">
        <v>0</v>
      </c>
      <c r="O501">
        <v>323</v>
      </c>
      <c r="P501">
        <v>0</v>
      </c>
      <c r="Q501">
        <v>323</v>
      </c>
      <c r="R501" t="s">
        <v>552</v>
      </c>
      <c r="S501">
        <v>0</v>
      </c>
      <c r="T501">
        <v>323</v>
      </c>
      <c r="V501" t="s">
        <v>553</v>
      </c>
      <c r="W501">
        <v>70</v>
      </c>
      <c r="AD501" t="s">
        <v>581</v>
      </c>
      <c r="AE501" t="s">
        <v>553</v>
      </c>
      <c r="AF501" t="s">
        <v>603</v>
      </c>
      <c r="AG501" t="s">
        <v>608</v>
      </c>
      <c r="AH501" t="s">
        <v>617</v>
      </c>
      <c r="AM501" t="s">
        <v>627</v>
      </c>
      <c r="AN501" t="s">
        <v>634</v>
      </c>
    </row>
    <row r="502" spans="1:40" x14ac:dyDescent="0.25">
      <c r="A502" s="1" t="s">
        <v>539</v>
      </c>
      <c r="B502">
        <v>0</v>
      </c>
      <c r="C502">
        <v>5.6470000000000002</v>
      </c>
      <c r="D502">
        <v>9.6959999999999997</v>
      </c>
      <c r="E502">
        <v>10.76</v>
      </c>
      <c r="F502">
        <v>0</v>
      </c>
      <c r="G502">
        <v>773</v>
      </c>
      <c r="H502" t="s">
        <v>543</v>
      </c>
      <c r="I502" t="s">
        <v>548</v>
      </c>
      <c r="J502">
        <v>2</v>
      </c>
      <c r="K502" t="s">
        <v>539</v>
      </c>
      <c r="L502" t="s">
        <v>549</v>
      </c>
      <c r="M502" t="s">
        <v>549</v>
      </c>
      <c r="N502">
        <v>1</v>
      </c>
      <c r="O502">
        <v>466</v>
      </c>
      <c r="P502">
        <v>0</v>
      </c>
      <c r="Q502">
        <v>773</v>
      </c>
      <c r="R502" t="s">
        <v>552</v>
      </c>
      <c r="S502">
        <v>1</v>
      </c>
      <c r="T502">
        <v>466</v>
      </c>
      <c r="V502" t="s">
        <v>553</v>
      </c>
      <c r="W502">
        <v>76</v>
      </c>
      <c r="AE502" t="s">
        <v>553</v>
      </c>
      <c r="AF502" t="s">
        <v>604</v>
      </c>
      <c r="AG502" t="s">
        <v>608</v>
      </c>
      <c r="AH502" t="s">
        <v>615</v>
      </c>
      <c r="AI502" t="s">
        <v>581</v>
      </c>
      <c r="AJ502" t="s">
        <v>581</v>
      </c>
      <c r="AK502" t="s">
        <v>582</v>
      </c>
      <c r="AL502" t="s">
        <v>582</v>
      </c>
      <c r="AM502" t="s">
        <v>627</v>
      </c>
      <c r="AN502" t="s">
        <v>634</v>
      </c>
    </row>
    <row r="503" spans="1:40" x14ac:dyDescent="0.25">
      <c r="A503" s="1" t="s">
        <v>540</v>
      </c>
      <c r="B503">
        <v>0</v>
      </c>
      <c r="C503">
        <v>4.4939999999999998</v>
      </c>
      <c r="D503">
        <v>9.6489999999999991</v>
      </c>
      <c r="E503">
        <v>10.88</v>
      </c>
      <c r="F503">
        <v>0</v>
      </c>
      <c r="G503">
        <v>630</v>
      </c>
      <c r="H503" t="s">
        <v>544</v>
      </c>
      <c r="I503" t="s">
        <v>548</v>
      </c>
      <c r="J503">
        <v>2</v>
      </c>
      <c r="K503" t="s">
        <v>540</v>
      </c>
      <c r="N503">
        <v>0</v>
      </c>
      <c r="O503">
        <v>630</v>
      </c>
      <c r="P503">
        <v>0</v>
      </c>
      <c r="Q503">
        <v>630</v>
      </c>
      <c r="R503" t="s">
        <v>552</v>
      </c>
      <c r="S503">
        <v>0</v>
      </c>
      <c r="T503">
        <v>630</v>
      </c>
      <c r="W503">
        <v>69</v>
      </c>
      <c r="AF503" t="s">
        <v>603</v>
      </c>
      <c r="AG503" t="s">
        <v>608</v>
      </c>
      <c r="AH503" t="s">
        <v>619</v>
      </c>
      <c r="AM503" t="s">
        <v>627</v>
      </c>
      <c r="AN503" t="s">
        <v>634</v>
      </c>
    </row>
    <row r="504" spans="1:40" x14ac:dyDescent="0.25">
      <c r="A504" s="1" t="s">
        <v>541</v>
      </c>
      <c r="B504">
        <v>0</v>
      </c>
      <c r="C504">
        <v>1.2849999999999999</v>
      </c>
      <c r="D504">
        <v>10.69</v>
      </c>
      <c r="E504">
        <v>11.51</v>
      </c>
      <c r="F504">
        <v>0</v>
      </c>
      <c r="G504">
        <v>1280</v>
      </c>
      <c r="H504" t="s">
        <v>543</v>
      </c>
      <c r="I504" t="s">
        <v>548</v>
      </c>
      <c r="J504">
        <v>2</v>
      </c>
      <c r="K504" t="s">
        <v>541</v>
      </c>
      <c r="L504" t="s">
        <v>550</v>
      </c>
      <c r="M504" t="s">
        <v>550</v>
      </c>
      <c r="P504">
        <v>0</v>
      </c>
      <c r="Q504">
        <v>1280</v>
      </c>
      <c r="R504" t="s">
        <v>552</v>
      </c>
      <c r="S504">
        <v>1</v>
      </c>
      <c r="T504">
        <v>245</v>
      </c>
      <c r="V504" t="s">
        <v>553</v>
      </c>
      <c r="W504">
        <v>65</v>
      </c>
      <c r="AD504" t="s">
        <v>581</v>
      </c>
      <c r="AE504" t="s">
        <v>553</v>
      </c>
      <c r="AF504" t="s">
        <v>603</v>
      </c>
      <c r="AG504" t="s">
        <v>608</v>
      </c>
      <c r="AH504" t="s">
        <v>613</v>
      </c>
      <c r="AJ504" t="s">
        <v>581</v>
      </c>
      <c r="AM504" t="s">
        <v>627</v>
      </c>
      <c r="AN504" t="s">
        <v>634</v>
      </c>
    </row>
    <row r="505" spans="1:40" x14ac:dyDescent="0.25">
      <c r="A505" s="1" t="s">
        <v>542</v>
      </c>
      <c r="B505">
        <v>0</v>
      </c>
      <c r="C505">
        <v>1.109</v>
      </c>
      <c r="D505">
        <v>8.4310000000000009</v>
      </c>
      <c r="E505">
        <v>9.4029999999999987</v>
      </c>
      <c r="F505">
        <v>1</v>
      </c>
      <c r="G505">
        <v>1171</v>
      </c>
      <c r="H505" t="s">
        <v>543</v>
      </c>
      <c r="I505" t="s">
        <v>548</v>
      </c>
      <c r="J505">
        <v>2</v>
      </c>
      <c r="K505" t="s">
        <v>542</v>
      </c>
      <c r="L505" t="s">
        <v>550</v>
      </c>
      <c r="M505" t="s">
        <v>550</v>
      </c>
      <c r="Q505">
        <v>1171</v>
      </c>
      <c r="R505" t="s">
        <v>552</v>
      </c>
      <c r="S505">
        <v>1</v>
      </c>
      <c r="T505">
        <v>209</v>
      </c>
      <c r="V505" t="s">
        <v>575</v>
      </c>
      <c r="W505">
        <v>68</v>
      </c>
      <c r="Y505" t="s">
        <v>581</v>
      </c>
      <c r="AA505" t="s">
        <v>581</v>
      </c>
      <c r="AD505" t="s">
        <v>581</v>
      </c>
      <c r="AE505" t="s">
        <v>553</v>
      </c>
      <c r="AF505" t="s">
        <v>603</v>
      </c>
      <c r="AG505" t="s">
        <v>608</v>
      </c>
      <c r="AH505" t="s">
        <v>613</v>
      </c>
      <c r="AI505" t="s">
        <v>581</v>
      </c>
      <c r="AJ505" t="s">
        <v>581</v>
      </c>
      <c r="AK505" t="s">
        <v>582</v>
      </c>
      <c r="AL505" t="s">
        <v>582</v>
      </c>
      <c r="AM505" t="s">
        <v>627</v>
      </c>
      <c r="AN505" t="s">
        <v>634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11</v>
      </c>
      <c r="C1" s="1" t="s">
        <v>11</v>
      </c>
    </row>
    <row r="2" spans="1:3" x14ac:dyDescent="0.25">
      <c r="A2" s="3">
        <v>0</v>
      </c>
      <c r="B2" s="1" t="s">
        <v>549</v>
      </c>
      <c r="C2">
        <v>35</v>
      </c>
    </row>
    <row r="3" spans="1:3" x14ac:dyDescent="0.25">
      <c r="A3" s="3"/>
      <c r="B3" s="1" t="s">
        <v>550</v>
      </c>
      <c r="C3">
        <v>33</v>
      </c>
    </row>
    <row r="4" spans="1:3" x14ac:dyDescent="0.25">
      <c r="A4" s="3">
        <v>1</v>
      </c>
      <c r="B4" s="1" t="s">
        <v>549</v>
      </c>
      <c r="C4">
        <v>42</v>
      </c>
    </row>
    <row r="5" spans="1:3" x14ac:dyDescent="0.25">
      <c r="A5" s="3"/>
      <c r="B5" s="1" t="s">
        <v>550</v>
      </c>
      <c r="C5">
        <v>38</v>
      </c>
    </row>
    <row r="6" spans="1:3" x14ac:dyDescent="0.25">
      <c r="A6" s="3">
        <v>2</v>
      </c>
      <c r="B6" s="1" t="s">
        <v>549</v>
      </c>
      <c r="C6">
        <v>42</v>
      </c>
    </row>
    <row r="7" spans="1:3" x14ac:dyDescent="0.25">
      <c r="A7" s="3"/>
      <c r="B7" s="1" t="s">
        <v>550</v>
      </c>
      <c r="C7">
        <v>31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38</v>
      </c>
      <c r="C1" s="1" t="s">
        <v>38</v>
      </c>
    </row>
    <row r="2" spans="1:3" x14ac:dyDescent="0.25">
      <c r="A2" s="3">
        <v>0</v>
      </c>
      <c r="B2" s="1" t="s">
        <v>634</v>
      </c>
      <c r="C2">
        <v>173</v>
      </c>
    </row>
    <row r="3" spans="1:3" x14ac:dyDescent="0.25">
      <c r="A3" s="3"/>
      <c r="B3" s="1" t="s">
        <v>635</v>
      </c>
      <c r="C3">
        <v>2</v>
      </c>
    </row>
    <row r="4" spans="1:3" x14ac:dyDescent="0.25">
      <c r="A4" s="1">
        <v>1</v>
      </c>
      <c r="B4" s="1" t="s">
        <v>634</v>
      </c>
      <c r="C4">
        <v>156</v>
      </c>
    </row>
    <row r="5" spans="1:3" x14ac:dyDescent="0.25">
      <c r="A5" s="3">
        <v>2</v>
      </c>
      <c r="B5" s="1" t="s">
        <v>634</v>
      </c>
      <c r="C5">
        <v>172</v>
      </c>
    </row>
    <row r="6" spans="1:3" x14ac:dyDescent="0.25">
      <c r="A6" s="3"/>
      <c r="B6" s="1" t="s">
        <v>635</v>
      </c>
      <c r="C6">
        <v>1</v>
      </c>
    </row>
  </sheetData>
  <mergeCells count="2">
    <mergeCell ref="A2:A3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35</v>
      </c>
      <c r="C1" s="1" t="s">
        <v>35</v>
      </c>
    </row>
    <row r="2" spans="1:3" x14ac:dyDescent="0.25">
      <c r="A2" s="3">
        <v>0</v>
      </c>
      <c r="B2" s="1" t="s">
        <v>581</v>
      </c>
      <c r="C2">
        <v>37</v>
      </c>
    </row>
    <row r="3" spans="1:3" x14ac:dyDescent="0.25">
      <c r="A3" s="3"/>
      <c r="B3" s="1" t="s">
        <v>582</v>
      </c>
      <c r="C3">
        <v>19</v>
      </c>
    </row>
    <row r="4" spans="1:3" x14ac:dyDescent="0.25">
      <c r="A4" s="3">
        <v>1</v>
      </c>
      <c r="B4" s="1" t="s">
        <v>582</v>
      </c>
      <c r="C4">
        <v>26</v>
      </c>
    </row>
    <row r="5" spans="1:3" x14ac:dyDescent="0.25">
      <c r="A5" s="3"/>
      <c r="B5" s="1" t="s">
        <v>581</v>
      </c>
      <c r="C5">
        <v>23</v>
      </c>
    </row>
    <row r="6" spans="1:3" x14ac:dyDescent="0.25">
      <c r="A6" s="3">
        <v>2</v>
      </c>
      <c r="B6" s="1" t="s">
        <v>581</v>
      </c>
      <c r="C6">
        <v>21</v>
      </c>
    </row>
    <row r="7" spans="1:3" x14ac:dyDescent="0.25">
      <c r="A7" s="3"/>
      <c r="B7" s="1" t="s">
        <v>582</v>
      </c>
      <c r="C7">
        <v>16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36</v>
      </c>
      <c r="C1" s="1" t="s">
        <v>36</v>
      </c>
    </row>
    <row r="2" spans="1:3" x14ac:dyDescent="0.25">
      <c r="A2" s="3">
        <v>0</v>
      </c>
      <c r="B2" s="1" t="s">
        <v>581</v>
      </c>
      <c r="C2">
        <v>31</v>
      </c>
    </row>
    <row r="3" spans="1:3" x14ac:dyDescent="0.25">
      <c r="A3" s="3"/>
      <c r="B3" s="1" t="s">
        <v>582</v>
      </c>
      <c r="C3">
        <v>28</v>
      </c>
    </row>
    <row r="4" spans="1:3" x14ac:dyDescent="0.25">
      <c r="A4" s="3">
        <v>1</v>
      </c>
      <c r="B4" s="1" t="s">
        <v>581</v>
      </c>
      <c r="C4">
        <v>27</v>
      </c>
    </row>
    <row r="5" spans="1:3" x14ac:dyDescent="0.25">
      <c r="A5" s="3"/>
      <c r="B5" s="1" t="s">
        <v>582</v>
      </c>
      <c r="C5">
        <v>23</v>
      </c>
    </row>
    <row r="6" spans="1:3" x14ac:dyDescent="0.25">
      <c r="A6" s="3">
        <v>2</v>
      </c>
      <c r="B6" s="1" t="s">
        <v>582</v>
      </c>
      <c r="C6">
        <v>22</v>
      </c>
    </row>
    <row r="7" spans="1:3" x14ac:dyDescent="0.25">
      <c r="A7" s="3"/>
      <c r="B7" s="1" t="s">
        <v>581</v>
      </c>
      <c r="C7">
        <v>15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34</v>
      </c>
      <c r="C1" s="1" t="s">
        <v>34</v>
      </c>
    </row>
    <row r="2" spans="1:3" x14ac:dyDescent="0.25">
      <c r="A2" s="3">
        <v>0</v>
      </c>
      <c r="B2" s="1" t="s">
        <v>581</v>
      </c>
      <c r="C2">
        <v>42</v>
      </c>
    </row>
    <row r="3" spans="1:3" x14ac:dyDescent="0.25">
      <c r="A3" s="3"/>
      <c r="B3" s="1" t="s">
        <v>582</v>
      </c>
      <c r="C3">
        <v>5</v>
      </c>
    </row>
    <row r="4" spans="1:3" x14ac:dyDescent="0.25">
      <c r="A4" s="3">
        <v>1</v>
      </c>
      <c r="B4" s="1" t="s">
        <v>581</v>
      </c>
      <c r="C4">
        <v>33</v>
      </c>
    </row>
    <row r="5" spans="1:3" x14ac:dyDescent="0.25">
      <c r="A5" s="3"/>
      <c r="B5" s="1" t="s">
        <v>582</v>
      </c>
      <c r="C5">
        <v>7</v>
      </c>
    </row>
    <row r="6" spans="1:3" x14ac:dyDescent="0.25">
      <c r="A6" s="1">
        <v>2</v>
      </c>
      <c r="B6" s="1" t="s">
        <v>581</v>
      </c>
      <c r="C6">
        <v>34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33</v>
      </c>
      <c r="C1" s="1" t="s">
        <v>33</v>
      </c>
    </row>
    <row r="2" spans="1:3" x14ac:dyDescent="0.25">
      <c r="A2" s="3">
        <v>0</v>
      </c>
      <c r="B2" s="1" t="s">
        <v>581</v>
      </c>
      <c r="C2">
        <v>30</v>
      </c>
    </row>
    <row r="3" spans="1:3" x14ac:dyDescent="0.25">
      <c r="A3" s="3"/>
      <c r="B3" s="1" t="s">
        <v>582</v>
      </c>
      <c r="C3">
        <v>11</v>
      </c>
    </row>
    <row r="4" spans="1:3" x14ac:dyDescent="0.25">
      <c r="A4" s="3">
        <v>1</v>
      </c>
      <c r="B4" s="1" t="s">
        <v>581</v>
      </c>
      <c r="C4">
        <v>23</v>
      </c>
    </row>
    <row r="5" spans="1:3" x14ac:dyDescent="0.25">
      <c r="A5" s="3"/>
      <c r="B5" s="1" t="s">
        <v>582</v>
      </c>
      <c r="C5">
        <v>7</v>
      </c>
    </row>
    <row r="6" spans="1:3" x14ac:dyDescent="0.25">
      <c r="A6" s="3">
        <v>2</v>
      </c>
      <c r="B6" s="1" t="s">
        <v>581</v>
      </c>
      <c r="C6">
        <v>26</v>
      </c>
    </row>
    <row r="7" spans="1:3" x14ac:dyDescent="0.25">
      <c r="A7" s="3"/>
      <c r="B7" s="1" t="s">
        <v>582</v>
      </c>
      <c r="C7">
        <v>3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16</v>
      </c>
      <c r="C1" s="1" t="s">
        <v>16</v>
      </c>
    </row>
    <row r="2" spans="1:3" x14ac:dyDescent="0.25">
      <c r="A2" s="3">
        <v>0</v>
      </c>
      <c r="B2" s="1" t="s">
        <v>551</v>
      </c>
      <c r="C2">
        <v>91</v>
      </c>
    </row>
    <row r="3" spans="1:3" x14ac:dyDescent="0.25">
      <c r="A3" s="3"/>
      <c r="B3" s="1" t="s">
        <v>552</v>
      </c>
      <c r="C3">
        <v>84</v>
      </c>
    </row>
    <row r="4" spans="1:3" x14ac:dyDescent="0.25">
      <c r="A4" s="3">
        <v>1</v>
      </c>
      <c r="B4" s="1" t="s">
        <v>551</v>
      </c>
      <c r="C4">
        <v>103</v>
      </c>
    </row>
    <row r="5" spans="1:3" x14ac:dyDescent="0.25">
      <c r="A5" s="3"/>
      <c r="B5" s="1" t="s">
        <v>552</v>
      </c>
      <c r="C5">
        <v>53</v>
      </c>
    </row>
    <row r="6" spans="1:3" x14ac:dyDescent="0.25">
      <c r="A6" s="3">
        <v>2</v>
      </c>
      <c r="B6" s="1" t="s">
        <v>552</v>
      </c>
      <c r="C6">
        <v>96</v>
      </c>
    </row>
    <row r="7" spans="1:3" x14ac:dyDescent="0.25">
      <c r="A7" s="3"/>
      <c r="B7" s="1" t="s">
        <v>551</v>
      </c>
      <c r="C7">
        <v>77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8</v>
      </c>
      <c r="B1" s="1" t="s">
        <v>21</v>
      </c>
    </row>
    <row r="2" spans="1:2" x14ac:dyDescent="0.25">
      <c r="A2" s="1">
        <v>0</v>
      </c>
      <c r="B2">
        <v>64.641618497109832</v>
      </c>
    </row>
    <row r="3" spans="1:2" x14ac:dyDescent="0.25">
      <c r="A3" s="1">
        <v>1</v>
      </c>
      <c r="B3">
        <v>66.65789473684211</v>
      </c>
    </row>
    <row r="4" spans="1:2" x14ac:dyDescent="0.25">
      <c r="A4" s="1">
        <v>2</v>
      </c>
      <c r="B4">
        <v>64.76331360946746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I14" sqref="I14"/>
    </sheetView>
  </sheetViews>
  <sheetFormatPr baseColWidth="10" defaultColWidth="9.140625" defaultRowHeight="15" x14ac:dyDescent="0.25"/>
  <sheetData>
    <row r="1" spans="1:12" x14ac:dyDescent="0.25">
      <c r="A1" s="1" t="s">
        <v>8</v>
      </c>
      <c r="B1" s="1" t="s">
        <v>21</v>
      </c>
      <c r="C1" s="1" t="s">
        <v>21</v>
      </c>
    </row>
    <row r="2" spans="1:12" x14ac:dyDescent="0.25">
      <c r="A2" s="3">
        <v>0</v>
      </c>
      <c r="B2" s="1">
        <v>59</v>
      </c>
      <c r="C2">
        <v>10</v>
      </c>
      <c r="G2" t="s">
        <v>636</v>
      </c>
      <c r="H2" t="s">
        <v>640</v>
      </c>
    </row>
    <row r="3" spans="1:12" x14ac:dyDescent="0.25">
      <c r="A3" s="3"/>
      <c r="B3" s="1">
        <v>61</v>
      </c>
      <c r="C3">
        <v>9</v>
      </c>
      <c r="G3">
        <f>SUM(C2:C126)</f>
        <v>494</v>
      </c>
    </row>
    <row r="4" spans="1:12" x14ac:dyDescent="0.25">
      <c r="A4" s="3"/>
      <c r="B4" s="1">
        <v>71</v>
      </c>
      <c r="C4">
        <v>8</v>
      </c>
      <c r="F4" t="s">
        <v>639</v>
      </c>
      <c r="G4">
        <f>SUM(C2:C47)</f>
        <v>173</v>
      </c>
    </row>
    <row r="5" spans="1:12" x14ac:dyDescent="0.25">
      <c r="A5" s="3"/>
      <c r="B5" s="1">
        <v>68</v>
      </c>
      <c r="C5">
        <v>7</v>
      </c>
      <c r="F5" t="s">
        <v>637</v>
      </c>
      <c r="G5">
        <f>SUM(C2,C15,C14,C13,C12,C11,C22,C23,C24,C25,C32,C33:C34,C35,C38,C39,C40,C41,C42,C43,C44)</f>
        <v>62</v>
      </c>
      <c r="J5" s="2">
        <f>157/504</f>
        <v>0.31150793650793651</v>
      </c>
      <c r="L5" s="2">
        <f>43/156</f>
        <v>0.27564102564102566</v>
      </c>
    </row>
    <row r="6" spans="1:12" x14ac:dyDescent="0.25">
      <c r="A6" s="3"/>
      <c r="B6" s="1">
        <v>69</v>
      </c>
      <c r="C6">
        <v>7</v>
      </c>
      <c r="F6" t="s">
        <v>638</v>
      </c>
      <c r="G6">
        <f>SUM(C3,C4,C5,C6,C7,C8,C9,C10,C16,C17,C18,C19,C20,C21,C26,C27,C28,C29,C30,C31,C37,C36,C45,C46,C47)</f>
        <v>111</v>
      </c>
      <c r="J6" s="2">
        <f>337/504</f>
        <v>0.66865079365079361</v>
      </c>
      <c r="L6" s="2">
        <f>109/156</f>
        <v>0.69871794871794868</v>
      </c>
    </row>
    <row r="7" spans="1:12" x14ac:dyDescent="0.25">
      <c r="A7" s="3"/>
      <c r="B7" s="1">
        <v>70</v>
      </c>
      <c r="C7">
        <v>7</v>
      </c>
      <c r="J7" s="2">
        <f>10/504</f>
        <v>1.984126984126984E-2</v>
      </c>
      <c r="L7" s="2">
        <f>4/156</f>
        <v>2.564102564102564E-2</v>
      </c>
    </row>
    <row r="8" spans="1:12" x14ac:dyDescent="0.25">
      <c r="A8" s="3"/>
      <c r="B8" s="1">
        <v>72</v>
      </c>
      <c r="C8">
        <v>7</v>
      </c>
      <c r="J8" s="2">
        <f>62/175</f>
        <v>0.35428571428571426</v>
      </c>
    </row>
    <row r="9" spans="1:12" x14ac:dyDescent="0.25">
      <c r="A9" s="3"/>
      <c r="B9" s="1">
        <v>76</v>
      </c>
      <c r="C9">
        <v>7</v>
      </c>
      <c r="J9" s="2">
        <f>111/175</f>
        <v>0.63428571428571423</v>
      </c>
      <c r="L9" s="2">
        <f>117/173</f>
        <v>0.67630057803468213</v>
      </c>
    </row>
    <row r="10" spans="1:12" x14ac:dyDescent="0.25">
      <c r="A10" s="3"/>
      <c r="B10" s="1">
        <v>65</v>
      </c>
      <c r="C10">
        <v>6</v>
      </c>
      <c r="J10" s="2"/>
      <c r="L10" s="2">
        <f t="shared" ref="L10" si="0">52/173</f>
        <v>0.30057803468208094</v>
      </c>
    </row>
    <row r="11" spans="1:12" x14ac:dyDescent="0.25">
      <c r="A11" s="3"/>
      <c r="B11" s="1">
        <v>51</v>
      </c>
      <c r="C11">
        <v>5</v>
      </c>
      <c r="J11" s="2"/>
      <c r="L11" s="2">
        <f>4/173</f>
        <v>2.3121387283236993E-2</v>
      </c>
    </row>
    <row r="12" spans="1:12" x14ac:dyDescent="0.25">
      <c r="A12" s="3"/>
      <c r="B12" s="1">
        <v>52</v>
      </c>
      <c r="C12">
        <v>5</v>
      </c>
    </row>
    <row r="13" spans="1:12" x14ac:dyDescent="0.25">
      <c r="A13" s="3"/>
      <c r="B13" s="1">
        <v>54</v>
      </c>
      <c r="C13">
        <v>5</v>
      </c>
    </row>
    <row r="14" spans="1:12" x14ac:dyDescent="0.25">
      <c r="A14" s="3"/>
      <c r="B14" s="1">
        <v>56</v>
      </c>
      <c r="C14">
        <v>5</v>
      </c>
    </row>
    <row r="15" spans="1:12" x14ac:dyDescent="0.25">
      <c r="A15" s="3"/>
      <c r="B15" s="1">
        <v>60</v>
      </c>
      <c r="C15">
        <v>5</v>
      </c>
    </row>
    <row r="16" spans="1:12" x14ac:dyDescent="0.25">
      <c r="A16" s="3"/>
      <c r="B16" s="1">
        <v>67</v>
      </c>
      <c r="C16">
        <v>5</v>
      </c>
    </row>
    <row r="17" spans="1:3" x14ac:dyDescent="0.25">
      <c r="A17" s="3"/>
      <c r="B17" s="1">
        <v>75</v>
      </c>
      <c r="C17">
        <v>5</v>
      </c>
    </row>
    <row r="18" spans="1:3" x14ac:dyDescent="0.25">
      <c r="A18" s="3"/>
      <c r="B18" s="1">
        <v>79</v>
      </c>
      <c r="C18">
        <v>5</v>
      </c>
    </row>
    <row r="19" spans="1:3" x14ac:dyDescent="0.25">
      <c r="A19" s="3"/>
      <c r="B19" s="1">
        <v>81</v>
      </c>
      <c r="C19">
        <v>5</v>
      </c>
    </row>
    <row r="20" spans="1:3" x14ac:dyDescent="0.25">
      <c r="A20" s="3"/>
      <c r="B20" s="1">
        <v>62</v>
      </c>
      <c r="C20">
        <v>4</v>
      </c>
    </row>
    <row r="21" spans="1:3" x14ac:dyDescent="0.25">
      <c r="A21" s="3"/>
      <c r="B21" s="1">
        <v>77</v>
      </c>
      <c r="C21">
        <v>4</v>
      </c>
    </row>
    <row r="22" spans="1:3" x14ac:dyDescent="0.25">
      <c r="A22" s="3"/>
      <c r="B22" s="1">
        <v>47</v>
      </c>
      <c r="C22">
        <v>3</v>
      </c>
    </row>
    <row r="23" spans="1:3" x14ac:dyDescent="0.25">
      <c r="A23" s="3"/>
      <c r="B23" s="1">
        <v>49</v>
      </c>
      <c r="C23">
        <v>3</v>
      </c>
    </row>
    <row r="24" spans="1:3" x14ac:dyDescent="0.25">
      <c r="A24" s="3"/>
      <c r="B24" s="1">
        <v>55</v>
      </c>
      <c r="C24">
        <v>3</v>
      </c>
    </row>
    <row r="25" spans="1:3" x14ac:dyDescent="0.25">
      <c r="A25" s="3"/>
      <c r="B25" s="1">
        <v>58</v>
      </c>
      <c r="C25">
        <v>3</v>
      </c>
    </row>
    <row r="26" spans="1:3" x14ac:dyDescent="0.25">
      <c r="A26" s="3"/>
      <c r="B26" s="1">
        <v>63</v>
      </c>
      <c r="C26">
        <v>3</v>
      </c>
    </row>
    <row r="27" spans="1:3" x14ac:dyDescent="0.25">
      <c r="A27" s="3"/>
      <c r="B27" s="1">
        <v>64</v>
      </c>
      <c r="C27">
        <v>3</v>
      </c>
    </row>
    <row r="28" spans="1:3" x14ac:dyDescent="0.25">
      <c r="A28" s="3"/>
      <c r="B28" s="1">
        <v>73</v>
      </c>
      <c r="C28">
        <v>3</v>
      </c>
    </row>
    <row r="29" spans="1:3" x14ac:dyDescent="0.25">
      <c r="A29" s="3"/>
      <c r="B29" s="1">
        <v>74</v>
      </c>
      <c r="C29">
        <v>3</v>
      </c>
    </row>
    <row r="30" spans="1:3" x14ac:dyDescent="0.25">
      <c r="A30" s="3"/>
      <c r="B30" s="1">
        <v>78</v>
      </c>
      <c r="C30">
        <v>3</v>
      </c>
    </row>
    <row r="31" spans="1:3" x14ac:dyDescent="0.25">
      <c r="A31" s="3"/>
      <c r="B31" s="1">
        <v>84</v>
      </c>
      <c r="C31">
        <v>3</v>
      </c>
    </row>
    <row r="32" spans="1:3" x14ac:dyDescent="0.25">
      <c r="A32" s="3"/>
      <c r="B32" s="1">
        <v>40</v>
      </c>
      <c r="C32">
        <v>2</v>
      </c>
    </row>
    <row r="33" spans="1:3" x14ac:dyDescent="0.25">
      <c r="A33" s="3"/>
      <c r="B33" s="1">
        <v>41</v>
      </c>
      <c r="C33">
        <v>2</v>
      </c>
    </row>
    <row r="34" spans="1:3" x14ac:dyDescent="0.25">
      <c r="A34" s="3"/>
      <c r="B34" s="1">
        <v>53</v>
      </c>
      <c r="C34">
        <v>2</v>
      </c>
    </row>
    <row r="35" spans="1:3" x14ac:dyDescent="0.25">
      <c r="A35" s="3"/>
      <c r="B35" s="1">
        <v>57</v>
      </c>
      <c r="C35">
        <v>2</v>
      </c>
    </row>
    <row r="36" spans="1:3" x14ac:dyDescent="0.25">
      <c r="A36" s="3"/>
      <c r="B36" s="1">
        <v>66</v>
      </c>
      <c r="C36">
        <v>2</v>
      </c>
    </row>
    <row r="37" spans="1:3" x14ac:dyDescent="0.25">
      <c r="A37" s="3"/>
      <c r="B37" s="1">
        <v>82</v>
      </c>
      <c r="C37">
        <v>2</v>
      </c>
    </row>
    <row r="38" spans="1:3" x14ac:dyDescent="0.25">
      <c r="A38" s="3"/>
      <c r="B38" s="1">
        <v>39</v>
      </c>
      <c r="C38">
        <v>1</v>
      </c>
    </row>
    <row r="39" spans="1:3" x14ac:dyDescent="0.25">
      <c r="A39" s="3"/>
      <c r="B39" s="1">
        <v>42</v>
      </c>
      <c r="C39">
        <v>1</v>
      </c>
    </row>
    <row r="40" spans="1:3" x14ac:dyDescent="0.25">
      <c r="A40" s="3"/>
      <c r="B40" s="1">
        <v>43</v>
      </c>
      <c r="C40">
        <v>1</v>
      </c>
    </row>
    <row r="41" spans="1:3" x14ac:dyDescent="0.25">
      <c r="A41" s="3"/>
      <c r="B41" s="1">
        <v>44</v>
      </c>
      <c r="C41">
        <v>1</v>
      </c>
    </row>
    <row r="42" spans="1:3" x14ac:dyDescent="0.25">
      <c r="A42" s="3"/>
      <c r="B42" s="1">
        <v>45</v>
      </c>
      <c r="C42">
        <v>1</v>
      </c>
    </row>
    <row r="43" spans="1:3" x14ac:dyDescent="0.25">
      <c r="A43" s="3"/>
      <c r="B43" s="1">
        <v>46</v>
      </c>
      <c r="C43">
        <v>1</v>
      </c>
    </row>
    <row r="44" spans="1:3" x14ac:dyDescent="0.25">
      <c r="A44" s="3"/>
      <c r="B44" s="1">
        <v>48</v>
      </c>
      <c r="C44">
        <v>1</v>
      </c>
    </row>
    <row r="45" spans="1:3" x14ac:dyDescent="0.25">
      <c r="A45" s="3"/>
      <c r="B45" s="1">
        <v>80</v>
      </c>
      <c r="C45">
        <v>1</v>
      </c>
    </row>
    <row r="46" spans="1:3" x14ac:dyDescent="0.25">
      <c r="A46" s="3"/>
      <c r="B46" s="1">
        <v>83</v>
      </c>
      <c r="C46">
        <v>1</v>
      </c>
    </row>
    <row r="47" spans="1:3" x14ac:dyDescent="0.25">
      <c r="A47" s="3"/>
      <c r="B47" s="1">
        <v>87</v>
      </c>
      <c r="C47">
        <v>1</v>
      </c>
    </row>
    <row r="48" spans="1:3" x14ac:dyDescent="0.25">
      <c r="A48" s="3">
        <v>1</v>
      </c>
      <c r="B48" s="1">
        <v>70</v>
      </c>
      <c r="C48">
        <v>12</v>
      </c>
    </row>
    <row r="49" spans="1:6" x14ac:dyDescent="0.25">
      <c r="A49" s="3"/>
      <c r="B49" s="1">
        <v>72</v>
      </c>
      <c r="C49">
        <v>11</v>
      </c>
    </row>
    <row r="50" spans="1:6" x14ac:dyDescent="0.25">
      <c r="A50" s="3"/>
      <c r="B50" s="1">
        <v>59</v>
      </c>
      <c r="C50">
        <v>8</v>
      </c>
    </row>
    <row r="51" spans="1:6" x14ac:dyDescent="0.25">
      <c r="A51" s="3"/>
      <c r="B51" s="1">
        <v>74</v>
      </c>
      <c r="C51">
        <v>8</v>
      </c>
      <c r="F51" t="s">
        <v>637</v>
      </c>
    </row>
    <row r="52" spans="1:6" x14ac:dyDescent="0.25">
      <c r="A52" s="3"/>
      <c r="B52" s="1">
        <v>67</v>
      </c>
      <c r="C52">
        <v>7</v>
      </c>
      <c r="F52" t="s">
        <v>638</v>
      </c>
    </row>
    <row r="53" spans="1:6" x14ac:dyDescent="0.25">
      <c r="A53" s="3"/>
      <c r="B53" s="1">
        <v>61</v>
      </c>
      <c r="C53">
        <v>6</v>
      </c>
    </row>
    <row r="54" spans="1:6" x14ac:dyDescent="0.25">
      <c r="A54" s="3"/>
      <c r="B54" s="1">
        <v>65</v>
      </c>
      <c r="C54">
        <v>6</v>
      </c>
    </row>
    <row r="55" spans="1:6" x14ac:dyDescent="0.25">
      <c r="A55" s="3"/>
      <c r="B55" s="1">
        <v>69</v>
      </c>
      <c r="C55">
        <v>6</v>
      </c>
    </row>
    <row r="56" spans="1:6" x14ac:dyDescent="0.25">
      <c r="A56" s="3"/>
      <c r="B56" s="1">
        <v>73</v>
      </c>
      <c r="C56">
        <v>6</v>
      </c>
    </row>
    <row r="57" spans="1:6" x14ac:dyDescent="0.25">
      <c r="A57" s="3"/>
      <c r="B57" s="1">
        <v>77</v>
      </c>
      <c r="C57">
        <v>6</v>
      </c>
    </row>
    <row r="58" spans="1:6" x14ac:dyDescent="0.25">
      <c r="A58" s="3"/>
      <c r="B58" s="1">
        <v>55</v>
      </c>
      <c r="C58">
        <v>5</v>
      </c>
    </row>
    <row r="59" spans="1:6" x14ac:dyDescent="0.25">
      <c r="A59" s="3"/>
      <c r="B59" s="1">
        <v>56</v>
      </c>
      <c r="C59">
        <v>5</v>
      </c>
    </row>
    <row r="60" spans="1:6" x14ac:dyDescent="0.25">
      <c r="A60" s="3"/>
      <c r="B60" s="1">
        <v>76</v>
      </c>
      <c r="C60">
        <v>5</v>
      </c>
    </row>
    <row r="61" spans="1:6" x14ac:dyDescent="0.25">
      <c r="A61" s="3"/>
      <c r="B61" s="1">
        <v>57</v>
      </c>
      <c r="C61">
        <v>4</v>
      </c>
    </row>
    <row r="62" spans="1:6" x14ac:dyDescent="0.25">
      <c r="A62" s="3"/>
      <c r="B62" s="1">
        <v>60</v>
      </c>
      <c r="C62">
        <v>4</v>
      </c>
    </row>
    <row r="63" spans="1:6" x14ac:dyDescent="0.25">
      <c r="A63" s="3"/>
      <c r="B63" s="1">
        <v>62</v>
      </c>
      <c r="C63">
        <v>4</v>
      </c>
    </row>
    <row r="64" spans="1:6" x14ac:dyDescent="0.25">
      <c r="A64" s="3"/>
      <c r="B64" s="1">
        <v>80</v>
      </c>
      <c r="C64">
        <v>4</v>
      </c>
    </row>
    <row r="65" spans="1:3" x14ac:dyDescent="0.25">
      <c r="A65" s="3"/>
      <c r="B65" s="1">
        <v>42</v>
      </c>
      <c r="C65">
        <v>3</v>
      </c>
    </row>
    <row r="66" spans="1:3" x14ac:dyDescent="0.25">
      <c r="A66" s="3"/>
      <c r="B66" s="1">
        <v>58</v>
      </c>
      <c r="C66">
        <v>3</v>
      </c>
    </row>
    <row r="67" spans="1:3" x14ac:dyDescent="0.25">
      <c r="A67" s="3"/>
      <c r="B67" s="1">
        <v>63</v>
      </c>
      <c r="C67">
        <v>3</v>
      </c>
    </row>
    <row r="68" spans="1:3" x14ac:dyDescent="0.25">
      <c r="A68" s="3"/>
      <c r="B68" s="1">
        <v>66</v>
      </c>
      <c r="C68">
        <v>3</v>
      </c>
    </row>
    <row r="69" spans="1:3" x14ac:dyDescent="0.25">
      <c r="A69" s="3"/>
      <c r="B69" s="1">
        <v>68</v>
      </c>
      <c r="C69">
        <v>3</v>
      </c>
    </row>
    <row r="70" spans="1:3" x14ac:dyDescent="0.25">
      <c r="A70" s="3"/>
      <c r="B70" s="1">
        <v>71</v>
      </c>
      <c r="C70">
        <v>3</v>
      </c>
    </row>
    <row r="71" spans="1:3" x14ac:dyDescent="0.25">
      <c r="A71" s="3"/>
      <c r="B71" s="1">
        <v>75</v>
      </c>
      <c r="C71">
        <v>3</v>
      </c>
    </row>
    <row r="72" spans="1:3" x14ac:dyDescent="0.25">
      <c r="A72" s="3"/>
      <c r="B72" s="1">
        <v>81</v>
      </c>
      <c r="C72">
        <v>3</v>
      </c>
    </row>
    <row r="73" spans="1:3" x14ac:dyDescent="0.25">
      <c r="A73" s="3"/>
      <c r="B73" s="1">
        <v>45</v>
      </c>
      <c r="C73">
        <v>2</v>
      </c>
    </row>
    <row r="74" spans="1:3" x14ac:dyDescent="0.25">
      <c r="A74" s="3"/>
      <c r="B74" s="1">
        <v>50</v>
      </c>
      <c r="C74">
        <v>2</v>
      </c>
    </row>
    <row r="75" spans="1:3" x14ac:dyDescent="0.25">
      <c r="A75" s="3"/>
      <c r="B75" s="1">
        <v>52</v>
      </c>
      <c r="C75">
        <v>2</v>
      </c>
    </row>
    <row r="76" spans="1:3" x14ac:dyDescent="0.25">
      <c r="A76" s="3"/>
      <c r="B76" s="1">
        <v>54</v>
      </c>
      <c r="C76">
        <v>2</v>
      </c>
    </row>
    <row r="77" spans="1:3" x14ac:dyDescent="0.25">
      <c r="A77" s="3"/>
      <c r="B77" s="1">
        <v>78</v>
      </c>
      <c r="C77">
        <v>2</v>
      </c>
    </row>
    <row r="78" spans="1:3" x14ac:dyDescent="0.25">
      <c r="A78" s="3"/>
      <c r="B78" s="1">
        <v>85</v>
      </c>
      <c r="C78">
        <v>2</v>
      </c>
    </row>
    <row r="79" spans="1:3" x14ac:dyDescent="0.25">
      <c r="A79" s="3"/>
      <c r="B79" s="1">
        <v>46</v>
      </c>
      <c r="C79">
        <v>1</v>
      </c>
    </row>
    <row r="80" spans="1:3" x14ac:dyDescent="0.25">
      <c r="A80" s="3"/>
      <c r="B80" s="1">
        <v>48</v>
      </c>
      <c r="C80">
        <v>1</v>
      </c>
    </row>
    <row r="81" spans="1:3" x14ac:dyDescent="0.25">
      <c r="A81" s="3"/>
      <c r="B81" s="1">
        <v>49</v>
      </c>
      <c r="C81">
        <v>1</v>
      </c>
    </row>
    <row r="82" spans="1:3" x14ac:dyDescent="0.25">
      <c r="A82" s="3"/>
      <c r="B82" s="1">
        <v>64</v>
      </c>
      <c r="C82">
        <v>1</v>
      </c>
    </row>
    <row r="83" spans="1:3" x14ac:dyDescent="0.25">
      <c r="A83" s="3"/>
      <c r="B83" s="1">
        <v>79</v>
      </c>
      <c r="C83">
        <v>1</v>
      </c>
    </row>
    <row r="84" spans="1:3" x14ac:dyDescent="0.25">
      <c r="A84" s="3"/>
      <c r="B84" s="1">
        <v>82</v>
      </c>
      <c r="C84">
        <v>1</v>
      </c>
    </row>
    <row r="85" spans="1:3" x14ac:dyDescent="0.25">
      <c r="A85" s="3"/>
      <c r="B85" s="1">
        <v>84</v>
      </c>
      <c r="C85">
        <v>1</v>
      </c>
    </row>
    <row r="86" spans="1:3" x14ac:dyDescent="0.25">
      <c r="A86" s="3"/>
      <c r="B86" s="1">
        <v>86</v>
      </c>
      <c r="C86">
        <v>1</v>
      </c>
    </row>
    <row r="87" spans="1:3" x14ac:dyDescent="0.25">
      <c r="A87" s="3"/>
      <c r="B87" s="1">
        <v>88</v>
      </c>
      <c r="C87">
        <v>1</v>
      </c>
    </row>
    <row r="88" spans="1:3" x14ac:dyDescent="0.25">
      <c r="A88" s="3">
        <v>2</v>
      </c>
      <c r="B88" s="1">
        <v>60</v>
      </c>
      <c r="C88">
        <v>12</v>
      </c>
    </row>
    <row r="89" spans="1:3" x14ac:dyDescent="0.25">
      <c r="A89" s="3"/>
      <c r="B89" s="1">
        <v>63</v>
      </c>
      <c r="C89">
        <v>9</v>
      </c>
    </row>
    <row r="90" spans="1:3" x14ac:dyDescent="0.25">
      <c r="A90" s="3"/>
      <c r="B90" s="1">
        <v>64</v>
      </c>
      <c r="C90">
        <v>9</v>
      </c>
    </row>
    <row r="91" spans="1:3" x14ac:dyDescent="0.25">
      <c r="A91" s="3"/>
      <c r="B91" s="1">
        <v>58</v>
      </c>
      <c r="C91">
        <v>8</v>
      </c>
    </row>
    <row r="92" spans="1:3" x14ac:dyDescent="0.25">
      <c r="A92" s="3"/>
      <c r="B92" s="1">
        <v>69</v>
      </c>
      <c r="C92">
        <v>8</v>
      </c>
    </row>
    <row r="93" spans="1:3" x14ac:dyDescent="0.25">
      <c r="A93" s="3"/>
      <c r="B93" s="1">
        <v>75</v>
      </c>
      <c r="C93">
        <v>8</v>
      </c>
    </row>
    <row r="94" spans="1:3" x14ac:dyDescent="0.25">
      <c r="A94" s="3"/>
      <c r="B94" s="1">
        <v>66</v>
      </c>
      <c r="C94">
        <v>7</v>
      </c>
    </row>
    <row r="95" spans="1:3" x14ac:dyDescent="0.25">
      <c r="A95" s="3"/>
      <c r="B95" s="1">
        <v>67</v>
      </c>
      <c r="C95">
        <v>7</v>
      </c>
    </row>
    <row r="96" spans="1:3" x14ac:dyDescent="0.25">
      <c r="A96" s="3"/>
      <c r="B96" s="1">
        <v>70</v>
      </c>
      <c r="C96">
        <v>7</v>
      </c>
    </row>
    <row r="97" spans="1:3" x14ac:dyDescent="0.25">
      <c r="A97" s="3"/>
      <c r="B97" s="1">
        <v>71</v>
      </c>
      <c r="C97">
        <v>7</v>
      </c>
    </row>
    <row r="98" spans="1:3" x14ac:dyDescent="0.25">
      <c r="A98" s="3"/>
      <c r="B98" s="1">
        <v>74</v>
      </c>
      <c r="C98">
        <v>7</v>
      </c>
    </row>
    <row r="99" spans="1:3" x14ac:dyDescent="0.25">
      <c r="A99" s="3"/>
      <c r="B99" s="1">
        <v>61</v>
      </c>
      <c r="C99">
        <v>6</v>
      </c>
    </row>
    <row r="100" spans="1:3" x14ac:dyDescent="0.25">
      <c r="A100" s="3"/>
      <c r="B100" s="1">
        <v>62</v>
      </c>
      <c r="C100">
        <v>6</v>
      </c>
    </row>
    <row r="101" spans="1:3" x14ac:dyDescent="0.25">
      <c r="A101" s="3"/>
      <c r="B101" s="1">
        <v>65</v>
      </c>
      <c r="C101">
        <v>6</v>
      </c>
    </row>
    <row r="102" spans="1:3" x14ac:dyDescent="0.25">
      <c r="A102" s="3"/>
      <c r="B102" s="1">
        <v>73</v>
      </c>
      <c r="C102">
        <v>6</v>
      </c>
    </row>
    <row r="103" spans="1:3" x14ac:dyDescent="0.25">
      <c r="A103" s="3"/>
      <c r="B103" s="1">
        <v>68</v>
      </c>
      <c r="C103">
        <v>5</v>
      </c>
    </row>
    <row r="104" spans="1:3" x14ac:dyDescent="0.25">
      <c r="A104" s="3"/>
      <c r="B104" s="1">
        <v>52</v>
      </c>
      <c r="C104">
        <v>4</v>
      </c>
    </row>
    <row r="105" spans="1:3" x14ac:dyDescent="0.25">
      <c r="A105" s="3"/>
      <c r="B105" s="1">
        <v>53</v>
      </c>
      <c r="C105">
        <v>4</v>
      </c>
    </row>
    <row r="106" spans="1:3" x14ac:dyDescent="0.25">
      <c r="A106" s="3"/>
      <c r="B106" s="1">
        <v>57</v>
      </c>
      <c r="C106">
        <v>4</v>
      </c>
    </row>
    <row r="107" spans="1:3" x14ac:dyDescent="0.25">
      <c r="A107" s="3"/>
      <c r="B107" s="1">
        <v>72</v>
      </c>
      <c r="C107">
        <v>4</v>
      </c>
    </row>
    <row r="108" spans="1:3" x14ac:dyDescent="0.25">
      <c r="A108" s="3"/>
      <c r="B108" s="1">
        <v>76</v>
      </c>
      <c r="C108">
        <v>4</v>
      </c>
    </row>
    <row r="109" spans="1:3" x14ac:dyDescent="0.25">
      <c r="A109" s="3"/>
      <c r="B109" s="1">
        <v>50</v>
      </c>
      <c r="C109">
        <v>3</v>
      </c>
    </row>
    <row r="110" spans="1:3" x14ac:dyDescent="0.25">
      <c r="A110" s="3"/>
      <c r="B110" s="1">
        <v>51</v>
      </c>
      <c r="C110">
        <v>3</v>
      </c>
    </row>
    <row r="111" spans="1:3" x14ac:dyDescent="0.25">
      <c r="A111" s="3"/>
      <c r="B111" s="1">
        <v>59</v>
      </c>
      <c r="C111">
        <v>3</v>
      </c>
    </row>
    <row r="112" spans="1:3" x14ac:dyDescent="0.25">
      <c r="A112" s="3"/>
      <c r="B112" s="1">
        <v>77</v>
      </c>
      <c r="C112">
        <v>3</v>
      </c>
    </row>
    <row r="113" spans="1:3" x14ac:dyDescent="0.25">
      <c r="A113" s="3"/>
      <c r="B113" s="1">
        <v>41</v>
      </c>
      <c r="C113">
        <v>2</v>
      </c>
    </row>
    <row r="114" spans="1:3" x14ac:dyDescent="0.25">
      <c r="A114" s="3"/>
      <c r="B114" s="1">
        <v>54</v>
      </c>
      <c r="C114">
        <v>2</v>
      </c>
    </row>
    <row r="115" spans="1:3" x14ac:dyDescent="0.25">
      <c r="A115" s="3"/>
      <c r="B115" s="1">
        <v>56</v>
      </c>
      <c r="C115">
        <v>2</v>
      </c>
    </row>
    <row r="116" spans="1:3" x14ac:dyDescent="0.25">
      <c r="A116" s="3"/>
      <c r="B116" s="1">
        <v>78</v>
      </c>
      <c r="C116">
        <v>2</v>
      </c>
    </row>
    <row r="117" spans="1:3" x14ac:dyDescent="0.25">
      <c r="A117" s="3"/>
      <c r="B117" s="1">
        <v>79</v>
      </c>
      <c r="C117">
        <v>2</v>
      </c>
    </row>
    <row r="118" spans="1:3" x14ac:dyDescent="0.25">
      <c r="A118" s="3"/>
      <c r="B118" s="1">
        <v>38</v>
      </c>
      <c r="C118">
        <v>1</v>
      </c>
    </row>
    <row r="119" spans="1:3" x14ac:dyDescent="0.25">
      <c r="A119" s="3"/>
      <c r="B119" s="1">
        <v>42</v>
      </c>
      <c r="C119">
        <v>1</v>
      </c>
    </row>
    <row r="120" spans="1:3" x14ac:dyDescent="0.25">
      <c r="A120" s="3"/>
      <c r="B120" s="1">
        <v>45</v>
      </c>
      <c r="C120">
        <v>1</v>
      </c>
    </row>
    <row r="121" spans="1:3" x14ac:dyDescent="0.25">
      <c r="A121" s="3"/>
      <c r="B121" s="1">
        <v>48</v>
      </c>
      <c r="C121">
        <v>1</v>
      </c>
    </row>
    <row r="122" spans="1:3" x14ac:dyDescent="0.25">
      <c r="A122" s="3"/>
      <c r="B122" s="1">
        <v>49</v>
      </c>
      <c r="C122">
        <v>1</v>
      </c>
    </row>
    <row r="123" spans="1:3" x14ac:dyDescent="0.25">
      <c r="A123" s="3"/>
      <c r="B123" s="1">
        <v>81</v>
      </c>
      <c r="C123">
        <v>1</v>
      </c>
    </row>
    <row r="124" spans="1:3" x14ac:dyDescent="0.25">
      <c r="A124" s="3"/>
      <c r="B124" s="1">
        <v>83</v>
      </c>
      <c r="C124">
        <v>1</v>
      </c>
    </row>
    <row r="125" spans="1:3" x14ac:dyDescent="0.25">
      <c r="A125" s="3"/>
      <c r="B125" s="1">
        <v>84</v>
      </c>
      <c r="C125">
        <v>1</v>
      </c>
    </row>
    <row r="126" spans="1:3" x14ac:dyDescent="0.25">
      <c r="A126" s="3"/>
      <c r="B126" s="1">
        <v>87</v>
      </c>
      <c r="C126">
        <v>1</v>
      </c>
    </row>
  </sheetData>
  <mergeCells count="3">
    <mergeCell ref="A2:A47"/>
    <mergeCell ref="A48:A87"/>
    <mergeCell ref="A88:A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37</v>
      </c>
      <c r="C1" s="1" t="s">
        <v>37</v>
      </c>
    </row>
    <row r="2" spans="1:3" x14ac:dyDescent="0.25">
      <c r="A2" s="3">
        <v>0</v>
      </c>
      <c r="B2" s="1" t="s">
        <v>627</v>
      </c>
      <c r="C2">
        <v>110</v>
      </c>
    </row>
    <row r="3" spans="1:3" x14ac:dyDescent="0.25">
      <c r="A3" s="3"/>
      <c r="B3" s="1" t="s">
        <v>626</v>
      </c>
      <c r="C3">
        <v>34</v>
      </c>
    </row>
    <row r="4" spans="1:3" x14ac:dyDescent="0.25">
      <c r="A4" s="3"/>
      <c r="B4" s="1" t="s">
        <v>630</v>
      </c>
      <c r="C4">
        <v>8</v>
      </c>
    </row>
    <row r="5" spans="1:3" x14ac:dyDescent="0.25">
      <c r="A5" s="3"/>
      <c r="B5" s="1" t="s">
        <v>624</v>
      </c>
      <c r="C5">
        <v>7</v>
      </c>
    </row>
    <row r="6" spans="1:3" x14ac:dyDescent="0.25">
      <c r="A6" s="3"/>
      <c r="B6" s="1" t="s">
        <v>628</v>
      </c>
      <c r="C6">
        <v>6</v>
      </c>
    </row>
    <row r="7" spans="1:3" x14ac:dyDescent="0.25">
      <c r="A7" s="3"/>
      <c r="B7" s="1" t="s">
        <v>623</v>
      </c>
      <c r="C7">
        <v>5</v>
      </c>
    </row>
    <row r="8" spans="1:3" x14ac:dyDescent="0.25">
      <c r="A8" s="3"/>
      <c r="B8" s="1" t="s">
        <v>625</v>
      </c>
      <c r="C8">
        <v>2</v>
      </c>
    </row>
    <row r="9" spans="1:3" x14ac:dyDescent="0.25">
      <c r="A9" s="3"/>
      <c r="B9" s="1" t="s">
        <v>622</v>
      </c>
      <c r="C9">
        <v>1</v>
      </c>
    </row>
    <row r="10" spans="1:3" x14ac:dyDescent="0.25">
      <c r="A10" s="3"/>
      <c r="B10" s="1" t="s">
        <v>631</v>
      </c>
      <c r="C10">
        <v>1</v>
      </c>
    </row>
    <row r="11" spans="1:3" x14ac:dyDescent="0.25">
      <c r="A11" s="3"/>
      <c r="B11" s="1" t="s">
        <v>629</v>
      </c>
      <c r="C11">
        <v>1</v>
      </c>
    </row>
    <row r="12" spans="1:3" x14ac:dyDescent="0.25">
      <c r="A12" s="3">
        <v>1</v>
      </c>
      <c r="B12" s="1" t="s">
        <v>627</v>
      </c>
      <c r="C12">
        <v>98</v>
      </c>
    </row>
    <row r="13" spans="1:3" x14ac:dyDescent="0.25">
      <c r="A13" s="3"/>
      <c r="B13" s="1" t="s">
        <v>626</v>
      </c>
      <c r="C13">
        <v>39</v>
      </c>
    </row>
    <row r="14" spans="1:3" x14ac:dyDescent="0.25">
      <c r="A14" s="3"/>
      <c r="B14" s="1" t="s">
        <v>623</v>
      </c>
      <c r="C14">
        <v>7</v>
      </c>
    </row>
    <row r="15" spans="1:3" x14ac:dyDescent="0.25">
      <c r="A15" s="3"/>
      <c r="B15" s="1" t="s">
        <v>630</v>
      </c>
      <c r="C15">
        <v>3</v>
      </c>
    </row>
    <row r="16" spans="1:3" x14ac:dyDescent="0.25">
      <c r="A16" s="3"/>
      <c r="B16" s="1" t="s">
        <v>628</v>
      </c>
      <c r="C16">
        <v>2</v>
      </c>
    </row>
    <row r="17" spans="1:3" x14ac:dyDescent="0.25">
      <c r="A17" s="3"/>
      <c r="B17" s="1" t="s">
        <v>629</v>
      </c>
      <c r="C17">
        <v>2</v>
      </c>
    </row>
    <row r="18" spans="1:3" x14ac:dyDescent="0.25">
      <c r="A18" s="3"/>
      <c r="B18" s="1" t="s">
        <v>624</v>
      </c>
      <c r="C18">
        <v>2</v>
      </c>
    </row>
    <row r="19" spans="1:3" x14ac:dyDescent="0.25">
      <c r="A19" s="3"/>
      <c r="B19" s="1" t="s">
        <v>622</v>
      </c>
      <c r="C19">
        <v>1</v>
      </c>
    </row>
    <row r="20" spans="1:3" x14ac:dyDescent="0.25">
      <c r="A20" s="3"/>
      <c r="B20" s="1" t="s">
        <v>633</v>
      </c>
      <c r="C20">
        <v>1</v>
      </c>
    </row>
    <row r="21" spans="1:3" x14ac:dyDescent="0.25">
      <c r="A21" s="3"/>
      <c r="B21" s="1" t="s">
        <v>632</v>
      </c>
      <c r="C21">
        <v>1</v>
      </c>
    </row>
    <row r="22" spans="1:3" x14ac:dyDescent="0.25">
      <c r="A22" s="3">
        <v>2</v>
      </c>
      <c r="B22" s="1" t="s">
        <v>627</v>
      </c>
      <c r="C22">
        <v>103</v>
      </c>
    </row>
    <row r="23" spans="1:3" x14ac:dyDescent="0.25">
      <c r="A23" s="3"/>
      <c r="B23" s="1" t="s">
        <v>626</v>
      </c>
      <c r="C23">
        <v>33</v>
      </c>
    </row>
    <row r="24" spans="1:3" x14ac:dyDescent="0.25">
      <c r="A24" s="3"/>
      <c r="B24" s="1" t="s">
        <v>630</v>
      </c>
      <c r="C24">
        <v>11</v>
      </c>
    </row>
    <row r="25" spans="1:3" x14ac:dyDescent="0.25">
      <c r="A25" s="3"/>
      <c r="B25" s="1" t="s">
        <v>628</v>
      </c>
      <c r="C25">
        <v>10</v>
      </c>
    </row>
    <row r="26" spans="1:3" x14ac:dyDescent="0.25">
      <c r="A26" s="3"/>
      <c r="B26" s="1" t="s">
        <v>623</v>
      </c>
      <c r="C26">
        <v>7</v>
      </c>
    </row>
    <row r="27" spans="1:3" x14ac:dyDescent="0.25">
      <c r="A27" s="3"/>
      <c r="B27" s="1" t="s">
        <v>622</v>
      </c>
      <c r="C27">
        <v>3</v>
      </c>
    </row>
    <row r="28" spans="1:3" x14ac:dyDescent="0.25">
      <c r="A28" s="3"/>
      <c r="B28" s="1" t="s">
        <v>633</v>
      </c>
      <c r="C28">
        <v>2</v>
      </c>
    </row>
    <row r="29" spans="1:3" x14ac:dyDescent="0.25">
      <c r="A29" s="3"/>
      <c r="B29" s="1" t="s">
        <v>629</v>
      </c>
      <c r="C29">
        <v>2</v>
      </c>
    </row>
    <row r="30" spans="1:3" x14ac:dyDescent="0.25">
      <c r="A30" s="3"/>
      <c r="B30" s="1" t="s">
        <v>631</v>
      </c>
      <c r="C30">
        <v>1</v>
      </c>
    </row>
    <row r="31" spans="1:3" x14ac:dyDescent="0.25">
      <c r="A31" s="3"/>
      <c r="B31" s="1" t="s">
        <v>624</v>
      </c>
      <c r="C31">
        <v>1</v>
      </c>
    </row>
  </sheetData>
  <mergeCells count="3">
    <mergeCell ref="A2:A11"/>
    <mergeCell ref="A12:A21"/>
    <mergeCell ref="A22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32</v>
      </c>
      <c r="C1" s="1" t="s">
        <v>32</v>
      </c>
    </row>
    <row r="2" spans="1:3" x14ac:dyDescent="0.25">
      <c r="A2" s="3">
        <v>0</v>
      </c>
      <c r="B2" s="1" t="s">
        <v>613</v>
      </c>
      <c r="C2">
        <v>59</v>
      </c>
    </row>
    <row r="3" spans="1:3" x14ac:dyDescent="0.25">
      <c r="A3" s="3"/>
      <c r="B3" s="1" t="s">
        <v>614</v>
      </c>
      <c r="C3">
        <v>28</v>
      </c>
    </row>
    <row r="4" spans="1:3" x14ac:dyDescent="0.25">
      <c r="A4" s="3"/>
      <c r="B4" s="1" t="s">
        <v>615</v>
      </c>
      <c r="C4">
        <v>25</v>
      </c>
    </row>
    <row r="5" spans="1:3" x14ac:dyDescent="0.25">
      <c r="A5" s="3"/>
      <c r="B5" s="1" t="s">
        <v>618</v>
      </c>
      <c r="C5">
        <v>17</v>
      </c>
    </row>
    <row r="6" spans="1:3" x14ac:dyDescent="0.25">
      <c r="A6" s="3"/>
      <c r="B6" s="1" t="s">
        <v>617</v>
      </c>
      <c r="C6">
        <v>14</v>
      </c>
    </row>
    <row r="7" spans="1:3" x14ac:dyDescent="0.25">
      <c r="A7" s="3"/>
      <c r="B7" s="1" t="s">
        <v>616</v>
      </c>
      <c r="C7">
        <v>14</v>
      </c>
    </row>
    <row r="8" spans="1:3" x14ac:dyDescent="0.25">
      <c r="A8" s="3"/>
      <c r="B8" s="1" t="s">
        <v>619</v>
      </c>
      <c r="C8">
        <v>10</v>
      </c>
    </row>
    <row r="9" spans="1:3" x14ac:dyDescent="0.25">
      <c r="A9" s="3"/>
      <c r="B9" s="1" t="s">
        <v>620</v>
      </c>
      <c r="C9">
        <v>6</v>
      </c>
    </row>
    <row r="10" spans="1:3" x14ac:dyDescent="0.25">
      <c r="A10" s="3"/>
      <c r="B10" s="1" t="s">
        <v>621</v>
      </c>
      <c r="C10">
        <v>2</v>
      </c>
    </row>
    <row r="11" spans="1:3" x14ac:dyDescent="0.25">
      <c r="A11" s="3">
        <v>1</v>
      </c>
      <c r="B11" s="1" t="s">
        <v>613</v>
      </c>
      <c r="C11">
        <v>51</v>
      </c>
    </row>
    <row r="12" spans="1:3" x14ac:dyDescent="0.25">
      <c r="A12" s="3"/>
      <c r="B12" s="1" t="s">
        <v>618</v>
      </c>
      <c r="C12">
        <v>31</v>
      </c>
    </row>
    <row r="13" spans="1:3" x14ac:dyDescent="0.25">
      <c r="A13" s="3"/>
      <c r="B13" s="1" t="s">
        <v>615</v>
      </c>
      <c r="C13">
        <v>23</v>
      </c>
    </row>
    <row r="14" spans="1:3" x14ac:dyDescent="0.25">
      <c r="A14" s="3"/>
      <c r="B14" s="1" t="s">
        <v>617</v>
      </c>
      <c r="C14">
        <v>18</v>
      </c>
    </row>
    <row r="15" spans="1:3" x14ac:dyDescent="0.25">
      <c r="A15" s="3"/>
      <c r="B15" s="1" t="s">
        <v>616</v>
      </c>
      <c r="C15">
        <v>18</v>
      </c>
    </row>
    <row r="16" spans="1:3" x14ac:dyDescent="0.25">
      <c r="A16" s="3"/>
      <c r="B16" s="1" t="s">
        <v>614</v>
      </c>
      <c r="C16">
        <v>6</v>
      </c>
    </row>
    <row r="17" spans="1:3" x14ac:dyDescent="0.25">
      <c r="A17" s="3"/>
      <c r="B17" s="1" t="s">
        <v>619</v>
      </c>
      <c r="C17">
        <v>5</v>
      </c>
    </row>
    <row r="18" spans="1:3" x14ac:dyDescent="0.25">
      <c r="A18" s="3"/>
      <c r="B18" s="1" t="s">
        <v>620</v>
      </c>
      <c r="C18">
        <v>4</v>
      </c>
    </row>
    <row r="19" spans="1:3" x14ac:dyDescent="0.25">
      <c r="A19" s="3">
        <v>2</v>
      </c>
      <c r="B19" s="1" t="s">
        <v>613</v>
      </c>
      <c r="C19">
        <v>52</v>
      </c>
    </row>
    <row r="20" spans="1:3" x14ac:dyDescent="0.25">
      <c r="A20" s="3"/>
      <c r="B20" s="1" t="s">
        <v>615</v>
      </c>
      <c r="C20">
        <v>32</v>
      </c>
    </row>
    <row r="21" spans="1:3" x14ac:dyDescent="0.25">
      <c r="A21" s="3"/>
      <c r="B21" s="1" t="s">
        <v>616</v>
      </c>
      <c r="C21">
        <v>23</v>
      </c>
    </row>
    <row r="22" spans="1:3" x14ac:dyDescent="0.25">
      <c r="A22" s="3"/>
      <c r="B22" s="1" t="s">
        <v>618</v>
      </c>
      <c r="C22">
        <v>19</v>
      </c>
    </row>
    <row r="23" spans="1:3" x14ac:dyDescent="0.25">
      <c r="A23" s="3"/>
      <c r="B23" s="1" t="s">
        <v>617</v>
      </c>
      <c r="C23">
        <v>15</v>
      </c>
    </row>
    <row r="24" spans="1:3" x14ac:dyDescent="0.25">
      <c r="A24" s="3"/>
      <c r="B24" s="1" t="s">
        <v>619</v>
      </c>
      <c r="C24">
        <v>11</v>
      </c>
    </row>
    <row r="25" spans="1:3" x14ac:dyDescent="0.25">
      <c r="A25" s="3"/>
      <c r="B25" s="1" t="s">
        <v>614</v>
      </c>
      <c r="C25">
        <v>11</v>
      </c>
    </row>
    <row r="26" spans="1:3" x14ac:dyDescent="0.25">
      <c r="A26" s="3"/>
      <c r="B26" s="1" t="s">
        <v>620</v>
      </c>
      <c r="C26">
        <v>9</v>
      </c>
    </row>
    <row r="27" spans="1:3" x14ac:dyDescent="0.25">
      <c r="A27" s="3"/>
      <c r="B27" s="1" t="s">
        <v>621</v>
      </c>
      <c r="C27">
        <v>1</v>
      </c>
    </row>
  </sheetData>
  <mergeCells count="3">
    <mergeCell ref="A2:A10"/>
    <mergeCell ref="A11:A18"/>
    <mergeCell ref="A19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31</v>
      </c>
      <c r="C1" s="1" t="s">
        <v>31</v>
      </c>
    </row>
    <row r="2" spans="1:3" x14ac:dyDescent="0.25">
      <c r="A2" s="3">
        <v>0</v>
      </c>
      <c r="B2" s="1" t="s">
        <v>608</v>
      </c>
      <c r="C2">
        <v>104</v>
      </c>
    </row>
    <row r="3" spans="1:3" x14ac:dyDescent="0.25">
      <c r="A3" s="3"/>
      <c r="B3" s="1" t="s">
        <v>610</v>
      </c>
      <c r="C3">
        <v>34</v>
      </c>
    </row>
    <row r="4" spans="1:3" x14ac:dyDescent="0.25">
      <c r="A4" s="3"/>
      <c r="B4" s="1" t="s">
        <v>609</v>
      </c>
      <c r="C4">
        <v>32</v>
      </c>
    </row>
    <row r="5" spans="1:3" x14ac:dyDescent="0.25">
      <c r="A5" s="3"/>
      <c r="B5" s="1" t="s">
        <v>611</v>
      </c>
      <c r="C5">
        <v>4</v>
      </c>
    </row>
    <row r="6" spans="1:3" x14ac:dyDescent="0.25">
      <c r="A6" s="3"/>
      <c r="B6" s="1" t="s">
        <v>612</v>
      </c>
      <c r="C6">
        <v>1</v>
      </c>
    </row>
    <row r="7" spans="1:3" x14ac:dyDescent="0.25">
      <c r="A7" s="3">
        <v>1</v>
      </c>
      <c r="B7" s="1" t="s">
        <v>608</v>
      </c>
      <c r="C7">
        <v>103</v>
      </c>
    </row>
    <row r="8" spans="1:3" x14ac:dyDescent="0.25">
      <c r="A8" s="3"/>
      <c r="B8" s="1" t="s">
        <v>609</v>
      </c>
      <c r="C8">
        <v>34</v>
      </c>
    </row>
    <row r="9" spans="1:3" x14ac:dyDescent="0.25">
      <c r="A9" s="3"/>
      <c r="B9" s="1" t="s">
        <v>610</v>
      </c>
      <c r="C9">
        <v>15</v>
      </c>
    </row>
    <row r="10" spans="1:3" x14ac:dyDescent="0.25">
      <c r="A10" s="3"/>
      <c r="B10" s="1" t="s">
        <v>611</v>
      </c>
      <c r="C10">
        <v>3</v>
      </c>
    </row>
    <row r="11" spans="1:3" x14ac:dyDescent="0.25">
      <c r="A11" s="3"/>
      <c r="B11" s="1" t="s">
        <v>612</v>
      </c>
      <c r="C11">
        <v>1</v>
      </c>
    </row>
    <row r="12" spans="1:3" x14ac:dyDescent="0.25">
      <c r="A12" s="3">
        <v>2</v>
      </c>
      <c r="B12" s="1" t="s">
        <v>608</v>
      </c>
      <c r="C12">
        <v>118</v>
      </c>
    </row>
    <row r="13" spans="1:3" x14ac:dyDescent="0.25">
      <c r="A13" s="3"/>
      <c r="B13" s="1" t="s">
        <v>609</v>
      </c>
      <c r="C13">
        <v>29</v>
      </c>
    </row>
    <row r="14" spans="1:3" x14ac:dyDescent="0.25">
      <c r="A14" s="3"/>
      <c r="B14" s="1" t="s">
        <v>610</v>
      </c>
      <c r="C14">
        <v>22</v>
      </c>
    </row>
    <row r="15" spans="1:3" x14ac:dyDescent="0.25">
      <c r="A15" s="3"/>
      <c r="B15" s="1" t="s">
        <v>611</v>
      </c>
      <c r="C15">
        <v>4</v>
      </c>
    </row>
  </sheetData>
  <mergeCells count="3">
    <mergeCell ref="A2:A6"/>
    <mergeCell ref="A7:A11"/>
    <mergeCell ref="A12:A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"/>
  <sheetViews>
    <sheetView tabSelected="1" workbookViewId="0">
      <selection activeCell="C7" sqref="C7"/>
    </sheetView>
  </sheetViews>
  <sheetFormatPr baseColWidth="10" defaultColWidth="9.140625" defaultRowHeight="15" x14ac:dyDescent="0.25"/>
  <sheetData>
    <row r="1" spans="1:13" x14ac:dyDescent="0.25">
      <c r="A1" s="1" t="s">
        <v>8</v>
      </c>
      <c r="B1" s="1" t="s">
        <v>30</v>
      </c>
      <c r="C1" s="1" t="s">
        <v>30</v>
      </c>
    </row>
    <row r="2" spans="1:13" x14ac:dyDescent="0.25">
      <c r="A2" s="3">
        <v>0</v>
      </c>
      <c r="B2" s="1" t="s">
        <v>603</v>
      </c>
      <c r="C2">
        <v>110</v>
      </c>
      <c r="F2">
        <f>SUM(C7:C9)</f>
        <v>155</v>
      </c>
    </row>
    <row r="3" spans="1:13" x14ac:dyDescent="0.25">
      <c r="A3" s="3"/>
      <c r="B3" s="1" t="s">
        <v>604</v>
      </c>
      <c r="C3">
        <v>55</v>
      </c>
      <c r="F3">
        <f>SUM(C3:C7)</f>
        <v>172</v>
      </c>
      <c r="G3" s="2">
        <f>337/504</f>
        <v>0.66865079365079361</v>
      </c>
      <c r="I3" s="2">
        <f>110/175</f>
        <v>0.62857142857142856</v>
      </c>
      <c r="K3" s="2">
        <f>109/156</f>
        <v>0.69871794871794868</v>
      </c>
      <c r="M3" s="2">
        <f>118/173</f>
        <v>0.68208092485549132</v>
      </c>
    </row>
    <row r="4" spans="1:13" x14ac:dyDescent="0.25">
      <c r="A4" s="3"/>
      <c r="B4" s="1" t="s">
        <v>607</v>
      </c>
      <c r="C4">
        <v>4</v>
      </c>
      <c r="G4" s="2">
        <f>24/504</f>
        <v>4.7619047619047616E-2</v>
      </c>
      <c r="I4" s="2">
        <f>7/175</f>
        <v>0.04</v>
      </c>
      <c r="K4" s="2">
        <f>5/156</f>
        <v>3.2051282051282048E-2</v>
      </c>
      <c r="M4" s="2">
        <f>12/173</f>
        <v>6.9364161849710976E-2</v>
      </c>
    </row>
    <row r="5" spans="1:13" x14ac:dyDescent="0.25">
      <c r="A5" s="3"/>
      <c r="B5" s="1" t="s">
        <v>605</v>
      </c>
      <c r="C5">
        <v>3</v>
      </c>
      <c r="G5" s="2">
        <f>139/504</f>
        <v>0.27579365079365081</v>
      </c>
      <c r="I5" s="2">
        <f>55/175</f>
        <v>0.31428571428571428</v>
      </c>
      <c r="K5" s="2">
        <f>41/156</f>
        <v>0.26282051282051283</v>
      </c>
      <c r="M5" s="2">
        <f>43/173</f>
        <v>0.24855491329479767</v>
      </c>
    </row>
    <row r="6" spans="1:13" x14ac:dyDescent="0.25">
      <c r="A6" s="3"/>
      <c r="B6" s="1" t="s">
        <v>606</v>
      </c>
      <c r="C6">
        <v>1</v>
      </c>
      <c r="G6" s="2">
        <f>3/504</f>
        <v>5.9523809523809521E-3</v>
      </c>
      <c r="I6" s="2">
        <f>3/175</f>
        <v>1.7142857142857144E-2</v>
      </c>
      <c r="K6" s="2">
        <f>0/156</f>
        <v>0</v>
      </c>
      <c r="M6" s="2">
        <f>0/173</f>
        <v>0</v>
      </c>
    </row>
    <row r="7" spans="1:13" x14ac:dyDescent="0.25">
      <c r="A7" s="3">
        <v>1</v>
      </c>
      <c r="B7" s="1" t="s">
        <v>603</v>
      </c>
      <c r="C7">
        <v>109</v>
      </c>
    </row>
    <row r="8" spans="1:13" x14ac:dyDescent="0.25">
      <c r="A8" s="3"/>
      <c r="B8" s="1" t="s">
        <v>604</v>
      </c>
      <c r="C8">
        <v>41</v>
      </c>
    </row>
    <row r="9" spans="1:13" x14ac:dyDescent="0.25">
      <c r="A9" s="3"/>
      <c r="B9" s="1" t="s">
        <v>607</v>
      </c>
      <c r="C9">
        <v>5</v>
      </c>
    </row>
    <row r="10" spans="1:13" x14ac:dyDescent="0.25">
      <c r="A10" s="3">
        <v>2</v>
      </c>
      <c r="B10" s="1" t="s">
        <v>603</v>
      </c>
      <c r="C10">
        <v>118</v>
      </c>
    </row>
    <row r="11" spans="1:13" x14ac:dyDescent="0.25">
      <c r="A11" s="3"/>
      <c r="B11" s="1" t="s">
        <v>604</v>
      </c>
      <c r="C11">
        <v>43</v>
      </c>
    </row>
    <row r="12" spans="1:13" x14ac:dyDescent="0.25">
      <c r="A12" s="3"/>
      <c r="B12" s="1" t="s">
        <v>607</v>
      </c>
      <c r="C12">
        <v>9</v>
      </c>
    </row>
    <row r="13" spans="1:13" x14ac:dyDescent="0.25">
      <c r="A13" s="3"/>
      <c r="B13" s="1" t="s">
        <v>605</v>
      </c>
      <c r="C13">
        <v>2</v>
      </c>
    </row>
    <row r="14" spans="1:13" x14ac:dyDescent="0.25">
      <c r="A14" s="3"/>
      <c r="B14" s="1" t="s">
        <v>606</v>
      </c>
      <c r="C14">
        <v>1</v>
      </c>
    </row>
  </sheetData>
  <mergeCells count="3">
    <mergeCell ref="A2:A6"/>
    <mergeCell ref="A7:A9"/>
    <mergeCell ref="A10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H6" sqref="H6"/>
    </sheetView>
  </sheetViews>
  <sheetFormatPr baseColWidth="10" defaultColWidth="9.140625" defaultRowHeight="15" x14ac:dyDescent="0.25"/>
  <sheetData>
    <row r="1" spans="1:3" x14ac:dyDescent="0.25">
      <c r="A1" s="1" t="s">
        <v>8</v>
      </c>
      <c r="B1" s="1" t="s">
        <v>10</v>
      </c>
      <c r="C1" s="1" t="s">
        <v>10</v>
      </c>
    </row>
    <row r="2" spans="1:3" x14ac:dyDescent="0.25">
      <c r="A2" s="3">
        <v>0</v>
      </c>
      <c r="B2" s="1" t="s">
        <v>550</v>
      </c>
      <c r="C2">
        <v>40</v>
      </c>
    </row>
    <row r="3" spans="1:3" x14ac:dyDescent="0.25">
      <c r="A3" s="3"/>
      <c r="B3" s="1" t="s">
        <v>549</v>
      </c>
      <c r="C3">
        <v>28</v>
      </c>
    </row>
    <row r="4" spans="1:3" x14ac:dyDescent="0.25">
      <c r="A4" s="3">
        <v>1</v>
      </c>
      <c r="B4" s="1" t="s">
        <v>550</v>
      </c>
      <c r="C4">
        <v>50</v>
      </c>
    </row>
    <row r="5" spans="1:3" x14ac:dyDescent="0.25">
      <c r="A5" s="3"/>
      <c r="B5" s="1" t="s">
        <v>549</v>
      </c>
      <c r="C5">
        <v>30</v>
      </c>
    </row>
    <row r="6" spans="1:3" x14ac:dyDescent="0.25">
      <c r="A6" s="3">
        <v>2</v>
      </c>
      <c r="B6" s="1" t="s">
        <v>550</v>
      </c>
      <c r="C6">
        <v>38</v>
      </c>
    </row>
    <row r="7" spans="1:3" x14ac:dyDescent="0.25">
      <c r="A7" s="3"/>
      <c r="B7" s="1" t="s">
        <v>549</v>
      </c>
      <c r="C7">
        <v>35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Raw</vt:lpstr>
      <vt:lpstr>Gender</vt:lpstr>
      <vt:lpstr>age_mean</vt:lpstr>
      <vt:lpstr>age_counts</vt:lpstr>
      <vt:lpstr>Histo_Subtype</vt:lpstr>
      <vt:lpstr>pT</vt:lpstr>
      <vt:lpstr>pN</vt:lpstr>
      <vt:lpstr>pM</vt:lpstr>
      <vt:lpstr>KRAS_EGFR_ALK_per_Cluster</vt:lpstr>
      <vt:lpstr>More mutations included</vt:lpstr>
      <vt:lpstr>History_neoadj_treatment</vt:lpstr>
      <vt:lpstr>add_pharmacologic_treatment</vt:lpstr>
      <vt:lpstr>add_radiation_treatment</vt:lpstr>
      <vt:lpstr>add_locoregional_surgical_proc</vt:lpstr>
      <vt:lpstr>add_metastatic_surgical_proc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Jobst</cp:lastModifiedBy>
  <dcterms:created xsi:type="dcterms:W3CDTF">2022-01-18T15:09:50Z</dcterms:created>
  <dcterms:modified xsi:type="dcterms:W3CDTF">2022-02-11T15:19:24Z</dcterms:modified>
</cp:coreProperties>
</file>