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400" activeTab="1"/>
  </bookViews>
  <sheets>
    <sheet name="data" sheetId="1" r:id="rId1"/>
    <sheet name="report" sheetId="2" r:id="rId2"/>
  </sheets>
  <definedNames>
    <definedName name="_xlnm._FilterDatabase" localSheetId="1" hidden="1">report!$C$11:$E$15</definedName>
    <definedName name="Slicer_COUNTRY">#N/A</definedName>
  </definedNames>
  <calcPr calcId="144525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</extLst>
</workbook>
</file>

<file path=xl/sharedStrings.xml><?xml version="1.0" encoding="utf-8"?>
<sst xmlns="http://schemas.openxmlformats.org/spreadsheetml/2006/main" count="4467" uniqueCount="772">
  <si>
    <t>ORDERNUMBER</t>
  </si>
  <si>
    <t>QUANTITYORDERED</t>
  </si>
  <si>
    <t>PRICEEACH</t>
  </si>
  <si>
    <t>ORDERLINENUMBER</t>
  </si>
  <si>
    <t>COSTS</t>
  </si>
  <si>
    <t>SALES</t>
  </si>
  <si>
    <t>PROFIT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</si>
  <si>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</si>
  <si>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</si>
  <si>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</si>
  <si>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</si>
  <si>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</si>
  <si>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</si>
  <si>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</si>
  <si>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</si>
  <si>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</si>
  <si>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</si>
  <si>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</si>
  <si>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</si>
  <si>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</si>
  <si>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</si>
  <si>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</si>
  <si>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</si>
  <si>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</si>
  <si>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</si>
  <si>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</si>
  <si>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SALESPERSON</t>
  </si>
  <si>
    <t>DEALSIZE</t>
  </si>
  <si>
    <t>On Hold</t>
  </si>
  <si>
    <t>April</t>
  </si>
  <si>
    <t>Planes</t>
  </si>
  <si>
    <t>S700_2466</t>
  </si>
  <si>
    <t>Tekni Collectables Inc.</t>
  </si>
  <si>
    <t>7476 Moss Rd.</t>
  </si>
  <si>
    <t>Newark</t>
  </si>
  <si>
    <t>NJ</t>
  </si>
  <si>
    <t>USA</t>
  </si>
  <si>
    <t>NA</t>
  </si>
  <si>
    <t>Brown</t>
  </si>
  <si>
    <t>William</t>
  </si>
  <si>
    <t>William Brown</t>
  </si>
  <si>
    <t>Large</t>
  </si>
  <si>
    <t>Vintage Cars</t>
  </si>
  <si>
    <t>S18_1749</t>
  </si>
  <si>
    <t>The Sharp Gifts Warehouse</t>
  </si>
  <si>
    <t>3086 Ingle Ln.</t>
  </si>
  <si>
    <t>San Jose</t>
  </si>
  <si>
    <t>CA</t>
  </si>
  <si>
    <t>Frick</t>
  </si>
  <si>
    <t>Sue</t>
  </si>
  <si>
    <t>Sue Frick</t>
  </si>
  <si>
    <t>Shipped</t>
  </si>
  <si>
    <t>Classic Cars</t>
  </si>
  <si>
    <t>S24_3856</t>
  </si>
  <si>
    <t>Mini Caravy</t>
  </si>
  <si>
    <t>88.60.1555</t>
  </si>
  <si>
    <t>24, place Kluber</t>
  </si>
  <si>
    <t>Strasbourg</t>
  </si>
  <si>
    <t>France</t>
  </si>
  <si>
    <t>EMEA</t>
  </si>
  <si>
    <t>Citeaux</t>
  </si>
  <si>
    <t>Frederique</t>
  </si>
  <si>
    <t>Frederique Citeaux</t>
  </si>
  <si>
    <t>may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</si>
  <si>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</si>
  <si>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</si>
  <si>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</si>
  <si>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</si>
  <si>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</si>
  <si>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</si>
  <si>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</si>
  <si>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Georg Pipps</t>
  </si>
  <si>
    <t>Motorcycles</t>
  </si>
  <si>
    <t>S10_4698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</si>
  <si>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</si>
  <si>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</si>
  <si>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</si>
  <si>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</si>
  <si>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</si>
  <si>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</si>
  <si>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</si>
  <si>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</si>
  <si>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Elizabeth Devon</t>
  </si>
  <si>
    <t>In Process</t>
  </si>
  <si>
    <t>S18_4409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</si>
  <si>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</si>
  <si>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</si>
  <si>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</si>
  <si>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</si>
  <si>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</si>
  <si>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</si>
  <si>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Australia</t>
  </si>
  <si>
    <t>APAC</t>
  </si>
  <si>
    <t>Huxley</t>
  </si>
  <si>
    <t>Adrian</t>
  </si>
  <si>
    <t>Adrian Huxley</t>
  </si>
  <si>
    <t>Medium</t>
  </si>
  <si>
    <t>Disputed</t>
  </si>
  <si>
    <t>S18_3685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</si>
  <si>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</si>
  <si>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</si>
  <si>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</si>
  <si>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</si>
  <si>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</si>
  <si>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</si>
  <si>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</si>
  <si>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Jytte Petersen</t>
  </si>
  <si>
    <t>S10_4757</t>
  </si>
  <si>
    <t>S24_1937</t>
  </si>
  <si>
    <t>Handji Gifts&amp; Co</t>
  </si>
  <si>
    <t>+65 224 1555</t>
  </si>
  <si>
    <t>Village Close - 106 Linden Road Sandown</t>
  </si>
  <si>
    <t>2nd Floor</t>
  </si>
  <si>
    <t>Singapore</t>
  </si>
  <si>
    <t>Victorino</t>
  </si>
  <si>
    <t>Wendy</t>
  </si>
  <si>
    <t>Wendy Victorino</t>
  </si>
  <si>
    <t>Small</t>
  </si>
  <si>
    <t>S18_3232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</si>
  <si>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</si>
  <si>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</si>
  <si>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</si>
  <si>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</si>
  <si>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</si>
  <si>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</si>
  <si>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</si>
  <si>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Diego Freyre</t>
  </si>
  <si>
    <t>S24_3151</t>
  </si>
  <si>
    <t>Gifts4AllAges.com</t>
  </si>
  <si>
    <t>8616 Spinnaker Dr.</t>
  </si>
  <si>
    <t>Boston</t>
  </si>
  <si>
    <t>MA</t>
  </si>
  <si>
    <t>Yoshido</t>
  </si>
  <si>
    <t>Juri</t>
  </si>
  <si>
    <t>Juri Yoshido</t>
  </si>
  <si>
    <t>November</t>
  </si>
  <si>
    <t>Tokyo Collectables, Ltd</t>
  </si>
  <si>
    <t>+81 3 3584 0555</t>
  </si>
  <si>
    <t>2-2-8 Roppongi</t>
  </si>
  <si>
    <t>Minato-ku</t>
  </si>
  <si>
    <t>Tokyo</t>
  </si>
  <si>
    <t>106-0032</t>
  </si>
  <si>
    <t>Japan</t>
  </si>
  <si>
    <t>Shimamura</t>
  </si>
  <si>
    <t>Akiko</t>
  </si>
  <si>
    <t>Akiko Shimamura</t>
  </si>
  <si>
    <t>S12_2823</t>
  </si>
  <si>
    <t>S18_3482</t>
  </si>
  <si>
    <t>Australian Collectors, Co.</t>
  </si>
  <si>
    <t>03 9520 4555</t>
  </si>
  <si>
    <t>636 St Kilda Road</t>
  </si>
  <si>
    <t>Level 3</t>
  </si>
  <si>
    <t>Melbourne</t>
  </si>
  <si>
    <t>Victoria</t>
  </si>
  <si>
    <t>Ferguson</t>
  </si>
  <si>
    <t>Peter</t>
  </si>
  <si>
    <t>Peter Ferguson</t>
  </si>
  <si>
    <t>S32_1374</t>
  </si>
  <si>
    <t>Enaco Distributors</t>
  </si>
  <si>
    <t>(93) 203 4555</t>
  </si>
  <si>
    <t>Rambla de Catalu?, 23</t>
  </si>
  <si>
    <t>Barcelona</t>
  </si>
  <si>
    <t>Saavedra</t>
  </si>
  <si>
    <t>Eduardo</t>
  </si>
  <si>
    <t>Eduardo Saavedra</t>
  </si>
  <si>
    <t>S18_3856</t>
  </si>
  <si>
    <t>Australian Collectables, Ltd</t>
  </si>
  <si>
    <t>61-9-3844-6555</t>
  </si>
  <si>
    <t>7 Allen Street</t>
  </si>
  <si>
    <t>Glen Waverly</t>
  </si>
  <si>
    <t>Connery</t>
  </si>
  <si>
    <t>Sean</t>
  </si>
  <si>
    <t>Sean Connery</t>
  </si>
  <si>
    <t>S18_1342</t>
  </si>
  <si>
    <t>Diecast Classics Inc.</t>
  </si>
  <si>
    <t>7586 Pompton St.</t>
  </si>
  <si>
    <t>Allentown</t>
  </si>
  <si>
    <t>PA</t>
  </si>
  <si>
    <t>Yu</t>
  </si>
  <si>
    <t>Kyung</t>
  </si>
  <si>
    <t>Kyung Yu</t>
  </si>
  <si>
    <t>S18_2325</t>
  </si>
  <si>
    <t>Online Diecast Creations Co.</t>
  </si>
  <si>
    <t>2304 Long Airport Avenue</t>
  </si>
  <si>
    <t>Nashua</t>
  </si>
  <si>
    <t>NH</t>
  </si>
  <si>
    <t>Young</t>
  </si>
  <si>
    <t>Valarie</t>
  </si>
  <si>
    <t>Valarie Young</t>
  </si>
  <si>
    <t>S10_1949</t>
  </si>
  <si>
    <t>August</t>
  </si>
  <si>
    <t>S12_1099</t>
  </si>
  <si>
    <t>Online Mini Collectables</t>
  </si>
  <si>
    <t>7635 Spinnaker Dr.</t>
  </si>
  <si>
    <t>Brickhaven</t>
  </si>
  <si>
    <t>Barajas</t>
  </si>
  <si>
    <t>Miguel</t>
  </si>
  <si>
    <t>Miguel Barajas</t>
  </si>
  <si>
    <t>January</t>
  </si>
  <si>
    <t>S18_2795</t>
  </si>
  <si>
    <t>Corrida Auto Replicas, Ltd</t>
  </si>
  <si>
    <t>(91) 555 22 82</t>
  </si>
  <si>
    <t>C/ Araquil, 67</t>
  </si>
  <si>
    <t>Sommer</t>
  </si>
  <si>
    <t>Mart?</t>
  </si>
  <si>
    <t>Mart? Sommer</t>
  </si>
  <si>
    <t>july</t>
  </si>
  <si>
    <t>S18_2238</t>
  </si>
  <si>
    <t>Mini Gifts Distributors Ltd.</t>
  </si>
  <si>
    <t>5677 Strong St.</t>
  </si>
  <si>
    <t>San Rafael</t>
  </si>
  <si>
    <t>Nelson</t>
  </si>
  <si>
    <t>Valarie Nelson</t>
  </si>
  <si>
    <t xml:space="preserve">February </t>
  </si>
  <si>
    <t>S18_3320</t>
  </si>
  <si>
    <t>Reims Collectables</t>
  </si>
  <si>
    <t>26.47.1555</t>
  </si>
  <si>
    <t>59 rue de l'Abbaye</t>
  </si>
  <si>
    <t>Reims</t>
  </si>
  <si>
    <t>Henriot</t>
  </si>
  <si>
    <t>Paul</t>
  </si>
  <si>
    <t>Paul Henriot</t>
  </si>
  <si>
    <t>S18_4027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</si>
  <si>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</si>
  <si>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</si>
  <si>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</si>
  <si>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</si>
  <si>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</si>
  <si>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</si>
  <si>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</si>
  <si>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</si>
  <si>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Dean Cassidy</t>
  </si>
  <si>
    <t>October</t>
  </si>
  <si>
    <t>Norway Gifts By Mail, Co.</t>
  </si>
  <si>
    <t>+47 2212 1555</t>
  </si>
  <si>
    <t>Drammensveien 126 A, PB 744 Sentrum</t>
  </si>
  <si>
    <t>Oslo</t>
  </si>
  <si>
    <t>N 0106</t>
  </si>
  <si>
    <t>Norway</t>
  </si>
  <si>
    <t>Klaeboe</t>
  </si>
  <si>
    <t>Jan</t>
  </si>
  <si>
    <t>Jan Klaeboe</t>
  </si>
  <si>
    <t>Mini Classics</t>
  </si>
  <si>
    <t>3758 North Pendale Street</t>
  </si>
  <si>
    <t>White Plains</t>
  </si>
  <si>
    <t>NY</t>
  </si>
  <si>
    <t>Steve</t>
  </si>
  <si>
    <t>Steve Frick</t>
  </si>
  <si>
    <t>March</t>
  </si>
  <si>
    <t>AV Stores, Co.</t>
  </si>
  <si>
    <t>(171) 555-1555</t>
  </si>
  <si>
    <t>Fauntleroy Circus</t>
  </si>
  <si>
    <t>Manchester</t>
  </si>
  <si>
    <t>EC2 5NT</t>
  </si>
  <si>
    <t>Ashworth</t>
  </si>
  <si>
    <t>Victoria Ashworth</t>
  </si>
  <si>
    <t>Trucks and Buses</t>
  </si>
  <si>
    <t>S18_2432</t>
  </si>
  <si>
    <t>Suominen Souveniers</t>
  </si>
  <si>
    <t>+358 9 8045 555</t>
  </si>
  <si>
    <t>Software Engineering Center, SEC Oy</t>
  </si>
  <si>
    <t>Espoo</t>
  </si>
  <si>
    <t>FIN-02271</t>
  </si>
  <si>
    <t>Finland</t>
  </si>
  <si>
    <t>Suominen</t>
  </si>
  <si>
    <t>Kalle</t>
  </si>
  <si>
    <t>Kalle Suominen</t>
  </si>
  <si>
    <t>S10_4962</t>
  </si>
  <si>
    <t>S18_4721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</si>
  <si>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</si>
  <si>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</si>
  <si>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</si>
  <si>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</si>
  <si>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</si>
  <si>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</si>
  <si>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</si>
  <si>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</si>
  <si>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Arnold Cruz</t>
  </si>
  <si>
    <t>Ships</t>
  </si>
  <si>
    <t>S24_2011</t>
  </si>
  <si>
    <t>CAF Imports</t>
  </si>
  <si>
    <t>+34 913 728 555</t>
  </si>
  <si>
    <t>Merchants House, 27-30 Merchant's Quay</t>
  </si>
  <si>
    <t>Fernandez</t>
  </si>
  <si>
    <t>Jesus</t>
  </si>
  <si>
    <t>Jesus Fernandez</t>
  </si>
  <si>
    <t>September</t>
  </si>
  <si>
    <t>Signal Collectibles Ltd.</t>
  </si>
  <si>
    <t>2793 Furth Circle</t>
  </si>
  <si>
    <t>Brisbane</t>
  </si>
  <si>
    <t>Taylor</t>
  </si>
  <si>
    <t>Sue Taylor</t>
  </si>
  <si>
    <t>S24_1578</t>
  </si>
  <si>
    <t>Technics Stores Inc.</t>
  </si>
  <si>
    <t>9408 Furth Circle</t>
  </si>
  <si>
    <t>Burlingame</t>
  </si>
  <si>
    <t>Hirano</t>
  </si>
  <si>
    <t>Juri Hirano</t>
  </si>
  <si>
    <t>june</t>
  </si>
  <si>
    <t>S18_2949</t>
  </si>
  <si>
    <t>S12_1666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</si>
  <si>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</si>
  <si>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</si>
  <si>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</si>
  <si>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</si>
  <si>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</si>
  <si>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</si>
  <si>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</si>
  <si>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Anna O'Hara</t>
  </si>
  <si>
    <t>Toys4GrownUps.com</t>
  </si>
  <si>
    <t>78934 Hillside Dr.</t>
  </si>
  <si>
    <t>Pasadena</t>
  </si>
  <si>
    <t>Julie</t>
  </si>
  <si>
    <t>Julie Young</t>
  </si>
  <si>
    <t>December</t>
  </si>
  <si>
    <t>Mini Wheels Co.</t>
  </si>
  <si>
    <t>5557 North Pendale Street</t>
  </si>
  <si>
    <t>San Francisco</t>
  </si>
  <si>
    <t>Murphy</t>
  </si>
  <si>
    <t>Julie Murphy</t>
  </si>
  <si>
    <t>Toys of Finland, Co.</t>
  </si>
  <si>
    <t>90-224 8555</t>
  </si>
  <si>
    <t>Keskuskatu 45</t>
  </si>
  <si>
    <t>Helsinki</t>
  </si>
  <si>
    <t>Karttunen</t>
  </si>
  <si>
    <t>Matti</t>
  </si>
  <si>
    <t>Matti Karttunen</t>
  </si>
  <si>
    <t>Blauer See Auto, Co.</t>
  </si>
  <si>
    <t>+49 69 66 90 2555</t>
  </si>
  <si>
    <t>Lyonerstr. 34</t>
  </si>
  <si>
    <t>Frankfurt</t>
  </si>
  <si>
    <t>Germany</t>
  </si>
  <si>
    <t>Keitel</t>
  </si>
  <si>
    <t>Roland</t>
  </si>
  <si>
    <t>Roland Keitel</t>
  </si>
  <si>
    <t>S12_3891</t>
  </si>
  <si>
    <t>S18_1662</t>
  </si>
  <si>
    <t>Collectable Mini Designs Co.</t>
  </si>
  <si>
    <t>361 Furth Circle</t>
  </si>
  <si>
    <t>San Diego</t>
  </si>
  <si>
    <t>Thompson</t>
  </si>
  <si>
    <t>Valarie Thompson</t>
  </si>
  <si>
    <t>Marta's Replicas Co.</t>
  </si>
  <si>
    <t>39323 Spinnaker Dr.</t>
  </si>
  <si>
    <t>Cambridge</t>
  </si>
  <si>
    <t>Hernandez</t>
  </si>
  <si>
    <t>Marta</t>
  </si>
  <si>
    <t>Marta Hernandez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</si>
  <si>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</si>
  <si>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</si>
  <si>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</si>
  <si>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</si>
  <si>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</si>
  <si>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</si>
  <si>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</si>
  <si>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</si>
  <si>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Catherine Dewey</t>
  </si>
  <si>
    <t>S18_4600</t>
  </si>
  <si>
    <t>Volvo Model Replicas, Co</t>
  </si>
  <si>
    <t>0921-12 3555</t>
  </si>
  <si>
    <t>Berguvsv?en  8</t>
  </si>
  <si>
    <t>Lule</t>
  </si>
  <si>
    <t>S-958 22</t>
  </si>
  <si>
    <t>Sweden</t>
  </si>
  <si>
    <t>Berglund</t>
  </si>
  <si>
    <t>Christina</t>
  </si>
  <si>
    <t>Christina Berglund</t>
  </si>
  <si>
    <t>Cancelled</t>
  </si>
  <si>
    <t>Resolved</t>
  </si>
  <si>
    <t>Mini Auto Werke</t>
  </si>
  <si>
    <t>7675-3555</t>
  </si>
  <si>
    <t>Kirchgasse 6</t>
  </si>
  <si>
    <t>Graz</t>
  </si>
  <si>
    <t>Mendel</t>
  </si>
  <si>
    <t>Roland Mendel</t>
  </si>
  <si>
    <t>S24_1785</t>
  </si>
  <si>
    <t>S700_1938</t>
  </si>
  <si>
    <t>Corporate Gift Ideas Co.</t>
  </si>
  <si>
    <t>7734 Strong St.</t>
  </si>
  <si>
    <t>Julie Brown</t>
  </si>
  <si>
    <t>Mini Creations Ltd.</t>
  </si>
  <si>
    <t>4575 Hillside Dr.</t>
  </si>
  <si>
    <t>New Bedford</t>
  </si>
  <si>
    <t>Tam</t>
  </si>
  <si>
    <t>Wing C</t>
  </si>
  <si>
    <t>Wing C Tam</t>
  </si>
  <si>
    <t>Auto-Moto Classics Inc.</t>
  </si>
  <si>
    <t>16780 Pompton St.</t>
  </si>
  <si>
    <t>Leslie</t>
  </si>
  <si>
    <t>Leslie Taylor</t>
  </si>
  <si>
    <t>S18_1097</t>
  </si>
  <si>
    <t>Lyon Souveniers</t>
  </si>
  <si>
    <t>+33 1 46 62 7555</t>
  </si>
  <si>
    <t>27 rue du Colonel Pierre Avia</t>
  </si>
  <si>
    <t>Paris</t>
  </si>
  <si>
    <t>Da Cunha</t>
  </si>
  <si>
    <t>Daniel</t>
  </si>
  <si>
    <t>Daniel Da Cunha</t>
  </si>
  <si>
    <t>Collectables For Less Inc.</t>
  </si>
  <si>
    <t>7825 Douglas Av.</t>
  </si>
  <si>
    <t>Allen</t>
  </si>
  <si>
    <t>Allen Nelson</t>
  </si>
  <si>
    <t>Toms Spezialitten, Ltd</t>
  </si>
  <si>
    <t>0221-5554327</t>
  </si>
  <si>
    <t>Mehrheimerstr. 369</t>
  </si>
  <si>
    <t>Koln</t>
  </si>
  <si>
    <t>Pfalzheim</t>
  </si>
  <si>
    <t>Henriette</t>
  </si>
  <si>
    <t>Henriette Pfalzheim</t>
  </si>
  <si>
    <t>La Corne D'abondance, Co.</t>
  </si>
  <si>
    <t>(1) 42.34.2555</t>
  </si>
  <si>
    <t>265, boulevard Charonne</t>
  </si>
  <si>
    <t>Bertrand</t>
  </si>
  <si>
    <t>Marie</t>
  </si>
  <si>
    <t>Marie Bertrand</t>
  </si>
  <si>
    <t>S32_3522</t>
  </si>
  <si>
    <t>Vitachrome Inc.</t>
  </si>
  <si>
    <t>2678 Kingston Rd.</t>
  </si>
  <si>
    <t>Suite 101</t>
  </si>
  <si>
    <t>NYC</t>
  </si>
  <si>
    <t>Michael</t>
  </si>
  <si>
    <t>Michael Frick</t>
  </si>
  <si>
    <t>Muscle Machine Inc</t>
  </si>
  <si>
    <t>4092 Furth Circle</t>
  </si>
  <si>
    <t>Suite 400</t>
  </si>
  <si>
    <t>Jeff</t>
  </si>
  <si>
    <t>Jeff Young</t>
  </si>
  <si>
    <t>Land of Toys Inc.</t>
  </si>
  <si>
    <t>897 Long Airport Avenue</t>
  </si>
  <si>
    <t>Kwai</t>
  </si>
  <si>
    <t>Kwai Yu</t>
  </si>
  <si>
    <t>S24_2887</t>
  </si>
  <si>
    <t>S24_3432</t>
  </si>
  <si>
    <t>S18_2319</t>
  </si>
  <si>
    <t>Stylish Desk Decors, Co.</t>
  </si>
  <si>
    <t>(171) 555-0297</t>
  </si>
  <si>
    <t>35 King George</t>
  </si>
  <si>
    <t>London</t>
  </si>
  <si>
    <t>WX3 6FW</t>
  </si>
  <si>
    <t>Ann</t>
  </si>
  <si>
    <t>Ann Brown</t>
  </si>
  <si>
    <t>S700_3505</t>
  </si>
  <si>
    <t>Alpha Cognac</t>
  </si>
  <si>
    <t>61.77.6555</t>
  </si>
  <si>
    <t>1 rue Alsace-Lorraine</t>
  </si>
  <si>
    <t>Toulouse</t>
  </si>
  <si>
    <t>Roulet</t>
  </si>
  <si>
    <t>Annette</t>
  </si>
  <si>
    <t>Annette Roulet</t>
  </si>
  <si>
    <t>S700_1691</t>
  </si>
  <si>
    <t>S24_4258</t>
  </si>
  <si>
    <t>West Coast Collectables Co.</t>
  </si>
  <si>
    <t>3675 Furth Circle</t>
  </si>
  <si>
    <t>Burbank</t>
  </si>
  <si>
    <t>Steve Thompson</t>
  </si>
  <si>
    <t>S32_2206</t>
  </si>
  <si>
    <t>Marseille Mini Autos</t>
  </si>
  <si>
    <t>91.24.4555</t>
  </si>
  <si>
    <t>12, rue des Bouchers</t>
  </si>
  <si>
    <t>Marseille</t>
  </si>
  <si>
    <t>Lebihan</t>
  </si>
  <si>
    <t>Laurence</t>
  </si>
  <si>
    <t>Laurence Lebihan</t>
  </si>
  <si>
    <t>Auto Assoc. &amp; Cie.</t>
  </si>
  <si>
    <t>30.59.8555</t>
  </si>
  <si>
    <t>67, avenue de l'Europe</t>
  </si>
  <si>
    <t>Versailles</t>
  </si>
  <si>
    <t>Tonini</t>
  </si>
  <si>
    <t>Daniel Tonini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</si>
  <si>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</si>
  <si>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</si>
  <si>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</si>
  <si>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</si>
  <si>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</si>
  <si>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</si>
  <si>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</si>
  <si>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</si>
  <si>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</si>
  <si>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Yoshi Tannamuri</t>
  </si>
  <si>
    <t>S12_1108</t>
  </si>
  <si>
    <t>Super Scale Inc.</t>
  </si>
  <si>
    <t>567 North Pendale Street</t>
  </si>
  <si>
    <t>New Haven</t>
  </si>
  <si>
    <t>CT</t>
  </si>
  <si>
    <t>Leslie Murphy</t>
  </si>
  <si>
    <t>Dragon Souveniers, Ltd.</t>
  </si>
  <si>
    <t>+65 221 7555</t>
  </si>
  <si>
    <t>Bronz Sok., Bronz Apt. 3/6 Tesvikiye</t>
  </si>
  <si>
    <t>Natividad</t>
  </si>
  <si>
    <t>Eric</t>
  </si>
  <si>
    <t>Eric Natividad</t>
  </si>
  <si>
    <t>S12_3148</t>
  </si>
  <si>
    <t>L'ordine Souveniers</t>
  </si>
  <si>
    <t>0522-556555</t>
  </si>
  <si>
    <t>Strada Provinciale 124</t>
  </si>
  <si>
    <t>Reggio Emilia</t>
  </si>
  <si>
    <t>Italy</t>
  </si>
  <si>
    <t>Moroni</t>
  </si>
  <si>
    <t>Maurizio</t>
  </si>
  <si>
    <t>Maurizio Moroni</t>
  </si>
  <si>
    <t>S18_1984</t>
  </si>
  <si>
    <t>Oulu Toy Supplies, Inc.</t>
  </si>
  <si>
    <t>981-443655</t>
  </si>
  <si>
    <t>Torikatu 38</t>
  </si>
  <si>
    <t>Oulu</t>
  </si>
  <si>
    <t>Koskitalo</t>
  </si>
  <si>
    <t>Pirkko</t>
  </si>
  <si>
    <t>Pirkko Koskitalo</t>
  </si>
  <si>
    <t>Diecast Collectables</t>
  </si>
  <si>
    <t>6251 Ingle Ln.</t>
  </si>
  <si>
    <t>Franco</t>
  </si>
  <si>
    <t>Valarie Franco</t>
  </si>
  <si>
    <t>S18_1589</t>
  </si>
  <si>
    <t>S12_3380</t>
  </si>
  <si>
    <t>Trains</t>
  </si>
  <si>
    <t>S18_3259</t>
  </si>
  <si>
    <t>S50_4713</t>
  </si>
  <si>
    <t>FunGiftIdeas.com</t>
  </si>
  <si>
    <t>1785 First Street</t>
  </si>
  <si>
    <t>Benitez</t>
  </si>
  <si>
    <t>Violeta</t>
  </si>
  <si>
    <t>Violeta Benitez</t>
  </si>
  <si>
    <t>S700_2824</t>
  </si>
  <si>
    <t>Saveley &amp; Henriot, Co.</t>
  </si>
  <si>
    <t>78.32.5555</t>
  </si>
  <si>
    <t>2, rue du Commerce</t>
  </si>
  <si>
    <t>Lyon</t>
  </si>
  <si>
    <t>Saveley</t>
  </si>
  <si>
    <t>Mary</t>
  </si>
  <si>
    <t>Mary Saveley</t>
  </si>
  <si>
    <t>Amica Models &amp; Co.</t>
  </si>
  <si>
    <t>011-4988555</t>
  </si>
  <si>
    <t>Via Monte Bianco 34</t>
  </si>
  <si>
    <t>Torino</t>
  </si>
  <si>
    <t>Accorti</t>
  </si>
  <si>
    <t>Paolo</t>
  </si>
  <si>
    <t>Paolo Accorti</t>
  </si>
  <si>
    <t>Motor Mint Distributors Inc.</t>
  </si>
  <si>
    <t>11328 Douglas Av.</t>
  </si>
  <si>
    <t>Philadelphia</t>
  </si>
  <si>
    <t>Rosa</t>
  </si>
  <si>
    <t>Rosa Hernandez</t>
  </si>
  <si>
    <t>Classic Legends Inc.</t>
  </si>
  <si>
    <t>5905 Pompton St.</t>
  </si>
  <si>
    <t>Suite 750</t>
  </si>
  <si>
    <t>Maria</t>
  </si>
  <si>
    <t>Maria Hernandez</t>
  </si>
  <si>
    <t>Iberia Gift Imports, Corp.</t>
  </si>
  <si>
    <t>(95) 555 82 82</t>
  </si>
  <si>
    <t>C/ Romero, 33</t>
  </si>
  <si>
    <t>Sevilla</t>
  </si>
  <si>
    <t>Roel</t>
  </si>
  <si>
    <t>Jose Pedro</t>
  </si>
  <si>
    <t>Jose Pedro Roel</t>
  </si>
  <si>
    <t>S12_4473</t>
  </si>
  <si>
    <t>S18_1129</t>
  </si>
  <si>
    <t>Royal Canadian Collectables, Ltd.</t>
  </si>
  <si>
    <t>(604) 555-4555</t>
  </si>
  <si>
    <t>23 Tsawassen Blvd.</t>
  </si>
  <si>
    <t>Tsawassen</t>
  </si>
  <si>
    <t>T2F 8M4</t>
  </si>
  <si>
    <t>Lincoln</t>
  </si>
  <si>
    <t>Elizabeth Lincoln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</si>
  <si>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</si>
  <si>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</si>
  <si>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</si>
  <si>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</si>
  <si>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</si>
  <si>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</si>
  <si>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</si>
  <si>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</si>
  <si>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Helen Bennett</t>
  </si>
  <si>
    <t>Cambridge Collectables Co.</t>
  </si>
  <si>
    <t>4658 Baden Av.</t>
  </si>
  <si>
    <t>Tseng</t>
  </si>
  <si>
    <t>Kyung Tseng</t>
  </si>
  <si>
    <t>Men 'R' US Retailers, Ltd.</t>
  </si>
  <si>
    <t>6047 Douglas Av.</t>
  </si>
  <si>
    <t>Los Angeles</t>
  </si>
  <si>
    <t>Chandler</t>
  </si>
  <si>
    <t>Michael Chandler</t>
  </si>
  <si>
    <t>S18_2248</t>
  </si>
  <si>
    <t>S24_3969</t>
  </si>
  <si>
    <t>Microscale Inc.</t>
  </si>
  <si>
    <t>5290 North Pendale Street</t>
  </si>
  <si>
    <t>Suite 200</t>
  </si>
  <si>
    <t>Kuo</t>
  </si>
  <si>
    <t>Kee</t>
  </si>
  <si>
    <t>Kee Kuo</t>
  </si>
  <si>
    <t>S50_1514</t>
  </si>
  <si>
    <t>Herkku Gifts</t>
  </si>
  <si>
    <t>+47 2267 3215</t>
  </si>
  <si>
    <t>Drammen 121, PR 744 Sentrum</t>
  </si>
  <si>
    <t>Bergen</t>
  </si>
  <si>
    <t>N 5804</t>
  </si>
  <si>
    <t>Oeztan</t>
  </si>
  <si>
    <t>Veysel</t>
  </si>
  <si>
    <t>Veysel Oeztan</t>
  </si>
  <si>
    <t>S10_2016</t>
  </si>
  <si>
    <t>Auto Canal Petit</t>
  </si>
  <si>
    <t>(1) 47.55.6555</t>
  </si>
  <si>
    <t>25, rue Lauriston</t>
  </si>
  <si>
    <t>Perrier</t>
  </si>
  <si>
    <t>Dominique</t>
  </si>
  <si>
    <t>Dominique Perrier</t>
  </si>
  <si>
    <t>S24_2840</t>
  </si>
  <si>
    <t>S18_2581</t>
  </si>
  <si>
    <t>S700_3962</t>
  </si>
  <si>
    <t>S700_2047</t>
  </si>
  <si>
    <t>Scandinavian Gift Ideas</t>
  </si>
  <si>
    <t>0695-34 6555</t>
  </si>
  <si>
    <t>?kergatan 24</t>
  </si>
  <si>
    <t>Boras</t>
  </si>
  <si>
    <t>S-844 67</t>
  </si>
  <si>
    <t>Larsson</t>
  </si>
  <si>
    <t>Maria Larsson</t>
  </si>
  <si>
    <t>S700_3167</t>
  </si>
  <si>
    <t>S32_1268</t>
  </si>
  <si>
    <t>S700_1138</t>
  </si>
  <si>
    <t>S24_4278</t>
  </si>
  <si>
    <t>La Rochelle Gifts</t>
  </si>
  <si>
    <t>40.67.8555</t>
  </si>
  <si>
    <t>67, rue des Cinquante Otages</t>
  </si>
  <si>
    <t>Nantes</t>
  </si>
  <si>
    <t>Labrune</t>
  </si>
  <si>
    <t>Janine</t>
  </si>
  <si>
    <t>Janine Labrune</t>
  </si>
  <si>
    <t>S18_3140</t>
  </si>
  <si>
    <t>Vida Sport, Ltd</t>
  </si>
  <si>
    <t>0897-034555</t>
  </si>
  <si>
    <t>Grenzacherweg 237</t>
  </si>
  <si>
    <t>Gensve</t>
  </si>
  <si>
    <t>Switzerland</t>
  </si>
  <si>
    <t>Holz</t>
  </si>
  <si>
    <t>Michael Holz</t>
  </si>
  <si>
    <t>Heintze Collectables</t>
  </si>
  <si>
    <t>86 21 3555</t>
  </si>
  <si>
    <t>Smagsloget 45</t>
  </si>
  <si>
    <t>Aaarhus</t>
  </si>
  <si>
    <t>Ibsen</t>
  </si>
  <si>
    <t>Palle</t>
  </si>
  <si>
    <t>Palle Ibsen</t>
  </si>
  <si>
    <t>Daedalus Designs Imports</t>
  </si>
  <si>
    <t>20.16.1555</t>
  </si>
  <si>
    <t>184, chausse de Tournai</t>
  </si>
  <si>
    <t>Lille</t>
  </si>
  <si>
    <t>Rance</t>
  </si>
  <si>
    <t>Martine</t>
  </si>
  <si>
    <t>Martine Rance</t>
  </si>
  <si>
    <t>S72_3212</t>
  </si>
  <si>
    <t>S18_2870</t>
  </si>
  <si>
    <t>Signal Gift Stores</t>
  </si>
  <si>
    <t>8489 Strong St.</t>
  </si>
  <si>
    <t>Las Vegas</t>
  </si>
  <si>
    <t>NV</t>
  </si>
  <si>
    <t>King</t>
  </si>
  <si>
    <t>Sue King</t>
  </si>
  <si>
    <t>Rovelli Gifts</t>
  </si>
  <si>
    <t>035-640555</t>
  </si>
  <si>
    <t>Via Ludovico il Moro 22</t>
  </si>
  <si>
    <t>Bergamo</t>
  </si>
  <si>
    <t>Rovelli</t>
  </si>
  <si>
    <t>Giovanni</t>
  </si>
  <si>
    <t>Giovanni Rovelli</t>
  </si>
  <si>
    <t>S18_3136</t>
  </si>
  <si>
    <t>S24_2022</t>
  </si>
  <si>
    <t>Atelier graphique</t>
  </si>
  <si>
    <t>40.32.2555</t>
  </si>
  <si>
    <t>54, rue Royale</t>
  </si>
  <si>
    <t>Schmitt</t>
  </si>
  <si>
    <t>Carine</t>
  </si>
  <si>
    <t>Carine Schmitt</t>
  </si>
  <si>
    <t>S32_4485</t>
  </si>
  <si>
    <t>Gift Depot Inc.</t>
  </si>
  <si>
    <t>25593 South Bay Ln.</t>
  </si>
  <si>
    <t>Bridgewater</t>
  </si>
  <si>
    <t>Julie King</t>
  </si>
  <si>
    <t>Classic Gift Ideas, Inc</t>
  </si>
  <si>
    <t>782 First Street</t>
  </si>
  <si>
    <t>Cervantes</t>
  </si>
  <si>
    <t>Francisca</t>
  </si>
  <si>
    <t>Francisca Cervantes</t>
  </si>
  <si>
    <t>S24_2972</t>
  </si>
  <si>
    <t>S700_2834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</si>
  <si>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</si>
  <si>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</si>
  <si>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</si>
  <si>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</si>
  <si>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</si>
  <si>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</si>
  <si>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</si>
  <si>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Pascale Cartrain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</si>
  <si>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</si>
  <si>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</si>
  <si>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</si>
  <si>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</si>
  <si>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</si>
  <si>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</si>
  <si>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</si>
  <si>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</si>
  <si>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Jean Fresnisre</t>
  </si>
  <si>
    <t>Gift Ideas Corp.</t>
  </si>
  <si>
    <t>2440 Pompton St.</t>
  </si>
  <si>
    <t>Glendale</t>
  </si>
  <si>
    <t>Lewis</t>
  </si>
  <si>
    <t>Dan</t>
  </si>
  <si>
    <t>Dan Lewis</t>
  </si>
  <si>
    <t>S18_3029</t>
  </si>
  <si>
    <t>S18_2625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</si>
  <si>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</si>
  <si>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</si>
  <si>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</si>
  <si>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</si>
  <si>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</si>
  <si>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</si>
  <si>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</si>
  <si>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Tony Calaghan</t>
  </si>
  <si>
    <t>S32_2509</t>
  </si>
  <si>
    <t>Baane Mini Imports</t>
  </si>
  <si>
    <t>07-98 9555</t>
  </si>
  <si>
    <t>Erling Skakkes gate 78</t>
  </si>
  <si>
    <t>Stavern</t>
  </si>
  <si>
    <t>Bergulfsen</t>
  </si>
  <si>
    <t>Jonas</t>
  </si>
  <si>
    <t>Jonas Bergulfsen</t>
  </si>
  <si>
    <t>Double Decker Gift Stores, Ltd</t>
  </si>
  <si>
    <t>(171) 555-7555</t>
  </si>
  <si>
    <t>120 Hanover Sq.</t>
  </si>
  <si>
    <t>WA1 1DP</t>
  </si>
  <si>
    <t>Hardy</t>
  </si>
  <si>
    <t>Thomas</t>
  </si>
  <si>
    <t>Thomas Hardy</t>
  </si>
  <si>
    <t>S18_3782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</si>
  <si>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</si>
  <si>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</si>
  <si>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</si>
  <si>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</si>
  <si>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</si>
  <si>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</si>
  <si>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</si>
  <si>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Mory Kentary</t>
  </si>
  <si>
    <t>S24_3816</t>
  </si>
  <si>
    <t>Bavarian Collectables Imports, Co.</t>
  </si>
  <si>
    <t>+49 89 61 08 9555</t>
  </si>
  <si>
    <t>Hansastr. 15</t>
  </si>
  <si>
    <t>Munich</t>
  </si>
  <si>
    <t>Donnermeyer</t>
  </si>
  <si>
    <t>Michael Donnermeyer</t>
  </si>
  <si>
    <t>S24_2000</t>
  </si>
  <si>
    <t>Boards &amp; Toys Co.</t>
  </si>
  <si>
    <t>4097 Douglas Av.</t>
  </si>
  <si>
    <t>Leslie Young</t>
  </si>
  <si>
    <t>S18_4668</t>
  </si>
  <si>
    <t>S12_4675</t>
  </si>
  <si>
    <t>S32_3207</t>
  </si>
  <si>
    <t>S24_3191</t>
  </si>
  <si>
    <t>S32_4289</t>
  </si>
  <si>
    <t>Pick a Country</t>
  </si>
  <si>
    <t>Quick Summary</t>
  </si>
  <si>
    <t>SALES PERSON</t>
  </si>
  <si>
    <t>SUM of SALES</t>
  </si>
  <si>
    <t>QUANTITY ORDERED</t>
  </si>
  <si>
    <t>Number of transactions</t>
  </si>
  <si>
    <t>Grand Total</t>
  </si>
  <si>
    <t>Total</t>
  </si>
  <si>
    <t>Average</t>
  </si>
  <si>
    <t>Sales</t>
  </si>
  <si>
    <t>Costs</t>
  </si>
  <si>
    <t>Profit</t>
  </si>
  <si>
    <t>Quantity</t>
  </si>
  <si>
    <t>Status</t>
  </si>
  <si>
    <t>Number of Transactions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</si>
</sst>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6" formatCode="&quot;$&quot;#,##0_);[Red]\(&quot;$&quot;#,##0\)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8" formatCode="&quot;$&quot;#,##0.00_);[Red]\(&quot;$&quot;#,##0.00\)"/>
  </numFmts>
  <fonts count="22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7" borderId="4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6" fontId="1" fillId="0" borderId="2" xfId="2" applyNumberFormat="1" applyFont="1" applyBorder="1">
      <alignment vertical="center"/>
    </xf>
    <xf numFmtId="6" fontId="1" fillId="0" borderId="2" xfId="0" applyNumberFormat="1" applyFont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right" vertical="center"/>
    </xf>
    <xf numFmtId="0" fontId="2" fillId="4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6" fontId="2" fillId="6" borderId="1" xfId="0" applyNumberFormat="1" applyFont="1" applyFill="1" applyBorder="1">
      <alignment vertical="center"/>
    </xf>
    <xf numFmtId="6" fontId="0" fillId="0" borderId="0" xfId="0" applyNumberFormat="1" applyFont="1">
      <alignment vertical="center"/>
    </xf>
    <xf numFmtId="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8" fontId="0" fillId="0" borderId="0" xfId="0" applyNumberFormat="1" applyAlignment="1">
      <alignment horizontal="right" vertical="center"/>
    </xf>
    <xf numFmtId="6" fontId="0" fillId="0" borderId="0" xfId="0" applyNumberFormat="1" applyAlignment="1">
      <alignment horizontal="right" vertical="center"/>
    </xf>
    <xf numFmtId="58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9">
    <dxf>
      <font>
        <name val="Times New Roman"/>
        <scheme val="none"/>
        <charset val="134"/>
        <family val="0"/>
        <b val="1"/>
        <i val="0"/>
        <strike val="0"/>
        <u val="none"/>
        <sz val="11"/>
        <color theme="1"/>
      </font>
      <fill>
        <patternFill patternType="solid">
          <bgColor theme="7" tint="0.4"/>
        </patternFill>
      </fill>
      <alignment horizontal="center" vertical="center"/>
      <border>
        <left/>
        <right/>
        <top/>
        <bottom style="medium">
          <color auto="1"/>
        </bottom>
        <diagonal/>
      </border>
    </dxf>
    <dxf>
      <font>
        <sz val="11"/>
      </font>
    </dxf>
    <dxf>
      <font>
        <name val="Times New Roman"/>
        <scheme val="none"/>
        <charset val="134"/>
        <family val="0"/>
        <b val="1"/>
        <i val="0"/>
        <strike val="0"/>
        <u val="none"/>
        <sz val="11"/>
        <color theme="1"/>
      </font>
      <fill>
        <patternFill patternType="solid">
          <bgColor theme="8" tint="0.4"/>
        </patternFill>
      </fill>
      <border>
        <left/>
        <right/>
        <top/>
        <bottom style="medium">
          <color auto="1"/>
        </bottom>
        <diagonal/>
      </border>
    </dxf>
    <dxf>
      <font>
        <name val="Times New Roman"/>
        <scheme val="none"/>
        <charset val="134"/>
        <family val="0"/>
        <b val="1"/>
        <i val="0"/>
        <strike val="0"/>
        <u val="none"/>
        <sz val="11"/>
        <color theme="1"/>
      </font>
      <fill>
        <patternFill patternType="solid">
          <bgColor theme="8" tint="0.4"/>
        </patternFill>
      </fill>
      <border>
        <bottom style="medium">
          <color auto="1"/>
        </bottom>
        <diagonal/>
      </border>
    </dxf>
    <dxf>
      <font>
        <name val="Times New Roman"/>
        <scheme val="none"/>
        <charset val="134"/>
        <family val="0"/>
        <b val="1"/>
        <i val="0"/>
        <strike val="0"/>
        <u val="none"/>
        <sz val="11"/>
        <color theme="1"/>
      </font>
      <fill>
        <patternFill patternType="solid">
          <bgColor theme="8" tint="0.4"/>
        </patternFill>
      </fill>
      <border>
        <bottom style="medium">
          <color auto="1"/>
        </bottom>
        <diagonal/>
      </border>
    </dxf>
    <dxf>
      <font>
        <name val="Times New Roman"/>
        <scheme val="none"/>
        <charset val="134"/>
        <family val="0"/>
        <b val="1"/>
        <i val="0"/>
        <strike val="0"/>
        <u val="none"/>
        <sz val="11"/>
        <color theme="1"/>
      </font>
      <fill>
        <patternFill patternType="solid">
          <bgColor theme="7" tint="0.4"/>
        </patternFill>
      </fill>
      <alignment horizontal="center" vertical="center"/>
      <border>
        <bottom style="medium">
          <color auto="1"/>
        </bottom>
        <diagonal/>
      </border>
    </dxf>
    <dxf>
      <numFmt numFmtId="178" formatCode="_ * #,##0.0_ ;_ * \-#,##0.0_ ;_ * &quot;-&quot;??_ ;_ @_ "/>
    </dxf>
    <dxf>
      <numFmt numFmtId="179" formatCode="_ * #,##0.0_ ;_ * \-#,##0.0_ ;_ * &quot;-&quot;??_ ;_ @_ "/>
    </dxf>
    <dxf>
      <numFmt numFmtId="180" formatCode="_ * #,##0_ ;_ * \-#,##0_ ;_ * &quot;-&quot;??_ ;_ @_ "/>
    </dxf>
    <dxf>
      <numFmt numFmtId="181" formatCode="_ * #,##0_ ;_ * \-#,##0_ ;_ * &quot;-&quot;??_ ;_ @_ 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0" formatCode="General"/>
    </dxf>
    <dxf>
      <numFmt numFmtId="0" formatCode="General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182" formatCode="&quot;$&quot;#,##0.0_);[Red]\(&quot;$&quot;#,##0.0\)"/>
    </dxf>
    <dxf>
      <numFmt numFmtId="183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font>
        <name val="Times New Roman"/>
        <scheme val="none"/>
        <charset val="134"/>
        <family val="0"/>
        <b val="1"/>
        <i val="0"/>
        <strike val="0"/>
        <u val="none"/>
        <sz val="11"/>
        <color theme="1"/>
      </font>
      <fill>
        <patternFill patternType="solid">
          <bgColor theme="5" tint="0.6"/>
        </patternFill>
      </fill>
      <border>
        <left/>
        <right/>
        <top/>
        <bottom style="medium">
          <color auto="1"/>
        </bottom>
        <diagonal/>
      </border>
    </dxf>
    <dxf>
      <font>
        <name val="Times New Roman"/>
        <scheme val="none"/>
        <charset val="134"/>
        <family val="0"/>
        <b val="1"/>
        <i val="0"/>
        <strike val="0"/>
        <u val="none"/>
        <sz val="11"/>
        <color theme="1"/>
      </font>
      <fill>
        <patternFill patternType="solid">
          <bgColor theme="5" tint="0.6"/>
        </patternFill>
      </fill>
      <border>
        <left/>
        <right/>
        <top/>
        <bottom style="medium">
          <color auto="1"/>
        </bottom>
        <diagonal/>
      </border>
    </dxf>
    <dxf>
      <alignment horizontal="right"/>
    </dxf>
    <dxf>
      <alignment horizontal="right"/>
    </dxf>
    <dxf>
      <numFmt numFmtId="8" formatCode="&quot;$&quot;#,##0.00_);[Red]\(&quot;$&quot;#,##0.00\)"/>
      <alignment horizontal="right"/>
    </dxf>
    <dxf>
      <alignment horizontal="right"/>
    </dxf>
    <dxf>
      <numFmt numFmtId="6" formatCode="&quot;$&quot;#,##0_);[Red]\(&quot;$&quot;#,##0\)"/>
      <alignment horizontal="right"/>
    </dxf>
    <dxf>
      <numFmt numFmtId="6" formatCode="&quot;$&quot;#,##0_);[Red]\(&quot;$&quot;#,##0\)"/>
    </dxf>
    <dxf>
      <numFmt numFmtId="58" formatCode="m/d/yyyy"/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49" formatCode="@"/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[data_report.xlsx]report!PivotTable1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321472222222222"/>
          <c:y val="0.167824074074074"/>
          <c:w val="0.404222222222222"/>
          <c:h val="0.72023148148148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report!$J$6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report!$I$7:$I$9</c:f>
              <c:strCache>
                <c:ptCount val="2"/>
                <c:pt idx="0">
                  <c:v>Eric Natividad</c:v>
                </c:pt>
                <c:pt idx="1">
                  <c:v>Wendy Victorino</c:v>
                </c:pt>
              </c:strCache>
            </c:strRef>
          </c:cat>
          <c:val>
            <c:numRef>
              <c:f>report!$J$7:$J$9</c:f>
              <c:numCache>
                <c:formatCode>"$"#,##0_);[Red]\("$"#,##0\)</c:formatCode>
                <c:ptCount val="2"/>
                <c:pt idx="0">
                  <c:v>33086.05</c:v>
                </c:pt>
                <c:pt idx="1">
                  <c:v>21902.66</c:v>
                </c:pt>
              </c:numCache>
            </c:numRef>
          </c:val>
        </c:ser>
        <c:ser>
          <c:idx val="1"/>
          <c:order val="1"/>
          <c:tx>
            <c:strRef>
              <c:f>report!$K$6</c:f>
              <c:strCache>
                <c:ptCount val="1"/>
                <c:pt idx="0">
                  <c:v>QUANTITY ORDERED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report!$I$7:$I$9</c:f>
              <c:strCache>
                <c:ptCount val="2"/>
                <c:pt idx="0">
                  <c:v>Eric Natividad</c:v>
                </c:pt>
                <c:pt idx="1">
                  <c:v>Wendy Victorino</c:v>
                </c:pt>
              </c:strCache>
            </c:strRef>
          </c:cat>
          <c:val>
            <c:numRef>
              <c:f>report!$K$7:$K$9</c:f>
              <c:numCache>
                <c:formatCode>General</c:formatCode>
                <c:ptCount val="2"/>
                <c:pt idx="0">
                  <c:v>197</c:v>
                </c:pt>
                <c:pt idx="1">
                  <c:v>203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14325611"/>
        <c:axId val="26144466"/>
      </c:barChart>
      <c:catAx>
        <c:axId val="8143256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44466"/>
        <c:crosses val="autoZero"/>
        <c:auto val="1"/>
        <c:lblAlgn val="ctr"/>
        <c:lblOffset val="100"/>
        <c:noMultiLvlLbl val="0"/>
      </c:catAx>
      <c:valAx>
        <c:axId val="2614446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3256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263525</xdr:colOff>
      <xdr:row>3</xdr:row>
      <xdr:rowOff>16510</xdr:rowOff>
    </xdr:from>
    <xdr:to>
      <xdr:col>6</xdr:col>
      <xdr:colOff>1501140</xdr:colOff>
      <xdr:row>24</xdr:row>
      <xdr:rowOff>35560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8900" y="588010"/>
              <a:ext cx="1523365" cy="405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25400</xdr:colOff>
      <xdr:row>26</xdr:row>
      <xdr:rowOff>6350</xdr:rowOff>
    </xdr:from>
    <xdr:to>
      <xdr:col>7</xdr:col>
      <xdr:colOff>34925</xdr:colOff>
      <xdr:row>40</xdr:row>
      <xdr:rowOff>82550</xdr:rowOff>
    </xdr:to>
    <xdr:graphicFrame>
      <xdr:nvGraphicFramePr>
        <xdr:cNvPr id="6" name="Chart 5"/>
        <xdr:cNvGraphicFramePr/>
      </xdr:nvGraphicFramePr>
      <xdr:xfrm>
        <a:off x="635000" y="4997450"/>
        <a:ext cx="61055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10.6675347222" refreshedBy="DARIES KEYS" recordCount="307">
  <cacheSource type="worksheet">
    <worksheetSource name="data"/>
  </cacheSource>
  <cacheFields count="28">
    <cacheField name="ORDERNUMBER" numFmtId="0">
      <sharedItems containsSemiMixedTypes="0" containsString="0" containsNumber="1" containsInteger="1" minValue="10100" maxValue="10425" count="307">
        <n v="10407"/>
        <n v="10322"/>
        <n v="10424"/>
        <n v="10412"/>
        <n v="10403"/>
        <n v="10405"/>
        <n v="10312"/>
        <n v="10333"/>
        <n v="10127"/>
        <n v="10150"/>
        <n v="10339"/>
        <n v="10247"/>
        <n v="10406"/>
        <n v="10304"/>
        <n v="10388"/>
        <n v="10375"/>
        <n v="10223"/>
        <n v="10356"/>
        <n v="10400"/>
        <n v="10276"/>
        <n v="10336"/>
        <n v="10214"/>
        <n v="10142"/>
        <n v="10120"/>
        <n v="10147"/>
        <n v="10369"/>
        <n v="10419"/>
        <n v="10417"/>
        <n v="10271"/>
        <n v="10266"/>
        <n v="10206"/>
        <n v="10395"/>
        <n v="10310"/>
        <n v="10382"/>
        <n v="10180"/>
        <n v="10196"/>
        <n v="10367"/>
        <n v="10325"/>
        <n v="10165"/>
        <n v="10188"/>
        <n v="10105"/>
        <n v="10413"/>
        <n v="10208"/>
        <n v="10370"/>
        <n v="10219"/>
        <n v="10265"/>
        <n v="10293"/>
        <n v="10176"/>
        <n v="10231"/>
        <n v="10391"/>
        <n v="10145"/>
        <n v="10263"/>
        <n v="10136"/>
        <n v="10159"/>
        <n v="10203"/>
        <n v="10121"/>
        <n v="10289"/>
        <n v="10220"/>
        <n v="10109"/>
        <n v="10381"/>
        <n v="10114"/>
        <n v="10324"/>
        <n v="10250"/>
        <n v="10341"/>
        <n v="10201"/>
        <n v="10174"/>
        <n v="10280"/>
        <n v="10135"/>
        <n v="10314"/>
        <n v="10272"/>
        <n v="10139"/>
        <n v="10299"/>
        <n v="10319"/>
        <n v="10185"/>
        <n v="10301"/>
        <n v="10258"/>
        <n v="10318"/>
        <n v="10344"/>
        <n v="10195"/>
        <n v="10122"/>
        <n v="10241"/>
        <n v="10182"/>
        <n v="10251"/>
        <n v="10401"/>
        <n v="10211"/>
        <n v="10205"/>
        <n v="10198"/>
        <n v="10305"/>
        <n v="10192"/>
        <n v="10390"/>
        <n v="10349"/>
        <n v="10115"/>
        <n v="10184"/>
        <n v="10307"/>
        <n v="10140"/>
        <n v="10226"/>
        <n v="10126"/>
        <n v="10302"/>
        <n v="10332"/>
        <n v="10230"/>
        <n v="10194"/>
        <n v="10377"/>
        <n v="10162"/>
        <n v="10112"/>
        <n v="10292"/>
        <n v="10291"/>
        <n v="10246"/>
        <n v="10151"/>
        <n v="10348"/>
        <n v="10239"/>
        <n v="10282"/>
        <n v="10207"/>
        <n v="10153"/>
        <n v="10372"/>
        <n v="10134"/>
        <n v="10237"/>
        <n v="10281"/>
        <n v="10217"/>
        <n v="10227"/>
        <n v="10389"/>
        <n v="10248"/>
        <n v="10222"/>
        <n v="10212"/>
        <n v="10166"/>
        <n v="10119"/>
        <n v="10275"/>
        <n v="10320"/>
        <n v="10383"/>
        <n v="10285"/>
        <n v="10358"/>
        <n v="10347"/>
        <n v="10221"/>
        <n v="10253"/>
        <n v="10334"/>
        <n v="10287"/>
        <n v="10252"/>
        <n v="10274"/>
        <n v="10313"/>
        <n v="10363"/>
        <n v="10306"/>
        <n v="10262"/>
        <n v="10164"/>
        <n v="10238"/>
        <n v="10342"/>
        <n v="10259"/>
        <n v="10288"/>
        <n v="10155"/>
        <n v="10350"/>
        <n v="10178"/>
        <n v="10125"/>
        <n v="10340"/>
        <n v="10228"/>
        <n v="10331"/>
        <n v="10168"/>
        <n v="10204"/>
        <n v="10229"/>
        <n v="10225"/>
        <n v="10278"/>
        <n v="10384"/>
        <n v="10394"/>
        <n v="10359"/>
        <n v="10181"/>
        <n v="10141"/>
        <n v="10366"/>
        <n v="10411"/>
        <n v="10415"/>
        <n v="10323"/>
        <n v="10279"/>
        <n v="10183"/>
        <n v="10243"/>
        <n v="10161"/>
        <n v="10420"/>
        <n v="10108"/>
        <n v="10210"/>
        <n v="10245"/>
        <n v="10396"/>
        <n v="10414"/>
        <n v="10330"/>
        <n v="10224"/>
        <n v="10177"/>
        <n v="10215"/>
        <n v="10110"/>
        <n v="10107"/>
        <n v="10117"/>
        <n v="10129"/>
        <n v="10172"/>
        <n v="10186"/>
        <n v="10357"/>
        <n v="10240"/>
        <n v="10104"/>
        <n v="10244"/>
        <n v="10167"/>
        <n v="10149"/>
        <n v="10425"/>
        <n v="10175"/>
        <n v="10329"/>
        <n v="10378"/>
        <n v="10343"/>
        <n v="10148"/>
        <n v="10402"/>
        <n v="10321"/>
        <n v="10283"/>
        <n v="10216"/>
        <n v="10284"/>
        <n v="10337"/>
        <n v="10296"/>
        <n v="10232"/>
        <n v="10416"/>
        <n v="10338"/>
        <n v="10249"/>
        <n v="10143"/>
        <n v="10191"/>
        <n v="10398"/>
        <n v="10371"/>
        <n v="10128"/>
        <n v="10300"/>
        <n v="10171"/>
        <n v="10170"/>
        <n v="10273"/>
        <n v="10421"/>
        <n v="10386"/>
        <n v="10103"/>
        <n v="10379"/>
        <n v="10270"/>
        <n v="10123"/>
        <n v="10197"/>
        <n v="10355"/>
        <n v="10160"/>
        <n v="10374"/>
        <n v="10106"/>
        <n v="10311"/>
        <n v="10124"/>
        <n v="10209"/>
        <n v="10397"/>
        <n v="10290"/>
        <n v="10100"/>
        <n v="10137"/>
        <n v="10267"/>
        <n v="10353"/>
        <n v="10173"/>
        <n v="10169"/>
        <n v="10361"/>
        <n v="10163"/>
        <n v="10365"/>
        <n v="10156"/>
        <n v="10352"/>
        <n v="10380"/>
        <n v="10113"/>
        <n v="10422"/>
        <n v="10362"/>
        <n v="10111"/>
        <n v="10102"/>
        <n v="10327"/>
        <n v="10335"/>
        <n v="10294"/>
        <n v="10269"/>
        <n v="10309"/>
        <n v="10193"/>
        <n v="10373"/>
        <n v="10308"/>
        <n v="10152"/>
        <n v="10261"/>
        <n v="10189"/>
        <n v="10146"/>
        <n v="10131"/>
        <n v="10257"/>
        <n v="10326"/>
        <n v="10368"/>
        <n v="10118"/>
        <n v="10315"/>
        <n v="10264"/>
        <n v="10316"/>
        <n v="10235"/>
        <n v="10387"/>
        <n v="10328"/>
        <n v="10297"/>
        <n v="10392"/>
        <n v="10199"/>
        <n v="10376"/>
        <n v="10295"/>
        <n v="10351"/>
        <n v="10133"/>
        <n v="10130"/>
        <n v="10233"/>
        <n v="10101"/>
        <n v="10298"/>
        <n v="10255"/>
        <n v="10213"/>
        <n v="10190"/>
        <n v="10346"/>
        <n v="10256"/>
        <n v="10385"/>
        <n v="10236"/>
        <n v="10277"/>
        <n v="10317"/>
        <n v="10154"/>
        <n v="10364"/>
        <n v="10345"/>
        <n v="10303"/>
        <n v="10423"/>
        <n v="10286"/>
        <n v="10409"/>
        <n v="10116"/>
        <n v="10242"/>
        <n v="10144"/>
        <n v="10158"/>
        <n v="10408"/>
      </sharedItems>
    </cacheField>
    <cacheField name="QUANTITYORDERED" numFmtId="0">
      <sharedItems containsSemiMixedTypes="0" containsString="0" containsNumber="1" containsInteger="1" minValue="15" maxValue="85" count="41">
        <n v="76"/>
        <n v="50"/>
        <n v="60"/>
        <n v="66"/>
        <n v="48"/>
        <n v="46"/>
        <n v="45"/>
        <n v="55"/>
        <n v="44"/>
        <n v="65"/>
        <n v="47"/>
        <n v="43"/>
        <n v="49"/>
        <n v="64"/>
        <n v="70"/>
        <n v="56"/>
        <n v="41"/>
        <n v="38"/>
        <n v="36"/>
        <n v="42"/>
        <n v="33"/>
        <n v="34"/>
        <n v="39"/>
        <n v="32"/>
        <n v="37"/>
        <n v="85"/>
        <n v="40"/>
        <n v="29"/>
        <n v="31"/>
        <n v="51"/>
        <n v="35"/>
        <n v="27"/>
        <n v="26"/>
        <n v="30"/>
        <n v="20"/>
        <n v="28"/>
        <n v="25"/>
        <n v="24"/>
        <n v="61"/>
        <n v="22"/>
        <n v="15"/>
      </sharedItems>
    </cacheField>
    <cacheField name="PRICEEACH" numFmtId="8">
      <sharedItems containsSemiMixedTypes="0" containsString="0" containsNumber="1" minValue="29.54" maxValue="100" count="32">
        <n v="100"/>
        <n v="88.75"/>
        <n v="92.95"/>
        <n v="95.55"/>
        <n v="96.92"/>
        <n v="97.39"/>
        <n v="88.14"/>
        <n v="89.5"/>
        <n v="93.24"/>
        <n v="94.9"/>
        <n v="83.12"/>
        <n v="84.97"/>
        <n v="99.52"/>
        <n v="94.1"/>
        <n v="96.34"/>
        <n v="94.71"/>
        <n v="94.79"/>
        <n v="85.72"/>
        <n v="85.54"/>
        <n v="87.6"/>
        <n v="83.32"/>
        <n v="91.17"/>
        <n v="48.28"/>
        <n v="53.76"/>
        <n v="49.04"/>
        <n v="78.89"/>
        <n v="57.2"/>
        <n v="29.54"/>
        <n v="63.38"/>
        <n v="36.93"/>
        <n v="81.86"/>
        <n v="67.03"/>
      </sharedItems>
    </cacheField>
    <cacheField name="ORDERLINENUMBER" numFmtId="0">
      <sharedItems containsSemiMixedTypes="0" containsString="0" containsNumber="1" containsInteger="1" minValue="1" maxValue="17" count="17">
        <n v="2"/>
        <n v="6"/>
        <n v="9"/>
        <n v="3"/>
        <n v="8"/>
        <n v="13"/>
        <n v="1"/>
        <n v="5"/>
        <n v="11"/>
        <n v="7"/>
        <n v="4"/>
        <n v="14"/>
        <n v="16"/>
        <n v="15"/>
        <n v="12"/>
        <n v="10"/>
        <n v="17"/>
      </sharedItems>
    </cacheField>
    <cacheField name="COSTS" numFmtId="8">
      <sharedItems containsSemiMixedTypes="0" containsString="0" containsNumber="1" minValue="553.95" maxValue="7600" count="71">
        <n v="7600"/>
        <n v="5000"/>
        <n v="6000"/>
        <n v="6600"/>
        <n v="4800"/>
        <n v="4600"/>
        <n v="4500"/>
        <n v="5500"/>
        <n v="4400"/>
        <n v="6500"/>
        <n v="4700"/>
        <n v="4300"/>
        <n v="4900"/>
        <n v="6400"/>
        <n v="7000"/>
        <n v="5600"/>
        <n v="4100"/>
        <n v="3800"/>
        <n v="3600"/>
        <n v="4200"/>
        <n v="3300"/>
        <n v="3400"/>
        <n v="3900"/>
        <n v="3200"/>
        <n v="3700"/>
        <n v="7543.75"/>
        <n v="4000"/>
        <n v="2900"/>
        <n v="3100"/>
        <n v="5100"/>
        <n v="6134.7"/>
        <n v="3500"/>
        <n v="2700"/>
        <n v="2600"/>
        <n v="3000"/>
        <n v="4873.05"/>
        <n v="4846"/>
        <n v="4674.72"/>
        <n v="2000"/>
        <n v="2800"/>
        <n v="4407"/>
        <n v="4206.5"/>
        <n v="4195.8"/>
        <n v="4175.6"/>
        <n v="3989.76"/>
        <n v="3908.62"/>
        <n v="3881.28"/>
        <n v="3858.1"/>
        <n v="3853.6"/>
        <n v="3788.4"/>
        <n v="2500"/>
        <n v="3757.26"/>
        <n v="2400"/>
        <n v="3602.02"/>
        <n v="3600.24"/>
        <n v="3248.7"/>
        <n v="3164.98"/>
        <n v="3153.6"/>
        <n v="2916.2"/>
        <n v="2826.27"/>
        <n v="2317.44"/>
        <n v="2311.68"/>
        <n v="2255.84"/>
        <n v="2208.92"/>
        <n v="2173.6"/>
        <n v="1801.94"/>
        <n v="1711.26"/>
        <n v="1698.78"/>
        <n v="1637.2"/>
        <n v="1474.66"/>
        <n v="553.95"/>
      </sharedItems>
    </cacheField>
    <cacheField name="SALES" numFmtId="6">
      <sharedItems containsSemiMixedTypes="0" containsString="0" containsNumber="1" minValue="553.95" maxValue="14082.8" count="303">
        <n v="14082.8"/>
        <n v="12536.5"/>
        <n v="12001"/>
        <n v="11887.8"/>
        <n v="11886.6"/>
        <n v="11739.7"/>
        <n v="11623.7"/>
        <n v="11336.7"/>
        <n v="11279.2"/>
        <n v="10993.5"/>
        <n v="10758"/>
        <n v="10606.2"/>
        <n v="10468.9"/>
        <n v="10172.7"/>
        <n v="10066.6"/>
        <n v="10039.6"/>
        <n v="9774.03"/>
        <n v="9720"/>
        <n v="9661.44"/>
        <n v="9631"/>
        <n v="9558.8"/>
        <n v="9534.5"/>
        <n v="9470.94"/>
        <n v="9264.86"/>
        <n v="9245.76"/>
        <n v="9240.44"/>
        <n v="9240"/>
        <n v="9218.16"/>
        <n v="9169"/>
        <n v="9160.36"/>
        <n v="9064.89"/>
        <n v="8977.05"/>
        <n v="8940.96"/>
        <n v="8935.5"/>
        <n v="8892.9"/>
        <n v="8887.7"/>
        <n v="8884.8"/>
        <n v="8844.12"/>
        <n v="8754.69"/>
        <n v="8714.7"/>
        <n v="8690.36"/>
        <n v="8677.8"/>
        <n v="8602.92"/>
        <n v="8470.14"/>
        <n v="8448.64"/>
        <n v="8427.02"/>
        <n v="8411.56"/>
        <n v="8378.69"/>
        <n v="8378.58"/>
        <n v="8344.71"/>
        <n v="8339.8"/>
        <n v="8336.94"/>
        <n v="8331.61"/>
        <n v="8296.35"/>
        <n v="8291.04"/>
        <n v="8284"/>
        <n v="8272.34"/>
        <n v="8258"/>
        <n v="8257"/>
        <n v="8254.8"/>
        <n v="8209.44"/>
        <n v="8160.3"/>
        <n v="8118.55"/>
        <n v="8065.89"/>
        <n v="8014.82"/>
        <n v="8008.56"/>
        <n v="7975.44"/>
        <n v="7962.24"/>
        <n v="7956.46"/>
        <n v="7947.31"/>
        <n v="7901.1"/>
        <n v="7886.2"/>
        <n v="7723.5"/>
        <n v="7680.64"/>
        <n v="7667.14"/>
        <n v="7650"/>
        <n v="7620.5"/>
        <n v="7599.9"/>
        <n v="7597.3"/>
        <n v="7554.8"/>
        <n v="7552.28"/>
        <n v="7543.75"/>
        <n v="7498.9"/>
        <n v="7492.4"/>
        <n v="7483.98"/>
        <n v="7455.87"/>
        <n v="7421.3"/>
        <n v="7397"/>
        <n v="7396.8"/>
        <n v="7381.16"/>
        <n v="7379.97"/>
        <n v="7374.1"/>
        <n v="7343.9"/>
        <n v="7329.06"/>
        <n v="7310"/>
        <n v="7300.51"/>
        <n v="7290.36"/>
        <n v="7264.53"/>
        <n v="7209.12"/>
        <n v="7209.11"/>
        <n v="7140.76"/>
        <n v="7136.19"/>
        <n v="7132.68"/>
        <n v="7110.91"/>
        <n v="7110.8"/>
        <n v="7083.37"/>
        <n v="7071.27"/>
        <n v="7060.24"/>
        <n v="7036.89"/>
        <n v="7031.52"/>
        <n v="7023.98"/>
        <n v="7023.9"/>
        <n v="7020.64"/>
        <n v="7020.48"/>
        <n v="7017.76"/>
        <n v="6981"/>
        <n v="6960.48"/>
        <n v="6954.08"/>
        <n v="6949.67"/>
        <n v="6930.74"/>
        <n v="6916.12"/>
        <n v="6901.92"/>
        <n v="6876.11"/>
        <n v="6869.05"/>
        <n v="6863.92"/>
        <n v="6847"/>
        <n v="6834.5"/>
        <n v="6804.63"/>
        <n v="6773.6"/>
        <n v="6763.47"/>
        <n v="6761.6"/>
        <n v="6749.83"/>
        <n v="6724"/>
        <n v="6678"/>
        <n v="6576.5"/>
        <n v="6570.76"/>
        <n v="6567.96"/>
        <n v="6563.06"/>
        <n v="6554.24"/>
        <n v="6548.3"/>
        <n v="6541.2"/>
        <n v="6539.04"/>
        <n v="6531.44"/>
        <n v="6490.88"/>
        <n v="6490.68"/>
        <n v="6483.46"/>
        <n v="6482.85"/>
        <n v="6463.23"/>
        <n v="6434.02"/>
        <n v="6433.7"/>
        <n v="6432.64"/>
        <n v="6426.5"/>
        <n v="6407.86"/>
        <n v="6401.22"/>
        <n v="6397.44"/>
        <n v="6376.58"/>
        <n v="6358.68"/>
        <n v="6324.75"/>
        <n v="6287.66"/>
        <n v="6275.72"/>
        <n v="6232"/>
        <n v="6209.25"/>
        <n v="6203.06"/>
        <n v="6168"/>
        <n v="6163.94"/>
        <n v="6154.18"/>
        <n v="6153.73"/>
        <n v="6134.7"/>
        <n v="6130.35"/>
        <n v="6123.4"/>
        <n v="6120.34"/>
        <n v="6109.29"/>
        <n v="6107.4"/>
        <n v="6101"/>
        <n v="6087.94"/>
        <n v="6083"/>
        <n v="6075.3"/>
        <n v="6069"/>
        <n v="6065.55"/>
        <n v="6034.38"/>
        <n v="6027.75"/>
        <n v="6023.16"/>
        <n v="6004.8"/>
        <n v="5960.36"/>
        <n v="5959.22"/>
        <n v="5958.5"/>
        <n v="5950.34"/>
        <n v="5924.16"/>
        <n v="5907.5"/>
        <n v="5894.94"/>
        <n v="5891.04"/>
        <n v="5868.2"/>
        <n v="5856.85"/>
        <n v="5848.92"/>
        <n v="5848.68"/>
        <n v="5833.8"/>
        <n v="5803.14"/>
        <n v="5795.54"/>
        <n v="5759.42"/>
        <n v="5747.85"/>
        <n v="5679.36"/>
        <n v="5676.84"/>
        <n v="5652.94"/>
        <n v="5642.83"/>
        <n v="5624.79"/>
        <n v="5600.5"/>
        <n v="5597.76"/>
        <n v="5590"/>
        <n v="5552.16"/>
        <n v="5545.8"/>
        <n v="5544.02"/>
        <n v="5521.89"/>
        <n v="5481.45"/>
        <n v="5464.69"/>
        <n v="5450.59"/>
        <n v="5433.75"/>
        <n v="5417.57"/>
        <n v="5404.62"/>
        <n v="5399.55"/>
        <n v="5383.08"/>
        <n v="5331.88"/>
        <n v="5324.4"/>
        <n v="5302.72"/>
        <n v="5294.14"/>
        <n v="5288.01"/>
        <n v="5279.4"/>
        <n v="5278.68"/>
        <n v="5203"/>
        <n v="5197.92"/>
        <n v="5192.64"/>
        <n v="5171.4"/>
        <n v="5151"/>
        <n v="5124.3"/>
        <n v="5110.98"/>
        <n v="5043.87"/>
        <n v="5036.16"/>
        <n v="5019.9"/>
        <n v="5001.92"/>
        <n v="4991.44"/>
        <n v="4984.32"/>
        <n v="4954.08"/>
        <n v="4935.28"/>
        <n v="4931.6"/>
        <n v="4916.66"/>
        <n v="4873.05"/>
        <n v="4846"/>
        <n v="4818.15"/>
        <n v="4808.31"/>
        <n v="4781.7"/>
        <n v="4746.28"/>
        <n v="4692.6"/>
        <n v="4674.72"/>
        <n v="4660.24"/>
        <n v="4642.88"/>
        <n v="4627.92"/>
        <n v="4570.4"/>
        <n v="4524.1"/>
        <n v="4512.6"/>
        <n v="4512.48"/>
        <n v="4444.54"/>
        <n v="4427.6"/>
        <n v="4407"/>
        <n v="4333.29"/>
        <n v="4223.13"/>
        <n v="4219.2"/>
        <n v="4215.05"/>
        <n v="4206.5"/>
        <n v="4195.8"/>
        <n v="4177.49"/>
        <n v="4175.6"/>
        <n v="4156.58"/>
        <n v="4061.76"/>
        <n v="4035.96"/>
        <n v="3989.76"/>
        <n v="3987.2"/>
        <n v="3908.62"/>
        <n v="3881.28"/>
        <n v="3858.1"/>
        <n v="3853.6"/>
        <n v="3788.4"/>
        <n v="3782"/>
        <n v="3757.26"/>
        <n v="3726"/>
        <n v="3602.02"/>
        <n v="3600.24"/>
        <n v="3325.92"/>
        <n v="3248.7"/>
        <n v="3164.98"/>
        <n v="3153.6"/>
        <n v="3127.88"/>
        <n v="2916.2"/>
        <n v="2826.27"/>
        <n v="2317.44"/>
        <n v="2311.68"/>
        <n v="2255.84"/>
        <n v="2208.92"/>
        <n v="2173.6"/>
        <n v="1801.94"/>
        <n v="1711.26"/>
        <n v="1698.78"/>
        <n v="1637.2"/>
        <n v="1474.66"/>
        <n v="553.95"/>
      </sharedItems>
    </cacheField>
    <cacheField name="PROFIT" numFmtId="6">
      <sharedItems containsSemiMixedTypes="0" containsString="0" containsNumber="1" minValue="0" maxValue="7536.5" count="271">
        <n v="6482.8"/>
        <n v="7536.5"/>
        <n v="7001"/>
        <n v="5887.8"/>
        <n v="5286.6"/>
        <n v="4139.7"/>
        <n v="6823.7"/>
        <n v="6736.7"/>
        <n v="6679.2"/>
        <n v="6493.5"/>
        <n v="5258"/>
        <n v="6206.2"/>
        <n v="3968.9"/>
        <n v="5472.7"/>
        <n v="5466.6"/>
        <n v="5739.6"/>
        <n v="4874.03"/>
        <n v="4920"/>
        <n v="3261.44"/>
        <n v="4631"/>
        <n v="4958.8"/>
        <n v="4534.5"/>
        <n v="4870.94"/>
        <n v="4664.86"/>
        <n v="4445.76"/>
        <n v="4840.44"/>
        <n v="2240"/>
        <n v="3618.16"/>
        <n v="4169"/>
        <n v="4760.36"/>
        <n v="4364.89"/>
        <n v="4477.05"/>
        <n v="4140.96"/>
        <n v="3935.5"/>
        <n v="4792.9"/>
        <n v="4187.7"/>
        <n v="4384.8"/>
        <n v="5044.12"/>
        <n v="4054.69"/>
        <n v="4214.7"/>
        <n v="4590.36"/>
        <n v="5077.8"/>
        <n v="4002.92"/>
        <n v="3570.14"/>
        <n v="4148.64"/>
        <n v="3527.02"/>
        <n v="3811.56"/>
        <n v="3678.69"/>
        <n v="4178.58"/>
        <n v="5044.71"/>
        <n v="3439.8"/>
        <n v="4236.94"/>
        <n v="4231.61"/>
        <n v="4196.35"/>
        <n v="3491.04"/>
        <n v="3284"/>
        <n v="3972.34"/>
        <n v="3258"/>
        <n v="3657"/>
        <n v="4654.8"/>
        <n v="3409.44"/>
        <n v="3660.3"/>
        <n v="2618.55"/>
        <n v="3165.89"/>
        <n v="4614.82"/>
        <n v="3808.56"/>
        <n v="4175.44"/>
        <n v="4062.24"/>
        <n v="3856.46"/>
        <n v="3047.31"/>
        <n v="3401.1"/>
        <n v="3586.2"/>
        <n v="2723.5"/>
        <n v="4480.64"/>
        <n v="3967.14"/>
        <n v="3150"/>
        <n v="2620.5"/>
        <n v="3399.9"/>
        <n v="3497.3"/>
        <n v="3154.8"/>
        <n v="2952.28"/>
        <n v="0"/>
        <n v="3398.9"/>
        <n v="3492.4"/>
        <n v="3283.98"/>
        <n v="3755.87"/>
        <n v="2721.3"/>
        <n v="2397"/>
        <n v="2596.8"/>
        <n v="2781.16"/>
        <n v="3479.97"/>
        <n v="3674.1"/>
        <n v="2743.9"/>
        <n v="3529.06"/>
        <n v="3010"/>
        <n v="2310"/>
        <n v="2400.51"/>
        <n v="3090.36"/>
        <n v="3364.53"/>
        <n v="2409.12"/>
        <n v="4309.11"/>
        <n v="2740.76"/>
        <n v="3436.19"/>
        <n v="3532.68"/>
        <n v="2810.91"/>
        <n v="4210.8"/>
        <n v="2383.37"/>
        <n v="2971.27"/>
        <n v="2660.24"/>
        <n v="2136.89"/>
        <n v="2231.52"/>
        <n v="3923.98"/>
        <n v="3123.9"/>
        <n v="2620.64"/>
        <n v="2220.48"/>
        <n v="2417.76"/>
        <n v="3081"/>
        <n v="2160.48"/>
        <n v="2054.08"/>
        <n v="2049.67"/>
        <n v="2630.74"/>
        <n v="2616.12"/>
        <n v="3301.92"/>
        <n v="3776.11"/>
        <n v="2169.05"/>
        <n v="1963.92"/>
        <n v="2747"/>
        <n v="1834.5"/>
        <n v="1904.63"/>
        <n v="2773.6"/>
        <n v="1863.47"/>
        <n v="2761.6"/>
        <n v="2649.83"/>
        <n v="2624"/>
        <n v="2678"/>
        <n v="1576.5"/>
        <n v="3470.76"/>
        <n v="1667.96"/>
        <n v="1663.06"/>
        <n v="1654.24"/>
        <n v="1048.3"/>
        <n v="1941.2"/>
        <n v="1739.04"/>
        <n v="2731.44"/>
        <n v="2090.88"/>
        <n v="2290.68"/>
        <n v="3083.46"/>
        <n v="982.85"/>
        <n v="3563.23"/>
        <n v="1834.02"/>
        <n v="1533.7"/>
        <n v="2632.64"/>
        <n v="1426.5"/>
        <n v="2107.86"/>
        <n v="2201.22"/>
        <n v="1497.44"/>
        <n v="2676.58"/>
        <n v="2758.68"/>
        <n v="1824.75"/>
        <n v="1587.66"/>
        <n v="2875.72"/>
        <n v="2232"/>
        <n v="1109.25"/>
        <n v="1503.06"/>
        <n v="1368"/>
        <n v="2063.94"/>
        <n v="1454.18"/>
        <n v="1853.73"/>
        <n v="1630.35"/>
        <n v="2723.4"/>
        <n v="2720.34"/>
        <n v="2809.29"/>
        <n v="107.4"/>
        <n v="1101"/>
        <n v="1787.94"/>
        <n v="1083"/>
        <n v="2575.3"/>
        <n v="1869"/>
        <n v="3365.55"/>
        <n v="2734.38"/>
        <n v="1527.75"/>
        <n v="2123.16"/>
        <n v="2804.8"/>
        <n v="1060.36"/>
        <n v="2259.22"/>
        <n v="2558.5"/>
        <n v="1650.34"/>
        <n v="1524.16"/>
        <n v="907.5"/>
        <n v="2094.94"/>
        <n v="1091.04"/>
        <n v="3268.2"/>
        <n v="1756.85"/>
        <n v="2248.92"/>
        <n v="1148.68"/>
        <n v="1333.8"/>
        <n v="1703.14"/>
        <n v="1195.54"/>
        <n v="1459.42"/>
        <n v="1247.85"/>
        <n v="2079.36"/>
        <n v="2076.84"/>
        <n v="1052.94"/>
        <n v="1542.83"/>
        <n v="1524.79"/>
        <n v="1000.5"/>
        <n v="697.76"/>
        <n v="1590"/>
        <n v="1252.16"/>
        <n v="1045.8"/>
        <n v="1444.02"/>
        <n v="2221.89"/>
        <n v="1581.45"/>
        <n v="764.69"/>
        <n v="750.59"/>
        <n v="1933.75"/>
        <n v="1117.57"/>
        <n v="2804.62"/>
        <n v="1499.55"/>
        <n v="1583.08"/>
        <n v="1931.88"/>
        <n v="824.4"/>
        <n v="2102.72"/>
        <n v="694.14"/>
        <n v="1388.01"/>
        <n v="1679.4"/>
        <n v="978.68"/>
        <n v="903"/>
        <n v="1297.92"/>
        <n v="392.64"/>
        <n v="671.4"/>
        <n v="2151"/>
        <n v="2024.3"/>
        <n v="810.98"/>
        <n v="1143.87"/>
        <n v="736.16"/>
        <n v="2019.9"/>
        <n v="601.92"/>
        <n v="691.44"/>
        <n v="584.32"/>
        <n v="154.08"/>
        <n v="35.2799999999997"/>
        <n v="931.6"/>
        <n v="16.6599999999999"/>
        <n v="518.15"/>
        <n v="908.31"/>
        <n v="281.7"/>
        <n v="346.28"/>
        <n v="192.6"/>
        <n v="2060.24"/>
        <n v="242.88"/>
        <n v="227.92"/>
        <n v="2570.4"/>
        <n v="1024.1"/>
        <n v="912.6"/>
        <n v="1712.48"/>
        <n v="1544.54"/>
        <n v="427.6"/>
        <n v="233.29"/>
        <n v="1123.13"/>
        <n v="619.2"/>
        <n v="715.05"/>
        <n v="77.4899999999998"/>
        <n v="56.5799999999999"/>
        <n v="861.76"/>
        <n v="435.96"/>
        <n v="487.2"/>
        <n v="1282"/>
        <n v="1326"/>
        <n v="925.92"/>
        <n v="327.88"/>
      </sharedItems>
    </cacheField>
    <cacheField name="ORDERDATE" numFmtId="58">
      <sharedItems containsSemiMixedTypes="0" containsString="0" containsNonDate="0" containsDate="1" minDate="2003-01-06T00:00:00" maxDate="2005-05-31T00:00:00" count="252">
        <d v="2005-04-22T00:00:00"/>
        <d v="2004-11-04T00:00:00"/>
        <d v="2005-05-31T00:00:00"/>
        <d v="2005-05-03T00:00:00"/>
        <d v="2005-04-08T00:00:00"/>
        <d v="2005-04-14T00:00:00"/>
        <d v="2004-10-21T00:00:00"/>
        <d v="2004-11-18T00:00:00"/>
        <d v="2003-06-03T00:00:00"/>
        <d v="2003-09-19T00:00:00"/>
        <d v="2004-11-23T00:00:00"/>
        <d v="2004-05-05T00:00:00"/>
        <d v="2005-04-15T00:00:00"/>
        <d v="2004-10-11T00:00:00"/>
        <d v="2005-03-03T00:00:00"/>
        <d v="2005-02-03T00:00:00"/>
        <d v="2004-02-20T00:00:00"/>
        <d v="2004-12-09T00:00:00"/>
        <d v="2005-04-01T00:00:00"/>
        <d v="2004-08-02T00:00:00"/>
        <d v="2004-11-20T00:00:00"/>
        <d v="2004-01-26T00:00:00"/>
        <d v="2003-08-08T00:00:00"/>
        <d v="2003-04-29T00:00:00"/>
        <d v="2003-09-05T00:00:00"/>
        <d v="2005-01-20T00:00:00"/>
        <d v="2005-05-17T00:00:00"/>
        <d v="2005-05-13T00:00:00"/>
        <d v="2004-07-20T00:00:00"/>
        <d v="2004-07-06T00:00:00"/>
        <d v="2003-12-05T00:00:00"/>
        <d v="2005-03-17T00:00:00"/>
        <d v="2004-10-16T00:00:00"/>
        <d v="2005-02-17T00:00:00"/>
        <d v="2003-11-11T00:00:00"/>
        <d v="2003-11-26T00:00:00"/>
        <d v="2005-01-12T00:00:00"/>
        <d v="2004-11-05T00:00:00"/>
        <d v="2003-10-22T00:00:00"/>
        <d v="2003-11-18T00:00:00"/>
        <d v="2003-02-11T00:00:00"/>
        <d v="2005-05-05T00:00:00"/>
        <d v="2004-01-02T00:00:00"/>
        <d v="2004-02-10T00:00:00"/>
        <d v="2004-07-02T00:00:00"/>
        <d v="2004-09-09T00:00:00"/>
        <d v="2003-11-06T00:00:00"/>
        <d v="2004-03-19T00:00:00"/>
        <d v="2005-03-09T00:00:00"/>
        <d v="2003-08-25T00:00:00"/>
        <d v="2004-06-28T00:00:00"/>
        <d v="2003-07-04T00:00:00"/>
        <d v="2003-10-10T00:00:00"/>
        <d v="2003-12-02T00:00:00"/>
        <d v="2003-05-07T00:00:00"/>
        <d v="2004-09-03T00:00:00"/>
        <d v="2004-02-12T00:00:00"/>
        <d v="2003-03-10T00:00:00"/>
        <d v="2003-04-01T00:00:00"/>
        <d v="2004-05-11T00:00:00"/>
        <d v="2004-11-24T00:00:00"/>
        <d v="2003-12-01T00:00:00"/>
        <d v="2004-08-17T00:00:00"/>
        <d v="2003-07-02T00:00:00"/>
        <d v="2004-10-22T00:00:00"/>
        <d v="2003-07-16T00:00:00"/>
        <d v="2004-09-30T00:00:00"/>
        <d v="2004-11-03T00:00:00"/>
        <d v="2003-11-14T00:00:00"/>
        <d v="2003-10-05T00:00:00"/>
        <d v="2004-06-15T00:00:00"/>
        <d v="2004-11-02T00:00:00"/>
        <d v="2004-11-25T00:00:00"/>
        <d v="2003-11-25T00:00:00"/>
        <d v="2003-05-08T00:00:00"/>
        <d v="2004-04-13T00:00:00"/>
        <d v="2003-11-12T00:00:00"/>
        <d v="2004-05-18T00:00:00"/>
        <d v="2005-04-03T00:00:00"/>
        <d v="2004-01-15T00:00:00"/>
        <d v="2003-12-03T00:00:00"/>
        <d v="2003-11-27T00:00:00"/>
        <d v="2004-10-13T00:00:00"/>
        <d v="2003-11-20T00:00:00"/>
        <d v="2005-03-04T00:00:00"/>
        <d v="2004-12-01T00:00:00"/>
        <d v="2003-04-04T00:00:00"/>
        <d v="2004-10-14T00:00:00"/>
        <d v="2003-07-24T00:00:00"/>
        <d v="2004-02-26T00:00:00"/>
        <d v="2003-05-28T00:00:00"/>
        <d v="2003-10-06T00:00:00"/>
        <d v="2004-11-17T00:00:00"/>
        <d v="2004-03-15T00:00:00"/>
        <d v="2005-02-09T00:00:00"/>
        <d v="2003-10-18T00:00:00"/>
        <d v="2003-03-24T00:00:00"/>
        <d v="2004-09-08T00:00:00"/>
        <d v="2003-09-21T00:00:00"/>
        <d v="2004-11-01T00:00:00"/>
        <d v="2004-04-12T00:00:00"/>
        <d v="2004-08-20T00:00:00"/>
        <d v="2003-12-09T00:00:00"/>
        <d v="2003-09-28T00:00:00"/>
        <d v="2005-01-26T00:00:00"/>
        <d v="2003-07-01T00:00:00"/>
        <d v="2004-04-05T00:00:00"/>
        <d v="2004-08-19T00:00:00"/>
        <d v="2004-02-04T00:00:00"/>
        <d v="2004-03-02T00:00:00"/>
        <d v="2004-05-07T00:00:00"/>
        <d v="2004-02-19T00:00:00"/>
        <d v="2004-01-16T00:00:00"/>
        <d v="2003-10-21T00:00:00"/>
        <d v="2003-04-28T00:00:00"/>
        <d v="2004-07-23T00:00:00"/>
        <d v="2005-02-22T00:00:00"/>
        <d v="2004-08-27T00:00:00"/>
        <d v="2004-12-10T00:00:00"/>
        <d v="2004-11-29T00:00:00"/>
        <d v="2004-02-18T00:00:00"/>
        <d v="2004-06-01T00:00:00"/>
        <d v="2004-11-19T00:00:00"/>
        <d v="2004-08-30T00:00:00"/>
        <d v="2004-05-26T00:00:00"/>
        <d v="2004-07-21T00:00:00"/>
        <d v="2005-01-06T00:00:00"/>
        <d v="2004-06-24T00:00:00"/>
        <d v="2004-04-09T00:00:00"/>
        <d v="2004-09-01T00:00:00"/>
        <d v="2004-12-02T00:00:00"/>
        <d v="2003-11-08T00:00:00"/>
        <d v="2003-05-21T00:00:00"/>
        <d v="2004-03-10T00:00:00"/>
        <d v="2003-10-28T00:00:00"/>
        <d v="2004-03-11T00:00:00"/>
        <d v="2004-02-22T00:00:00"/>
        <d v="2004-08-06T00:00:00"/>
        <d v="2005-02-23T00:00:00"/>
        <d v="2005-03-15T00:00:00"/>
        <d v="2004-12-15T00:00:00"/>
        <d v="2003-08-01T00:00:00"/>
        <d v="2005-01-10T00:00:00"/>
        <d v="2005-05-01T00:00:00"/>
        <d v="2005-05-09T00:00:00"/>
        <d v="2004-08-09T00:00:00"/>
        <d v="2003-11-13T00:00:00"/>
        <d v="2004-04-26T00:00:00"/>
        <d v="2003-10-17T00:00:00"/>
        <d v="2005-05-29T00:00:00"/>
        <d v="2003-03-03T00:00:00"/>
        <d v="2004-01-12T00:00:00"/>
        <d v="2004-05-04T00:00:00"/>
        <d v="2005-03-23T00:00:00"/>
        <d v="2005-05-06T00:00:00"/>
        <d v="2004-11-16T00:00:00"/>
        <d v="2004-02-21T00:00:00"/>
        <d v="2003-11-07T00:00:00"/>
        <d v="2004-01-29T00:00:00"/>
        <d v="2003-03-18T00:00:00"/>
        <d v="2003-02-24T00:00:00"/>
        <d v="2003-04-16T00:00:00"/>
        <d v="2003-06-12T00:00:00"/>
        <d v="2003-11-05T00:00:00"/>
        <d v="2003-01-31T00:00:00"/>
        <d v="2004-04-29T00:00:00"/>
        <d v="2003-10-23T00:00:00"/>
        <d v="2003-09-12T00:00:00"/>
        <d v="2004-11-15T00:00:00"/>
        <d v="2005-02-10T00:00:00"/>
        <d v="2003-09-11T00:00:00"/>
        <d v="2005-04-07T00:00:00"/>
        <d v="2004-02-02T00:00:00"/>
        <d v="2004-08-21T00:00:00"/>
        <d v="2004-11-21T00:00:00"/>
        <d v="2004-09-15T00:00:00"/>
        <d v="2004-03-20T00:00:00"/>
        <d v="2005-05-10T00:00:00"/>
        <d v="2004-11-22T00:00:00"/>
        <d v="2004-05-08T00:00:00"/>
        <d v="2003-08-10T00:00:00"/>
        <d v="2005-03-30T00:00:00"/>
        <d v="2005-01-23T00:00:00"/>
        <d v="2003-06-06T00:00:00"/>
        <d v="2003-10-04T00:00:00"/>
        <d v="2003-11-04T00:00:00"/>
        <d v="2005-03-01T00:00:00"/>
        <d v="2003-01-29T00:00:00"/>
        <d v="2004-07-19T00:00:00"/>
        <d v="2003-05-20T00:00:00"/>
        <d v="2004-12-07T00:00:00"/>
        <d v="2003-10-11T00:00:00"/>
        <d v="2005-02-02T00:00:00"/>
        <d v="2003-02-17T00:00:00"/>
        <d v="2004-01-09T00:00:00"/>
        <d v="2005-03-28T00:00:00"/>
        <d v="2004-09-07T00:00:00"/>
        <d v="2003-01-06T00:00:00"/>
        <d v="2003-07-10T00:00:00"/>
        <d v="2004-07-07T00:00:00"/>
        <d v="2004-12-04T00:00:00"/>
        <d v="2004-12-17T00:00:00"/>
        <d v="2003-10-20T00:00:00"/>
        <d v="2005-01-07T00:00:00"/>
        <d v="2003-10-08T00:00:00"/>
        <d v="2004-12-03T00:00:00"/>
        <d v="2005-02-16T00:00:00"/>
        <d v="2003-03-26T00:00:00"/>
        <d v="2005-05-30T00:00:00"/>
        <d v="2005-01-05T00:00:00"/>
        <d v="2003-03-25T00:00:00"/>
        <d v="2003-01-10T00:00:00"/>
        <d v="2004-11-10T00:00:00"/>
        <d v="2004-09-10T00:00:00"/>
        <d v="2004-07-16T00:00:00"/>
        <d v="2004-10-15T00:00:00"/>
        <d v="2003-11-21T00:00:00"/>
        <d v="2005-01-31T00:00:00"/>
        <d v="2003-09-25T00:00:00"/>
        <d v="2004-06-17T00:00:00"/>
        <d v="2003-09-03T00:00:00"/>
        <d v="2003-06-16T00:00:00"/>
        <d v="2004-06-14T00:00:00"/>
        <d v="2004-11-09T00:00:00"/>
        <d v="2005-01-19T00:00:00"/>
        <d v="2003-04-21T00:00:00"/>
        <d v="2004-10-29T00:00:00"/>
        <d v="2004-06-30T00:00:00"/>
        <d v="2004-04-02T00:00:00"/>
        <d v="2005-03-02T00:00:00"/>
        <d v="2004-11-12T00:00:00"/>
        <d v="2004-09-16T00:00:00"/>
        <d v="2005-03-10T00:00:00"/>
        <d v="2005-02-08T00:00:00"/>
        <d v="2003-06-27T00:00:00"/>
        <d v="2004-03-29T00:00:00"/>
        <d v="2003-01-09T00:00:00"/>
        <d v="2004-09-27T00:00:00"/>
        <d v="2004-06-04T00:00:00"/>
        <d v="2004-01-22T00:00:00"/>
        <d v="2003-11-19T00:00:00"/>
        <d v="2004-06-08T00:00:00"/>
        <d v="2005-02-28T00:00:00"/>
        <d v="2004-04-03T00:00:00"/>
        <d v="2004-08-04T00:00:00"/>
        <d v="2003-10-02T00:00:00"/>
        <d v="2004-10-06T00:00:00"/>
        <d v="2004-08-28T00:00:00"/>
        <d v="2005-04-23T00:00:00"/>
        <d v="2003-04-11T00:00:00"/>
        <d v="2004-04-20T00:00:00"/>
        <d v="2003-08-13T00:00:00"/>
      </sharedItems>
    </cacheField>
    <cacheField name="STATUS" numFmtId="0">
      <sharedItems count="6">
        <s v="On Hold"/>
        <s v="Shipped"/>
        <s v="In Process"/>
        <s v="Disputed"/>
        <s v="Resolved"/>
        <s v="Cancelled"/>
      </sharedItems>
    </cacheField>
    <cacheField name="QTR_ID" numFmtId="0">
      <sharedItems containsSemiMixedTypes="0" containsString="0" containsNumber="1" containsInteger="1" minValue="1" maxValue="4" count="4">
        <n v="2"/>
        <n v="4"/>
        <n v="3"/>
        <n v="1"/>
      </sharedItems>
    </cacheField>
    <cacheField name="MONTH_ID" numFmtId="0">
      <sharedItems count="12">
        <s v="April"/>
        <s v="November"/>
        <s v="may"/>
        <s v="October"/>
        <s v="june"/>
        <s v="September"/>
        <s v="March"/>
        <s v="February "/>
        <s v="December"/>
        <s v="August"/>
        <s v="January"/>
        <s v="july"/>
      </sharedItems>
    </cacheField>
    <cacheField name="YEAR_ID" numFmtId="0">
      <sharedItems containsSemiMixedTypes="0" containsString="0" containsNumber="1" containsInteger="1" minValue="2003" maxValue="2005" count="3">
        <n v="2005"/>
        <n v="2004"/>
        <n v="2003"/>
      </sharedItems>
    </cacheField>
    <cacheField name="PRODUCTLINE" numFmtId="0">
      <sharedItems count="7">
        <s v="Vintage Cars"/>
        <s v="Classic Cars"/>
        <s v="Motorcycles"/>
        <s v="Planes"/>
        <s v="Trains"/>
        <s v="Trucks and Buses"/>
        <s v="Ships"/>
      </sharedItems>
    </cacheField>
    <cacheField name="MSRP" numFmtId="0">
      <sharedItems containsSemiMixedTypes="0" containsString="0" containsNumber="1" containsInteger="1" minValue="33" maxValue="214" count="66">
        <n v="170"/>
        <n v="127"/>
        <n v="214"/>
        <n v="169"/>
        <n v="193"/>
        <n v="140"/>
        <n v="99"/>
        <n v="207"/>
        <n v="88"/>
        <n v="141"/>
        <n v="91"/>
        <n v="72"/>
        <n v="33"/>
        <n v="136"/>
        <n v="194"/>
        <n v="101"/>
        <n v="168"/>
        <n v="173"/>
        <n v="102"/>
        <n v="163"/>
        <n v="58"/>
        <n v="60"/>
        <n v="54"/>
        <n v="146"/>
        <n v="151"/>
        <n v="150"/>
        <n v="143"/>
        <n v="64"/>
        <n v="157"/>
        <n v="148"/>
        <n v="142"/>
        <n v="92"/>
        <n v="50"/>
        <n v="147"/>
        <n v="122"/>
        <n v="97"/>
        <n v="121"/>
        <n v="118"/>
        <n v="117"/>
        <n v="109"/>
        <n v="86"/>
        <n v="105"/>
        <n v="107"/>
        <n v="124"/>
        <n v="132"/>
        <n v="37"/>
        <n v="35"/>
        <n v="100"/>
        <n v="80"/>
        <n v="81"/>
        <n v="116"/>
        <n v="112"/>
        <n v="104"/>
        <n v="84"/>
        <n v="96"/>
        <n v="66"/>
        <n v="90"/>
        <n v="85"/>
        <n v="83"/>
        <n v="76"/>
        <n v="115"/>
        <n v="40"/>
        <n v="44"/>
        <n v="62"/>
        <n v="41"/>
        <n v="68"/>
      </sharedItems>
    </cacheField>
    <cacheField name="PRODUCTCODE" numFmtId="0">
      <sharedItems count="84">
        <s v="S18_1749"/>
        <s v="S18_2325"/>
        <s v="S10_1949"/>
        <s v="S18_3232"/>
        <s v="S10_4698"/>
        <s v="S24_3856"/>
        <s v="S18_3320"/>
        <s v="S12_1108"/>
        <s v="S24_3151"/>
        <s v="S18_3685"/>
        <s v="S700_1691"/>
        <s v="S24_4278"/>
        <s v="S24_1937"/>
        <s v="S10_4757"/>
        <s v="S12_1099"/>
        <s v="S700_2824"/>
        <s v="S18_2795"/>
        <s v="S12_3891"/>
        <s v="S18_1342"/>
        <s v="S18_2238"/>
        <s v="S50_1514"/>
        <s v="S18_2248"/>
        <s v="S32_2509"/>
        <s v="S12_1666"/>
        <s v="S18_3482"/>
        <s v="S12_3148"/>
        <s v="S12_2823"/>
        <s v="S18_4027"/>
        <s v="S32_3522"/>
        <s v="S18_1662"/>
        <s v="S18_4721"/>
        <s v="S700_2466"/>
        <s v="S18_1984"/>
        <s v="S18_4409"/>
        <s v="S18_4668"/>
        <s v="S10_4962"/>
        <s v="S18_2625"/>
        <s v="S24_2011"/>
        <s v="S18_3140"/>
        <s v="S24_4258"/>
        <s v="S18_2432"/>
        <s v="S18_4600"/>
        <s v="S32_1374"/>
        <s v="S12_4473"/>
        <s v="S24_2887"/>
        <s v="S18_1129"/>
        <s v="S24_1785"/>
        <s v="S700_1938"/>
        <s v="S18_2319"/>
        <s v="S18_3856"/>
        <s v="S24_3432"/>
        <s v="S18_1589"/>
        <s v="S12_3380"/>
        <s v="S18_2870"/>
        <s v="S24_2972"/>
        <s v="S10_2016"/>
        <s v="S700_2834"/>
        <s v="S24_2840"/>
        <s v="S18_3259"/>
        <s v="S72_3212"/>
        <s v="S700_3505"/>
        <s v="S700_3167"/>
        <s v="S50_4713"/>
        <s v="S18_1097"/>
        <s v="S24_1578"/>
        <s v="S18_3136"/>
        <s v="S18_2581"/>
        <s v="S32_1268"/>
        <s v="S700_3962"/>
        <s v="S700_1138"/>
        <s v="S18_2949"/>
        <s v="S700_2047"/>
        <s v="S18_3029"/>
        <s v="S32_4485"/>
        <s v="S24_3191"/>
        <s v="S24_3816"/>
        <s v="S24_2000"/>
        <s v="S12_4675"/>
        <s v="S32_2206"/>
        <s v="S24_2022"/>
        <s v="S18_3782"/>
        <s v="S32_3207"/>
        <s v="S24_3969"/>
        <s v="S32_4289"/>
      </sharedItems>
    </cacheField>
    <cacheField name="CUSTOMERNAME" numFmtId="0">
      <sharedItems count="92">
        <s v="The Sharp Gifts Warehouse"/>
        <s v="Online Diecast Creations Co."/>
        <s v="Euro Shopping Channel"/>
        <s v="UK Collectables, Ltd."/>
        <s v="Mini Caravy"/>
        <s v="Mini Gifts Distributors Ltd."/>
        <s v="Mini Wheels Co."/>
        <s v="Muscle Machine Inc"/>
        <s v="Dragon Souveniers, Ltd."/>
        <s v="Tokyo Collectables, Ltd"/>
        <s v="Suominen Souveniers"/>
        <s v="Danish Wholesale Imports"/>
        <s v="Auto Assoc. &amp; Cie."/>
        <s v="FunGiftIdeas.com"/>
        <s v="La Rochelle Gifts"/>
        <s v="Australian Collectors, Co."/>
        <s v="Lyon Souveniers"/>
        <s v="Online Mini Collectables"/>
        <s v="La Corne D'abondance, Co."/>
        <s v="Corrida Auto Replicas, Ltd"/>
        <s v="Collectables For Less Inc."/>
        <s v="Salzburg Collectables"/>
        <s v="L'ordine Souveniers"/>
        <s v="Canadian Gift Exchange Network"/>
        <s v="Toms Spezialitten, Ltd"/>
        <s v="Daedalus Designs Imports"/>
        <s v="Super Scale Inc."/>
        <s v="Toys4GrownUps.com"/>
        <s v="Baane Mini Imports"/>
        <s v="Herkku Gifts"/>
        <s v="Gift Depot Inc."/>
        <s v="Saveley &amp; Henriot, Co."/>
        <s v="Anna's Decorations, Ltd"/>
        <s v="Signal Collectibles Ltd."/>
        <s v="Australian Collectables, Ltd"/>
        <s v="Amica Models &amp; Co."/>
        <s v="CAF Imports"/>
        <s v="Alpha Cognac"/>
        <s v="Corporate Gift Ideas Co."/>
        <s v="Reims Collectables"/>
        <s v="Clover Collections, Co."/>
        <s v="Motor Mint Distributors Inc."/>
        <s v="Vitachrome Inc."/>
        <s v="Australian Gift Network, Co"/>
        <s v="Heintze Collectables"/>
        <s v="Diecast Classics Inc."/>
        <s v="Souveniers And Things Co."/>
        <s v="Toys of Finland, Co."/>
        <s v="Microscale Inc."/>
        <s v="Mini Creations Ltd."/>
        <s v="Norway Gifts By Mail, Co."/>
        <s v="Marseille Mini Autos"/>
        <s v="Mini Classics"/>
        <s v="Tekni Collectables Inc."/>
        <s v="Auto Canal Petit"/>
        <s v="Cruz &amp; Sons Co."/>
        <s v="Marta's Replicas Co."/>
        <s v="Classic Legends Inc."/>
        <s v="Iberia Gift Imports, Corp."/>
        <s v="Classic Gift Ideas, Inc"/>
        <s v="Technics Stores Inc."/>
        <s v="Collectable Mini Designs Co."/>
        <s v="AV Stores, Co."/>
        <s v="Blauer See Auto, Co."/>
        <s v="Volvo Model Replicas, Co"/>
        <s v="Land of Toys Inc."/>
        <s v="Scandinavian Gift Ideas"/>
        <s v="Oulu Toy Supplies, Inc."/>
        <s v="Diecast Collectables"/>
        <s v="Handji Gifts&amp; Co"/>
        <s v="Petit Auto"/>
        <s v="Vida Sport, Ltd"/>
        <s v="Mini Auto Werke"/>
        <s v="Enaco Distributors"/>
        <s v="Cambridge Collectables Co."/>
        <s v="Signal Gift Stores"/>
        <s v="Royale Belge"/>
        <s v="Quebec Home Shopping Network"/>
        <s v="Osaka Souveniers Co."/>
        <s v="Gifts4AllAges.com"/>
        <s v="West Coast Collectables Co."/>
        <s v="Stylish Desk Decors, Co."/>
        <s v="Double Decker Gift Stores, Ltd"/>
        <s v="Royal Canadian Collectables, Ltd."/>
        <s v="Bavarian Collectables Imports, Co."/>
        <s v="giftsbymail.co.uk"/>
        <s v="Atelier graphique"/>
        <s v="Men 'R' US Retailers, Ltd."/>
        <s v="Rovelli Gifts"/>
        <s v="Auto-Moto Classics Inc."/>
        <s v="Gift Ideas Corp."/>
        <s v="Boards &amp; Toys Co."/>
      </sharedItems>
    </cacheField>
    <cacheField name="PHONE" numFmtId="0">
      <sharedItems containsNumber="1" containsInteger="1" containsMixedTypes="1" count="91">
        <n v="4085553659"/>
        <n v="6035558647"/>
        <s v="(91) 555 94 44"/>
        <s v="(171) 555-2282"/>
        <s v="88.60.1555"/>
        <n v="4155551450"/>
        <n v="6505555787"/>
        <n v="2125557413"/>
        <s v="+65 221 7555"/>
        <s v="+81 3 3584 0555"/>
        <s v="+358 9 8045 555"/>
        <s v="31 12 3555"/>
        <s v="30.59.8555"/>
        <n v="5085552555"/>
        <s v="40.67.8555"/>
        <s v="03 9520 4555"/>
        <s v="+33 1 46 62 7555"/>
        <n v="6175557555"/>
        <s v="(1) 42.34.2555"/>
        <s v="(91) 555 22 82"/>
        <n v="6175558555"/>
        <s v="6562-9555"/>
        <s v="0522-556555"/>
        <s v="(604) 555-3392"/>
        <s v="0221-5554327"/>
        <s v="20.16.1555"/>
        <n v="2035559545"/>
        <n v="6265557265"/>
        <s v="07-98 9555"/>
        <s v="+47 2267 3215"/>
        <n v="2035552570"/>
        <s v="78.32.5555"/>
        <s v="02 9936 8555"/>
        <n v="4155554312"/>
        <s v="61-9-3844-6555"/>
        <s v="011-4988555"/>
        <s v="+34 913 728 555"/>
        <s v="61.77.6555"/>
        <n v="6505551386"/>
        <s v="26.47.1555"/>
        <s v="+353 1862 1555"/>
        <n v="2155559857"/>
        <n v="2125551500"/>
        <s v="61-7-3844-6555"/>
        <s v="86 21 3555"/>
        <n v="2155551555"/>
        <s v="+61 2 9495 8555"/>
        <s v="90-224 8555"/>
        <n v="2125551957"/>
        <n v="5085559555"/>
        <s v="+47 2212 1555"/>
        <s v="91.24.4555"/>
        <n v="9145554562"/>
        <n v="2015559350"/>
        <s v="(1) 47.55.6555"/>
        <s v="+63 2 555 3587"/>
        <n v="2125558493"/>
        <s v="(95) 555 82 82"/>
        <n v="2155554695"/>
        <n v="6505556809"/>
        <n v="7605558146"/>
        <s v="(171) 555-1555"/>
        <s v="+49 69 66 90 2555"/>
        <s v="0921-12 3555"/>
        <n v="2125557818"/>
        <s v="0695-34 6555"/>
        <s v="981-443655"/>
        <n v="6175552555"/>
        <s v="+65 224 1555"/>
        <s v="(02) 5554 67"/>
        <s v="0897-034555"/>
        <s v="7675-3555"/>
        <s v="(93) 203 4555"/>
        <n v="6175555555"/>
        <n v="7025551838"/>
        <s v="(071) 23 67 2555"/>
        <s v="(514) 555-8054"/>
        <s v="+81 06 6342 5555"/>
        <n v="6175559555"/>
        <n v="3105553722"/>
        <s v="(171) 555-0297"/>
        <s v="(171) 555-7555"/>
        <s v="(604) 555-4555"/>
        <s v="+49 89 61 08 9555"/>
        <s v="(198) 555-8888"/>
        <s v="40.32.2555"/>
        <n v="2155554369"/>
        <s v="035-640555"/>
        <n v="6175558428"/>
        <n v="2035554407"/>
        <n v="3105552373"/>
      </sharedItems>
    </cacheField>
    <cacheField name="ADDRESSLINE1" numFmtId="0">
      <sharedItems count="92">
        <s v="3086 Ingle Ln."/>
        <s v="2304 Long Airport Avenue"/>
        <s v="C/ Moralzarzal, 86"/>
        <s v="Berkeley Gardens 12  Brewery"/>
        <s v="24, place Kluber"/>
        <s v="5677 Strong St."/>
        <s v="5557 North Pendale Street"/>
        <s v="4092 Furth Circle"/>
        <s v="Bronz Sok., Bronz Apt. 3/6 Tesvikiye"/>
        <s v="2-2-8 Roppongi"/>
        <s v="Software Engineering Center, SEC Oy"/>
        <s v="Vinb'ltet 34"/>
        <s v="67, avenue de l'Europe"/>
        <s v="1785 First Street"/>
        <s v="67, rue des Cinquante Otages"/>
        <s v="636 St Kilda Road"/>
        <s v="27 rue du Colonel Pierre Avia"/>
        <s v="7635 Spinnaker Dr."/>
        <s v="265, boulevard Charonne"/>
        <s v="C/ Araquil, 67"/>
        <s v="7825 Douglas Av."/>
        <s v="Geislweg 14"/>
        <s v="Strada Provinciale 124"/>
        <s v="1900 Oak St."/>
        <s v="Mehrheimerstr. 369"/>
        <s v="184, chausse de Tournai"/>
        <s v="567 North Pendale Street"/>
        <s v="78934 Hillside Dr."/>
        <s v="Erling Skakkes gate 78"/>
        <s v="Drammen 121, PR 744 Sentrum"/>
        <s v="25593 South Bay Ln."/>
        <s v="2, rue du Commerce"/>
        <s v="201 Miller Street"/>
        <s v="2793 Furth Circle"/>
        <s v="7 Allen Street"/>
        <s v="Via Monte Bianco 34"/>
        <s v="Merchants House, 27-30 Merchant's Quay"/>
        <s v="1 rue Alsace-Lorraine"/>
        <s v="7734 Strong St."/>
        <s v="59 rue de l'Abbaye"/>
        <s v="25 Maiden Lane"/>
        <s v="11328 Douglas Av."/>
        <s v="2678 Kingston Rd."/>
        <s v="31 Duncan St. West End"/>
        <s v="Smagsloget 45"/>
        <s v="7586 Pompton St."/>
        <s v="Monitor Money Building, 815 Pacific Hwy"/>
        <s v="Keskuskatu 45"/>
        <s v="5290 North Pendale Street"/>
        <s v="4575 Hillside Dr."/>
        <s v="Drammensveien 126 A, PB 744 Sentrum"/>
        <s v="12, rue des Bouchers"/>
        <s v="3758 North Pendale Street"/>
        <s v="7476 Moss Rd."/>
        <s v="25, rue Lauriston"/>
        <s v="15 McCallum Street - NatWest Center #13-03"/>
        <s v="39323 Spinnaker Dr."/>
        <s v="5905 Pompton St."/>
        <s v="C/ Romero, 33"/>
        <s v="782 First Street"/>
        <s v="9408 Furth Circle"/>
        <s v="361 Furth Circle"/>
        <s v="Fauntleroy Circus"/>
        <s v="Lyonerstr. 34"/>
        <s v="Berguvsv?en  8"/>
        <s v="897 Long Airport Avenue"/>
        <s v="?kergatan 24"/>
        <s v="Torikatu 38"/>
        <s v="6251 Ingle Ln."/>
        <s v="Village Close - 106 Linden Road Sandown"/>
        <s v="Rue Joseph-Bens 532"/>
        <s v="Grenzacherweg 237"/>
        <s v="Kirchgasse 6"/>
        <s v="Rambla de Catalu?, 23"/>
        <s v="4658 Baden Av."/>
        <s v="8489 Strong St."/>
        <s v="Boulevard Tirou, 255"/>
        <s v="43 rue St. Laurent"/>
        <s v="Dojima Avanza 4F, 1-6-20 Dojima, Kita-ku"/>
        <s v="8616 Spinnaker Dr."/>
        <s v="3675 Furth Circle"/>
        <s v="35 King George"/>
        <s v="120 Hanover Sq."/>
        <s v="23 Tsawassen Blvd."/>
        <s v="Hansastr. 15"/>
        <s v="Garden House Crowther Way"/>
        <s v="54, rue Royale"/>
        <s v="6047 Douglas Av."/>
        <s v="Via Ludovico il Moro 22"/>
        <s v="16780 Pompton St."/>
        <s v="2440 Pompton St."/>
        <s v="4097 Douglas Av."/>
      </sharedItems>
    </cacheField>
    <cacheField name="ADDRESSLINE2" numFmtId="0">
      <sharedItems containsBlank="1" count="10">
        <m/>
        <s v="Suite 400"/>
        <s v="Level 3"/>
        <s v="Level 15"/>
        <s v="Floor No. 4"/>
        <s v="Suite 101"/>
        <s v="Level 6"/>
        <s v="Suite 200"/>
        <s v="Suite 750"/>
        <s v="2nd Floor"/>
      </sharedItems>
    </cacheField>
    <cacheField name="CITY" numFmtId="0">
      <sharedItems count="73">
        <s v="San Jose"/>
        <s v="Nashua"/>
        <s v="Madrid"/>
        <s v="Liverpool"/>
        <s v="Strasbourg"/>
        <s v="San Rafael"/>
        <s v="San Francisco"/>
        <s v="NYC"/>
        <s v="Singapore"/>
        <s v="Minato-ku"/>
        <s v="Espoo"/>
        <s v="Kobenhavn"/>
        <s v="Versailles"/>
        <s v="New Bedford"/>
        <s v="Nantes"/>
        <s v="Melbourne"/>
        <s v="Paris"/>
        <s v="Brickhaven"/>
        <s v="Salzburg"/>
        <s v="Reggio Emilia"/>
        <s v="Vancouver"/>
        <s v="Koln"/>
        <s v="Lille"/>
        <s v="New Haven"/>
        <s v="Pasadena"/>
        <s v="Stavern"/>
        <s v="Bergen"/>
        <s v="Bridgewater"/>
        <s v="Lyon"/>
        <s v="North Sydney"/>
        <s v="Brisbane"/>
        <s v="Glen Waverly"/>
        <s v="Torino"/>
        <s v="Toulouse"/>
        <s v="Reims"/>
        <s v="Dublin"/>
        <s v="Philadelphia"/>
        <s v="South Brisbane"/>
        <s v="Aaarhus"/>
        <s v="Allentown"/>
        <s v="Chatswood"/>
        <s v="Helsinki"/>
        <s v="Oslo"/>
        <s v="Marseille"/>
        <s v="White Plains"/>
        <s v="Newark"/>
        <s v="Makati City"/>
        <s v="Cambridge"/>
        <s v="Sevilla"/>
        <s v="Burlingame"/>
        <s v="San Diego"/>
        <s v="Manchester"/>
        <s v="Frankfurt"/>
        <s v="Lule"/>
        <s v="Boras"/>
        <s v="Oulu"/>
        <s v="Boston"/>
        <s v="Bruxelles"/>
        <s v="Gensve"/>
        <s v="Graz"/>
        <s v="Barcelona"/>
        <s v="Las Vegas"/>
        <s v="Charleroi"/>
        <s v="Montreal"/>
        <s v="Osaka"/>
        <s v="Burbank"/>
        <s v="London"/>
        <s v="Tsawassen"/>
        <s v="Munich"/>
        <s v="Cowes"/>
        <s v="Los Angeles"/>
        <s v="Bergamo"/>
        <s v="Glendale"/>
      </sharedItems>
    </cacheField>
    <cacheField name="STATE" numFmtId="0">
      <sharedItems containsBlank="1" count="17">
        <s v="CA"/>
        <s v="NH"/>
        <m/>
        <s v="NY"/>
        <s v="Tokyo"/>
        <s v="MA"/>
        <s v="Victoria"/>
        <s v="BC"/>
        <s v="CT"/>
        <s v="NSW"/>
        <s v="PA"/>
        <s v="Queensland"/>
        <s v="NJ"/>
        <s v="NV"/>
        <s v="Quebec"/>
        <s v="Osaka"/>
        <s v="Isle of Wight"/>
      </sharedItems>
    </cacheField>
    <cacheField name="POSTALCODE" numFmtId="0">
      <sharedItems containsBlank="1" containsNumber="1" containsInteger="1" containsMixedTypes="1" count="74">
        <n v="94217"/>
        <n v="62005"/>
        <n v="28034"/>
        <s v="WX1 6LT"/>
        <n v="67000"/>
        <n v="97562"/>
        <m/>
        <n v="10022"/>
        <n v="79903"/>
        <s v="106-0032"/>
        <s v="FIN-02271"/>
        <n v="1734"/>
        <n v="78000"/>
        <n v="50553"/>
        <n v="44000"/>
        <n v="3004"/>
        <n v="75508"/>
        <n v="58339"/>
        <n v="75012"/>
        <n v="28023"/>
        <n v="5020"/>
        <n v="42100"/>
        <s v="V3F 2K1"/>
        <n v="50739"/>
        <n v="59000"/>
        <n v="97823"/>
        <n v="90003"/>
        <n v="4110"/>
        <s v="N 5804"/>
        <n v="69004"/>
        <n v="2060"/>
        <n v="3150"/>
        <n v="10100"/>
        <n v="31000"/>
        <n v="51100"/>
        <n v="2"/>
        <n v="71270"/>
        <n v="4101"/>
        <n v="8200"/>
        <n v="70267"/>
        <n v="2067"/>
        <n v="21240"/>
        <s v="N 0106"/>
        <n v="13008"/>
        <n v="24067"/>
        <n v="94019"/>
        <n v="75016"/>
        <s v="1227 MM"/>
        <n v="51247"/>
        <n v="41101"/>
        <n v="91217"/>
        <s v="EC2 5NT"/>
        <n v="60528"/>
        <s v="S-958 22"/>
        <s v="S-844 67"/>
        <n v="90110"/>
        <n v="51003"/>
        <n v="69045"/>
        <s v="B-1180"/>
        <n v="1203"/>
        <n v="8010"/>
        <n v="8022"/>
        <n v="83030"/>
        <s v="B-6000"/>
        <s v="H1J 1C3"/>
        <s v="530-0003"/>
        <s v="WX3 6FW"/>
        <s v="WA1 1DP"/>
        <s v="T2F 8M4"/>
        <n v="80686"/>
        <s v="PO31 7PJ"/>
        <n v="24100"/>
        <n v="97561"/>
        <n v="92561"/>
      </sharedItems>
    </cacheField>
    <cacheField name="COUNTRY" numFmtId="0">
      <sharedItems count="19">
        <s v="USA"/>
        <s v="Spain"/>
        <s v="UK"/>
        <s v="France"/>
        <s v="Singapore"/>
        <s v="Japan"/>
        <s v="Finland"/>
        <s v="Denmark"/>
        <s v="Australia"/>
        <s v="Austria"/>
        <s v="Italy"/>
        <s v="Canada"/>
        <s v="Germany"/>
        <s v="Norway"/>
        <s v="Ireland"/>
        <s v="Philippines"/>
        <s v="Sweden"/>
        <s v="Belgium"/>
        <s v="Switzerland"/>
      </sharedItems>
    </cacheField>
    <cacheField name="TERRITORY" numFmtId="0">
      <sharedItems count="4">
        <s v="NA"/>
        <s v="EMEA"/>
        <s v="Japan"/>
        <s v="APAC"/>
      </sharedItems>
    </cacheField>
    <cacheField name="CONTACTLASTNAME" numFmtId="0">
      <sharedItems count="77">
        <s v="Frick"/>
        <s v="Young"/>
        <s v="Freyre"/>
        <s v="Devon"/>
        <s v="Citeaux"/>
        <s v="Nelson"/>
        <s v="Murphy"/>
        <s v="Natividad"/>
        <s v="Shimamura"/>
        <s v="Suominen"/>
        <s v="Petersen"/>
        <s v="Tonini"/>
        <s v="Benitez"/>
        <s v="Labrune"/>
        <s v="Ferguson"/>
        <s v="Da Cunha"/>
        <s v="Barajas"/>
        <s v="Bertrand"/>
        <s v="Sommer"/>
        <s v="Pipps"/>
        <s v="Moroni"/>
        <s v="Tannamuri"/>
        <s v="Pfalzheim"/>
        <s v="Rance"/>
        <s v="Bergulfsen"/>
        <s v="Oeztan"/>
        <s v="King"/>
        <s v="Saveley"/>
        <s v="O'Hara"/>
        <s v="Taylor"/>
        <s v="Connery"/>
        <s v="Accorti"/>
        <s v="Fernandez"/>
        <s v="Roulet"/>
        <s v="Brown"/>
        <s v="Henriot"/>
        <s v="Cassidy"/>
        <s v="Hernandez"/>
        <s v="Calaghan"/>
        <s v="Ibsen"/>
        <s v="Yu"/>
        <s v="Huxley"/>
        <s v="Karttunen"/>
        <s v="Kuo"/>
        <s v="Tam"/>
        <s v="Klaeboe"/>
        <s v="Lebihan"/>
        <s v="Perrier"/>
        <s v="Cruz"/>
        <s v="Roel"/>
        <s v="Cervantes"/>
        <s v="Hirano"/>
        <s v="Thompson"/>
        <s v="Ashworth"/>
        <s v="Keitel"/>
        <s v="Berglund"/>
        <s v="Larsson"/>
        <s v="Koskitalo"/>
        <s v="Franco"/>
        <s v="Victorino"/>
        <s v="Dewey"/>
        <s v="Holz"/>
        <s v="Mendel"/>
        <s v="Saavedra"/>
        <s v="Tseng"/>
        <s v="Cartrain"/>
        <s v="Fresnisre"/>
        <s v="Kentary"/>
        <s v="Yoshido"/>
        <s v="Hardy"/>
        <s v="Lincoln"/>
        <s v="Donnermeyer"/>
        <s v="Bennett"/>
        <s v="Schmitt"/>
        <s v="Chandler"/>
        <s v="Rovelli"/>
        <s v="Lewis"/>
      </sharedItems>
    </cacheField>
    <cacheField name="CONTACTFIRSTNAME" numFmtId="0">
      <sharedItems count="72">
        <s v="Sue"/>
        <s v="Valarie"/>
        <s v="Diego"/>
        <s v="Elizabeth"/>
        <s v="Frederique"/>
        <s v="Julie"/>
        <s v="Jeff"/>
        <s v="Eric"/>
        <s v="Akiko"/>
        <s v="Kalle"/>
        <s v="Jytte"/>
        <s v="Daniel"/>
        <s v="Violeta"/>
        <s v="Janine"/>
        <s v="Peter"/>
        <s v="Miguel"/>
        <s v="Marie"/>
        <s v="Mart?"/>
        <s v="Allen"/>
        <s v="Georg"/>
        <s v="Maurizio"/>
        <s v="Yoshi"/>
        <s v="Henriette"/>
        <s v="Martine"/>
        <s v="Leslie"/>
        <s v="Jonas"/>
        <s v="Veysel"/>
        <s v="Mary"/>
        <s v="Anna"/>
        <s v="Sean"/>
        <s v="Paolo"/>
        <s v="Jesus"/>
        <s v="Annette"/>
        <s v="Paul"/>
        <s v="Dean"/>
        <s v="Rosa"/>
        <s v="Michael"/>
        <s v="Tony"/>
        <s v="Palle"/>
        <s v="Kyung"/>
        <s v="Adrian"/>
        <s v="Matti"/>
        <s v="Kee"/>
        <s v="Wing C"/>
        <s v="Jan"/>
        <s v="Laurence"/>
        <s v="Steve"/>
        <s v="William"/>
        <s v="Dominique"/>
        <s v="Arnold"/>
        <s v="Marta"/>
        <s v="Maria"/>
        <s v="Jose Pedro"/>
        <s v="Francisca"/>
        <s v="Juri"/>
        <s v="Victoria"/>
        <s v="Roland"/>
        <s v="Christina"/>
        <s v="Kwai"/>
        <s v="Pirkko"/>
        <s v="Wendy"/>
        <s v="Catherine"/>
        <s v="Eduardo"/>
        <s v="Pascale"/>
        <s v="Jean"/>
        <s v="Mory"/>
        <s v="Ann"/>
        <s v="Thomas"/>
        <s v="Helen"/>
        <s v="Carine"/>
        <s v="Giovanni"/>
        <s v="Dan"/>
      </sharedItems>
    </cacheField>
    <cacheField name="SALESPERSON" numFmtId="49">
      <sharedItems count="92">
        <s v="Sue Frick"/>
        <s v="Valarie Young"/>
        <s v="Diego Freyre"/>
        <s v="Elizabeth Devon"/>
        <s v="Frederique Citeaux"/>
        <s v="Valarie Nelson"/>
        <s v="Julie Murphy"/>
        <s v="Jeff Young"/>
        <s v="Eric Natividad"/>
        <s v="Akiko Shimamura"/>
        <s v="Kalle Suominen"/>
        <s v="Jytte Petersen"/>
        <s v="Daniel Tonini"/>
        <s v="Violeta Benitez"/>
        <s v="Janine Labrune"/>
        <s v="Peter Ferguson"/>
        <s v="Daniel Da Cunha"/>
        <s v="Miguel Barajas"/>
        <s v="Marie Bertrand"/>
        <s v="Mart? Sommer"/>
        <s v="Allen Nelson"/>
        <s v="Georg Pipps"/>
        <s v="Maurizio Moroni"/>
        <s v="Yoshi Tannamuri"/>
        <s v="Henriette Pfalzheim"/>
        <s v="Martine Rance"/>
        <s v="Leslie Murphy"/>
        <s v="Julie Young"/>
        <s v="Jonas Bergulfsen"/>
        <s v="Veysel Oeztan"/>
        <s v="Julie King"/>
        <s v="Mary Saveley"/>
        <s v="Anna O'Hara"/>
        <s v="Sue Taylor"/>
        <s v="Sean Connery"/>
        <s v="Paolo Accorti"/>
        <s v="Jesus Fernandez"/>
        <s v="Annette Roulet"/>
        <s v="Julie Brown"/>
        <s v="Paul Henriot"/>
        <s v="Dean Cassidy"/>
        <s v="Rosa Hernandez"/>
        <s v="Michael Frick"/>
        <s v="Tony Calaghan"/>
        <s v="Palle Ibsen"/>
        <s v="Kyung Yu"/>
        <s v="Adrian Huxley"/>
        <s v="Matti Karttunen"/>
        <s v="Kee Kuo"/>
        <s v="Wing C Tam"/>
        <s v="Jan Klaeboe"/>
        <s v="Laurence Lebihan"/>
        <s v="Steve Frick"/>
        <s v="William Brown"/>
        <s v="Dominique Perrier"/>
        <s v="Arnold Cruz"/>
        <s v="Marta Hernandez"/>
        <s v="Maria Hernandez"/>
        <s v="Jose Pedro Roel"/>
        <s v="Francisca Cervantes"/>
        <s v="Juri Hirano"/>
        <s v="Valarie Thompson"/>
        <s v="Victoria Ashworth"/>
        <s v="Roland Keitel"/>
        <s v="Christina Berglund"/>
        <s v="Kwai Yu"/>
        <s v="Maria Larsson"/>
        <s v="Pirkko Koskitalo"/>
        <s v="Valarie Franco"/>
        <s v="Wendy Victorino"/>
        <s v="Catherine Dewey"/>
        <s v="Michael Holz"/>
        <s v="Roland Mendel"/>
        <s v="Eduardo Saavedra"/>
        <s v="Kyung Tseng"/>
        <s v="Sue King"/>
        <s v="Pascale Cartrain"/>
        <s v="Jean Fresnisre"/>
        <s v="Mory Kentary"/>
        <s v="Juri Yoshido"/>
        <s v="Steve Thompson"/>
        <s v="Ann Brown"/>
        <s v="Thomas Hardy"/>
        <s v="Elizabeth Lincoln"/>
        <s v="Michael Donnermeyer"/>
        <s v="Helen Bennett"/>
        <s v="Carine Schmitt"/>
        <s v="Michael Chandler"/>
        <s v="Giovanni Rovelli"/>
        <s v="Leslie Taylor"/>
        <s v="Dan Lewis"/>
        <s v="Leslie Young"/>
      </sharedItems>
    </cacheField>
    <cacheField name="DEALSIZE" numFmtId="0">
      <sharedItems count="3">
        <s v="Large"/>
        <s v="Medium"/>
        <s v="Small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  <x v="1"/>
    <x v="1"/>
    <x v="1"/>
    <x v="0"/>
    <x v="1"/>
    <x v="1"/>
    <x v="1"/>
    <x v="1"/>
    <x v="1"/>
    <x v="0"/>
    <x v="1"/>
    <x v="1"/>
    <x v="1"/>
    <x v="0"/>
    <x v="0"/>
    <x v="1"/>
    <x v="1"/>
    <x v="1"/>
    <x v="0"/>
  </r>
  <r>
    <x v="2"/>
    <x v="1"/>
    <x v="0"/>
    <x v="1"/>
    <x v="1"/>
    <x v="2"/>
    <x v="2"/>
    <x v="2"/>
    <x v="2"/>
    <x v="0"/>
    <x v="2"/>
    <x v="0"/>
    <x v="1"/>
    <x v="2"/>
    <x v="2"/>
    <x v="2"/>
    <x v="2"/>
    <x v="2"/>
    <x v="0"/>
    <x v="2"/>
    <x v="2"/>
    <x v="2"/>
    <x v="1"/>
    <x v="1"/>
    <x v="2"/>
    <x v="2"/>
    <x v="2"/>
    <x v="0"/>
  </r>
  <r>
    <x v="3"/>
    <x v="2"/>
    <x v="0"/>
    <x v="2"/>
    <x v="2"/>
    <x v="3"/>
    <x v="3"/>
    <x v="3"/>
    <x v="1"/>
    <x v="0"/>
    <x v="2"/>
    <x v="0"/>
    <x v="1"/>
    <x v="3"/>
    <x v="3"/>
    <x v="2"/>
    <x v="2"/>
    <x v="2"/>
    <x v="0"/>
    <x v="2"/>
    <x v="2"/>
    <x v="2"/>
    <x v="1"/>
    <x v="1"/>
    <x v="2"/>
    <x v="2"/>
    <x v="2"/>
    <x v="0"/>
  </r>
  <r>
    <x v="4"/>
    <x v="3"/>
    <x v="0"/>
    <x v="2"/>
    <x v="3"/>
    <x v="4"/>
    <x v="4"/>
    <x v="4"/>
    <x v="1"/>
    <x v="0"/>
    <x v="0"/>
    <x v="0"/>
    <x v="2"/>
    <x v="4"/>
    <x v="4"/>
    <x v="3"/>
    <x v="3"/>
    <x v="3"/>
    <x v="0"/>
    <x v="3"/>
    <x v="2"/>
    <x v="3"/>
    <x v="2"/>
    <x v="1"/>
    <x v="3"/>
    <x v="3"/>
    <x v="3"/>
    <x v="0"/>
  </r>
  <r>
    <x v="5"/>
    <x v="0"/>
    <x v="0"/>
    <x v="3"/>
    <x v="0"/>
    <x v="5"/>
    <x v="5"/>
    <x v="5"/>
    <x v="1"/>
    <x v="0"/>
    <x v="0"/>
    <x v="0"/>
    <x v="1"/>
    <x v="5"/>
    <x v="5"/>
    <x v="4"/>
    <x v="4"/>
    <x v="4"/>
    <x v="0"/>
    <x v="4"/>
    <x v="2"/>
    <x v="4"/>
    <x v="3"/>
    <x v="1"/>
    <x v="4"/>
    <x v="4"/>
    <x v="4"/>
    <x v="0"/>
  </r>
  <r>
    <x v="6"/>
    <x v="4"/>
    <x v="0"/>
    <x v="3"/>
    <x v="4"/>
    <x v="6"/>
    <x v="6"/>
    <x v="6"/>
    <x v="1"/>
    <x v="1"/>
    <x v="3"/>
    <x v="1"/>
    <x v="1"/>
    <x v="2"/>
    <x v="2"/>
    <x v="5"/>
    <x v="5"/>
    <x v="5"/>
    <x v="0"/>
    <x v="5"/>
    <x v="0"/>
    <x v="5"/>
    <x v="0"/>
    <x v="0"/>
    <x v="5"/>
    <x v="1"/>
    <x v="5"/>
    <x v="0"/>
  </r>
  <r>
    <x v="7"/>
    <x v="5"/>
    <x v="0"/>
    <x v="0"/>
    <x v="5"/>
    <x v="7"/>
    <x v="7"/>
    <x v="7"/>
    <x v="1"/>
    <x v="1"/>
    <x v="1"/>
    <x v="1"/>
    <x v="0"/>
    <x v="6"/>
    <x v="6"/>
    <x v="6"/>
    <x v="6"/>
    <x v="6"/>
    <x v="0"/>
    <x v="6"/>
    <x v="0"/>
    <x v="6"/>
    <x v="0"/>
    <x v="0"/>
    <x v="6"/>
    <x v="5"/>
    <x v="6"/>
    <x v="0"/>
  </r>
  <r>
    <x v="8"/>
    <x v="5"/>
    <x v="0"/>
    <x v="0"/>
    <x v="5"/>
    <x v="8"/>
    <x v="8"/>
    <x v="8"/>
    <x v="1"/>
    <x v="0"/>
    <x v="4"/>
    <x v="2"/>
    <x v="1"/>
    <x v="7"/>
    <x v="7"/>
    <x v="7"/>
    <x v="7"/>
    <x v="7"/>
    <x v="1"/>
    <x v="7"/>
    <x v="3"/>
    <x v="7"/>
    <x v="0"/>
    <x v="0"/>
    <x v="1"/>
    <x v="6"/>
    <x v="7"/>
    <x v="0"/>
  </r>
  <r>
    <x v="9"/>
    <x v="6"/>
    <x v="0"/>
    <x v="4"/>
    <x v="6"/>
    <x v="9"/>
    <x v="9"/>
    <x v="9"/>
    <x v="1"/>
    <x v="2"/>
    <x v="5"/>
    <x v="2"/>
    <x v="1"/>
    <x v="2"/>
    <x v="2"/>
    <x v="8"/>
    <x v="8"/>
    <x v="8"/>
    <x v="0"/>
    <x v="8"/>
    <x v="2"/>
    <x v="8"/>
    <x v="4"/>
    <x v="2"/>
    <x v="7"/>
    <x v="7"/>
    <x v="8"/>
    <x v="0"/>
  </r>
  <r>
    <x v="10"/>
    <x v="7"/>
    <x v="0"/>
    <x v="5"/>
    <x v="7"/>
    <x v="10"/>
    <x v="10"/>
    <x v="10"/>
    <x v="1"/>
    <x v="1"/>
    <x v="1"/>
    <x v="1"/>
    <x v="0"/>
    <x v="8"/>
    <x v="8"/>
    <x v="9"/>
    <x v="9"/>
    <x v="9"/>
    <x v="0"/>
    <x v="9"/>
    <x v="4"/>
    <x v="9"/>
    <x v="5"/>
    <x v="2"/>
    <x v="8"/>
    <x v="8"/>
    <x v="9"/>
    <x v="0"/>
  </r>
  <r>
    <x v="11"/>
    <x v="8"/>
    <x v="0"/>
    <x v="0"/>
    <x v="8"/>
    <x v="11"/>
    <x v="11"/>
    <x v="11"/>
    <x v="1"/>
    <x v="0"/>
    <x v="2"/>
    <x v="1"/>
    <x v="1"/>
    <x v="7"/>
    <x v="7"/>
    <x v="10"/>
    <x v="10"/>
    <x v="10"/>
    <x v="0"/>
    <x v="10"/>
    <x v="2"/>
    <x v="10"/>
    <x v="6"/>
    <x v="1"/>
    <x v="9"/>
    <x v="9"/>
    <x v="10"/>
    <x v="0"/>
  </r>
  <r>
    <x v="12"/>
    <x v="9"/>
    <x v="0"/>
    <x v="6"/>
    <x v="9"/>
    <x v="12"/>
    <x v="12"/>
    <x v="12"/>
    <x v="3"/>
    <x v="0"/>
    <x v="0"/>
    <x v="0"/>
    <x v="1"/>
    <x v="9"/>
    <x v="9"/>
    <x v="11"/>
    <x v="11"/>
    <x v="11"/>
    <x v="0"/>
    <x v="11"/>
    <x v="2"/>
    <x v="11"/>
    <x v="7"/>
    <x v="1"/>
    <x v="10"/>
    <x v="10"/>
    <x v="11"/>
    <x v="0"/>
  </r>
  <r>
    <x v="13"/>
    <x v="10"/>
    <x v="0"/>
    <x v="1"/>
    <x v="10"/>
    <x v="13"/>
    <x v="13"/>
    <x v="13"/>
    <x v="1"/>
    <x v="1"/>
    <x v="3"/>
    <x v="1"/>
    <x v="1"/>
    <x v="2"/>
    <x v="2"/>
    <x v="12"/>
    <x v="12"/>
    <x v="12"/>
    <x v="0"/>
    <x v="12"/>
    <x v="2"/>
    <x v="12"/>
    <x v="3"/>
    <x v="1"/>
    <x v="11"/>
    <x v="11"/>
    <x v="12"/>
    <x v="0"/>
  </r>
  <r>
    <x v="14"/>
    <x v="5"/>
    <x v="0"/>
    <x v="0"/>
    <x v="5"/>
    <x v="14"/>
    <x v="14"/>
    <x v="14"/>
    <x v="1"/>
    <x v="3"/>
    <x v="6"/>
    <x v="0"/>
    <x v="3"/>
    <x v="10"/>
    <x v="10"/>
    <x v="13"/>
    <x v="13"/>
    <x v="13"/>
    <x v="0"/>
    <x v="13"/>
    <x v="5"/>
    <x v="13"/>
    <x v="0"/>
    <x v="0"/>
    <x v="12"/>
    <x v="12"/>
    <x v="13"/>
    <x v="0"/>
  </r>
  <r>
    <x v="15"/>
    <x v="11"/>
    <x v="0"/>
    <x v="0"/>
    <x v="11"/>
    <x v="15"/>
    <x v="15"/>
    <x v="15"/>
    <x v="1"/>
    <x v="3"/>
    <x v="7"/>
    <x v="0"/>
    <x v="3"/>
    <x v="11"/>
    <x v="11"/>
    <x v="14"/>
    <x v="14"/>
    <x v="14"/>
    <x v="0"/>
    <x v="14"/>
    <x v="2"/>
    <x v="14"/>
    <x v="3"/>
    <x v="1"/>
    <x v="13"/>
    <x v="13"/>
    <x v="14"/>
    <x v="0"/>
  </r>
  <r>
    <x v="16"/>
    <x v="12"/>
    <x v="0"/>
    <x v="3"/>
    <x v="12"/>
    <x v="16"/>
    <x v="16"/>
    <x v="16"/>
    <x v="1"/>
    <x v="3"/>
    <x v="7"/>
    <x v="1"/>
    <x v="2"/>
    <x v="4"/>
    <x v="4"/>
    <x v="15"/>
    <x v="15"/>
    <x v="15"/>
    <x v="2"/>
    <x v="15"/>
    <x v="6"/>
    <x v="15"/>
    <x v="8"/>
    <x v="3"/>
    <x v="14"/>
    <x v="14"/>
    <x v="15"/>
    <x v="0"/>
  </r>
  <r>
    <x v="17"/>
    <x v="4"/>
    <x v="0"/>
    <x v="7"/>
    <x v="4"/>
    <x v="17"/>
    <x v="17"/>
    <x v="17"/>
    <x v="1"/>
    <x v="1"/>
    <x v="8"/>
    <x v="1"/>
    <x v="0"/>
    <x v="12"/>
    <x v="12"/>
    <x v="16"/>
    <x v="16"/>
    <x v="16"/>
    <x v="0"/>
    <x v="16"/>
    <x v="2"/>
    <x v="16"/>
    <x v="3"/>
    <x v="1"/>
    <x v="15"/>
    <x v="11"/>
    <x v="16"/>
    <x v="0"/>
  </r>
  <r>
    <x v="18"/>
    <x v="13"/>
    <x v="0"/>
    <x v="2"/>
    <x v="13"/>
    <x v="18"/>
    <x v="18"/>
    <x v="18"/>
    <x v="1"/>
    <x v="0"/>
    <x v="0"/>
    <x v="0"/>
    <x v="1"/>
    <x v="13"/>
    <x v="13"/>
    <x v="0"/>
    <x v="0"/>
    <x v="0"/>
    <x v="0"/>
    <x v="0"/>
    <x v="0"/>
    <x v="0"/>
    <x v="0"/>
    <x v="0"/>
    <x v="0"/>
    <x v="0"/>
    <x v="0"/>
    <x v="0"/>
  </r>
  <r>
    <x v="19"/>
    <x v="1"/>
    <x v="0"/>
    <x v="3"/>
    <x v="1"/>
    <x v="19"/>
    <x v="19"/>
    <x v="19"/>
    <x v="1"/>
    <x v="2"/>
    <x v="9"/>
    <x v="1"/>
    <x v="1"/>
    <x v="14"/>
    <x v="14"/>
    <x v="17"/>
    <x v="17"/>
    <x v="17"/>
    <x v="0"/>
    <x v="17"/>
    <x v="5"/>
    <x v="17"/>
    <x v="0"/>
    <x v="0"/>
    <x v="16"/>
    <x v="15"/>
    <x v="17"/>
    <x v="0"/>
  </r>
  <r>
    <x v="20"/>
    <x v="5"/>
    <x v="0"/>
    <x v="0"/>
    <x v="5"/>
    <x v="20"/>
    <x v="20"/>
    <x v="20"/>
    <x v="1"/>
    <x v="1"/>
    <x v="1"/>
    <x v="1"/>
    <x v="1"/>
    <x v="15"/>
    <x v="15"/>
    <x v="18"/>
    <x v="18"/>
    <x v="18"/>
    <x v="0"/>
    <x v="16"/>
    <x v="2"/>
    <x v="18"/>
    <x v="3"/>
    <x v="1"/>
    <x v="17"/>
    <x v="16"/>
    <x v="18"/>
    <x v="0"/>
  </r>
  <r>
    <x v="21"/>
    <x v="1"/>
    <x v="0"/>
    <x v="6"/>
    <x v="1"/>
    <x v="21"/>
    <x v="21"/>
    <x v="21"/>
    <x v="1"/>
    <x v="3"/>
    <x v="10"/>
    <x v="1"/>
    <x v="0"/>
    <x v="16"/>
    <x v="16"/>
    <x v="19"/>
    <x v="19"/>
    <x v="19"/>
    <x v="0"/>
    <x v="2"/>
    <x v="2"/>
    <x v="19"/>
    <x v="1"/>
    <x v="1"/>
    <x v="18"/>
    <x v="17"/>
    <x v="19"/>
    <x v="0"/>
  </r>
  <r>
    <x v="22"/>
    <x v="5"/>
    <x v="0"/>
    <x v="8"/>
    <x v="5"/>
    <x v="22"/>
    <x v="22"/>
    <x v="22"/>
    <x v="1"/>
    <x v="2"/>
    <x v="9"/>
    <x v="2"/>
    <x v="1"/>
    <x v="17"/>
    <x v="17"/>
    <x v="5"/>
    <x v="5"/>
    <x v="5"/>
    <x v="0"/>
    <x v="5"/>
    <x v="0"/>
    <x v="5"/>
    <x v="0"/>
    <x v="0"/>
    <x v="5"/>
    <x v="1"/>
    <x v="5"/>
    <x v="0"/>
  </r>
  <r>
    <x v="23"/>
    <x v="5"/>
    <x v="0"/>
    <x v="0"/>
    <x v="5"/>
    <x v="23"/>
    <x v="23"/>
    <x v="23"/>
    <x v="1"/>
    <x v="0"/>
    <x v="0"/>
    <x v="2"/>
    <x v="2"/>
    <x v="4"/>
    <x v="4"/>
    <x v="15"/>
    <x v="15"/>
    <x v="15"/>
    <x v="2"/>
    <x v="15"/>
    <x v="6"/>
    <x v="15"/>
    <x v="8"/>
    <x v="3"/>
    <x v="14"/>
    <x v="14"/>
    <x v="15"/>
    <x v="0"/>
  </r>
  <r>
    <x v="24"/>
    <x v="4"/>
    <x v="0"/>
    <x v="9"/>
    <x v="4"/>
    <x v="24"/>
    <x v="24"/>
    <x v="24"/>
    <x v="1"/>
    <x v="2"/>
    <x v="5"/>
    <x v="2"/>
    <x v="1"/>
    <x v="14"/>
    <x v="14"/>
    <x v="20"/>
    <x v="20"/>
    <x v="20"/>
    <x v="0"/>
    <x v="17"/>
    <x v="5"/>
    <x v="17"/>
    <x v="0"/>
    <x v="0"/>
    <x v="5"/>
    <x v="18"/>
    <x v="20"/>
    <x v="0"/>
  </r>
  <r>
    <x v="25"/>
    <x v="8"/>
    <x v="0"/>
    <x v="4"/>
    <x v="8"/>
    <x v="25"/>
    <x v="25"/>
    <x v="25"/>
    <x v="1"/>
    <x v="3"/>
    <x v="10"/>
    <x v="0"/>
    <x v="0"/>
    <x v="18"/>
    <x v="18"/>
    <x v="20"/>
    <x v="20"/>
    <x v="20"/>
    <x v="0"/>
    <x v="17"/>
    <x v="5"/>
    <x v="17"/>
    <x v="0"/>
    <x v="0"/>
    <x v="5"/>
    <x v="18"/>
    <x v="20"/>
    <x v="0"/>
  </r>
  <r>
    <x v="26"/>
    <x v="14"/>
    <x v="0"/>
    <x v="4"/>
    <x v="14"/>
    <x v="26"/>
    <x v="26"/>
    <x v="26"/>
    <x v="1"/>
    <x v="0"/>
    <x v="2"/>
    <x v="0"/>
    <x v="1"/>
    <x v="5"/>
    <x v="5"/>
    <x v="21"/>
    <x v="21"/>
    <x v="21"/>
    <x v="0"/>
    <x v="18"/>
    <x v="2"/>
    <x v="20"/>
    <x v="9"/>
    <x v="1"/>
    <x v="19"/>
    <x v="19"/>
    <x v="21"/>
    <x v="0"/>
  </r>
  <r>
    <x v="27"/>
    <x v="15"/>
    <x v="0"/>
    <x v="10"/>
    <x v="15"/>
    <x v="27"/>
    <x v="27"/>
    <x v="27"/>
    <x v="3"/>
    <x v="0"/>
    <x v="2"/>
    <x v="0"/>
    <x v="2"/>
    <x v="4"/>
    <x v="4"/>
    <x v="2"/>
    <x v="2"/>
    <x v="2"/>
    <x v="0"/>
    <x v="2"/>
    <x v="2"/>
    <x v="2"/>
    <x v="1"/>
    <x v="1"/>
    <x v="2"/>
    <x v="2"/>
    <x v="2"/>
    <x v="0"/>
  </r>
  <r>
    <x v="28"/>
    <x v="1"/>
    <x v="0"/>
    <x v="10"/>
    <x v="1"/>
    <x v="28"/>
    <x v="28"/>
    <x v="28"/>
    <x v="1"/>
    <x v="2"/>
    <x v="11"/>
    <x v="1"/>
    <x v="1"/>
    <x v="19"/>
    <x v="19"/>
    <x v="5"/>
    <x v="5"/>
    <x v="5"/>
    <x v="0"/>
    <x v="5"/>
    <x v="0"/>
    <x v="5"/>
    <x v="0"/>
    <x v="0"/>
    <x v="5"/>
    <x v="1"/>
    <x v="5"/>
    <x v="0"/>
  </r>
  <r>
    <x v="29"/>
    <x v="8"/>
    <x v="0"/>
    <x v="11"/>
    <x v="8"/>
    <x v="29"/>
    <x v="29"/>
    <x v="29"/>
    <x v="1"/>
    <x v="2"/>
    <x v="11"/>
    <x v="1"/>
    <x v="1"/>
    <x v="14"/>
    <x v="14"/>
    <x v="22"/>
    <x v="22"/>
    <x v="22"/>
    <x v="0"/>
    <x v="19"/>
    <x v="2"/>
    <x v="21"/>
    <x v="10"/>
    <x v="1"/>
    <x v="20"/>
    <x v="20"/>
    <x v="22"/>
    <x v="0"/>
  </r>
  <r>
    <x v="30"/>
    <x v="10"/>
    <x v="0"/>
    <x v="1"/>
    <x v="10"/>
    <x v="30"/>
    <x v="30"/>
    <x v="30"/>
    <x v="1"/>
    <x v="1"/>
    <x v="8"/>
    <x v="2"/>
    <x v="1"/>
    <x v="2"/>
    <x v="2"/>
    <x v="23"/>
    <x v="23"/>
    <x v="23"/>
    <x v="0"/>
    <x v="20"/>
    <x v="7"/>
    <x v="22"/>
    <x v="11"/>
    <x v="0"/>
    <x v="21"/>
    <x v="21"/>
    <x v="23"/>
    <x v="0"/>
  </r>
  <r>
    <x v="31"/>
    <x v="6"/>
    <x v="0"/>
    <x v="3"/>
    <x v="6"/>
    <x v="31"/>
    <x v="31"/>
    <x v="31"/>
    <x v="1"/>
    <x v="3"/>
    <x v="6"/>
    <x v="0"/>
    <x v="4"/>
    <x v="20"/>
    <x v="20"/>
    <x v="16"/>
    <x v="16"/>
    <x v="16"/>
    <x v="0"/>
    <x v="16"/>
    <x v="2"/>
    <x v="16"/>
    <x v="3"/>
    <x v="1"/>
    <x v="15"/>
    <x v="11"/>
    <x v="16"/>
    <x v="0"/>
  </r>
  <r>
    <x v="32"/>
    <x v="4"/>
    <x v="0"/>
    <x v="3"/>
    <x v="4"/>
    <x v="32"/>
    <x v="32"/>
    <x v="32"/>
    <x v="1"/>
    <x v="1"/>
    <x v="3"/>
    <x v="1"/>
    <x v="1"/>
    <x v="3"/>
    <x v="3"/>
    <x v="24"/>
    <x v="24"/>
    <x v="24"/>
    <x v="0"/>
    <x v="21"/>
    <x v="2"/>
    <x v="23"/>
    <x v="12"/>
    <x v="1"/>
    <x v="22"/>
    <x v="22"/>
    <x v="24"/>
    <x v="0"/>
  </r>
  <r>
    <x v="33"/>
    <x v="1"/>
    <x v="0"/>
    <x v="9"/>
    <x v="1"/>
    <x v="33"/>
    <x v="33"/>
    <x v="33"/>
    <x v="1"/>
    <x v="3"/>
    <x v="7"/>
    <x v="0"/>
    <x v="0"/>
    <x v="6"/>
    <x v="6"/>
    <x v="5"/>
    <x v="5"/>
    <x v="5"/>
    <x v="0"/>
    <x v="5"/>
    <x v="0"/>
    <x v="5"/>
    <x v="0"/>
    <x v="0"/>
    <x v="5"/>
    <x v="1"/>
    <x v="5"/>
    <x v="0"/>
  </r>
  <r>
    <x v="34"/>
    <x v="16"/>
    <x v="0"/>
    <x v="8"/>
    <x v="16"/>
    <x v="34"/>
    <x v="34"/>
    <x v="34"/>
    <x v="1"/>
    <x v="1"/>
    <x v="1"/>
    <x v="2"/>
    <x v="2"/>
    <x v="4"/>
    <x v="4"/>
    <x v="25"/>
    <x v="25"/>
    <x v="25"/>
    <x v="0"/>
    <x v="22"/>
    <x v="2"/>
    <x v="24"/>
    <x v="3"/>
    <x v="1"/>
    <x v="23"/>
    <x v="23"/>
    <x v="25"/>
    <x v="0"/>
  </r>
  <r>
    <x v="35"/>
    <x v="10"/>
    <x v="0"/>
    <x v="7"/>
    <x v="10"/>
    <x v="35"/>
    <x v="35"/>
    <x v="35"/>
    <x v="1"/>
    <x v="1"/>
    <x v="1"/>
    <x v="2"/>
    <x v="1"/>
    <x v="7"/>
    <x v="7"/>
    <x v="26"/>
    <x v="26"/>
    <x v="26"/>
    <x v="0"/>
    <x v="23"/>
    <x v="8"/>
    <x v="25"/>
    <x v="0"/>
    <x v="0"/>
    <x v="6"/>
    <x v="24"/>
    <x v="26"/>
    <x v="0"/>
  </r>
  <r>
    <x v="36"/>
    <x v="6"/>
    <x v="0"/>
    <x v="10"/>
    <x v="6"/>
    <x v="36"/>
    <x v="36"/>
    <x v="36"/>
    <x v="4"/>
    <x v="3"/>
    <x v="10"/>
    <x v="0"/>
    <x v="0"/>
    <x v="21"/>
    <x v="21"/>
    <x v="27"/>
    <x v="27"/>
    <x v="27"/>
    <x v="0"/>
    <x v="24"/>
    <x v="0"/>
    <x v="26"/>
    <x v="0"/>
    <x v="0"/>
    <x v="1"/>
    <x v="5"/>
    <x v="27"/>
    <x v="0"/>
  </r>
  <r>
    <x v="37"/>
    <x v="17"/>
    <x v="0"/>
    <x v="3"/>
    <x v="17"/>
    <x v="37"/>
    <x v="37"/>
    <x v="37"/>
    <x v="1"/>
    <x v="1"/>
    <x v="1"/>
    <x v="1"/>
    <x v="5"/>
    <x v="22"/>
    <x v="22"/>
    <x v="28"/>
    <x v="28"/>
    <x v="28"/>
    <x v="0"/>
    <x v="25"/>
    <x v="2"/>
    <x v="27"/>
    <x v="13"/>
    <x v="1"/>
    <x v="24"/>
    <x v="25"/>
    <x v="28"/>
    <x v="0"/>
  </r>
  <r>
    <x v="38"/>
    <x v="10"/>
    <x v="0"/>
    <x v="12"/>
    <x v="10"/>
    <x v="38"/>
    <x v="38"/>
    <x v="38"/>
    <x v="1"/>
    <x v="1"/>
    <x v="3"/>
    <x v="2"/>
    <x v="1"/>
    <x v="3"/>
    <x v="3"/>
    <x v="8"/>
    <x v="8"/>
    <x v="8"/>
    <x v="0"/>
    <x v="8"/>
    <x v="2"/>
    <x v="8"/>
    <x v="4"/>
    <x v="2"/>
    <x v="7"/>
    <x v="7"/>
    <x v="8"/>
    <x v="0"/>
  </r>
  <r>
    <x v="39"/>
    <x v="6"/>
    <x v="0"/>
    <x v="3"/>
    <x v="6"/>
    <x v="39"/>
    <x v="39"/>
    <x v="39"/>
    <x v="1"/>
    <x v="1"/>
    <x v="1"/>
    <x v="2"/>
    <x v="2"/>
    <x v="4"/>
    <x v="4"/>
    <x v="29"/>
    <x v="29"/>
    <x v="29"/>
    <x v="0"/>
    <x v="26"/>
    <x v="2"/>
    <x v="28"/>
    <x v="13"/>
    <x v="1"/>
    <x v="25"/>
    <x v="26"/>
    <x v="29"/>
    <x v="0"/>
  </r>
  <r>
    <x v="40"/>
    <x v="16"/>
    <x v="0"/>
    <x v="13"/>
    <x v="16"/>
    <x v="40"/>
    <x v="40"/>
    <x v="40"/>
    <x v="1"/>
    <x v="3"/>
    <x v="7"/>
    <x v="2"/>
    <x v="1"/>
    <x v="7"/>
    <x v="7"/>
    <x v="11"/>
    <x v="11"/>
    <x v="11"/>
    <x v="0"/>
    <x v="11"/>
    <x v="2"/>
    <x v="11"/>
    <x v="7"/>
    <x v="1"/>
    <x v="10"/>
    <x v="10"/>
    <x v="11"/>
    <x v="0"/>
  </r>
  <r>
    <x v="41"/>
    <x v="18"/>
    <x v="0"/>
    <x v="0"/>
    <x v="18"/>
    <x v="41"/>
    <x v="41"/>
    <x v="41"/>
    <x v="1"/>
    <x v="0"/>
    <x v="2"/>
    <x v="0"/>
    <x v="1"/>
    <x v="7"/>
    <x v="7"/>
    <x v="30"/>
    <x v="30"/>
    <x v="30"/>
    <x v="0"/>
    <x v="27"/>
    <x v="8"/>
    <x v="5"/>
    <x v="0"/>
    <x v="0"/>
    <x v="26"/>
    <x v="5"/>
    <x v="30"/>
    <x v="0"/>
  </r>
  <r>
    <x v="42"/>
    <x v="5"/>
    <x v="0"/>
    <x v="5"/>
    <x v="5"/>
    <x v="42"/>
    <x v="42"/>
    <x v="42"/>
    <x v="1"/>
    <x v="3"/>
    <x v="10"/>
    <x v="1"/>
    <x v="1"/>
    <x v="7"/>
    <x v="7"/>
    <x v="31"/>
    <x v="31"/>
    <x v="31"/>
    <x v="0"/>
    <x v="28"/>
    <x v="2"/>
    <x v="29"/>
    <x v="3"/>
    <x v="1"/>
    <x v="27"/>
    <x v="27"/>
    <x v="31"/>
    <x v="0"/>
  </r>
  <r>
    <x v="43"/>
    <x v="12"/>
    <x v="0"/>
    <x v="4"/>
    <x v="12"/>
    <x v="43"/>
    <x v="43"/>
    <x v="25"/>
    <x v="1"/>
    <x v="3"/>
    <x v="10"/>
    <x v="0"/>
    <x v="5"/>
    <x v="13"/>
    <x v="23"/>
    <x v="32"/>
    <x v="32"/>
    <x v="32"/>
    <x v="3"/>
    <x v="29"/>
    <x v="9"/>
    <x v="30"/>
    <x v="8"/>
    <x v="3"/>
    <x v="28"/>
    <x v="28"/>
    <x v="32"/>
    <x v="0"/>
  </r>
  <r>
    <x v="44"/>
    <x v="11"/>
    <x v="0"/>
    <x v="6"/>
    <x v="11"/>
    <x v="44"/>
    <x v="44"/>
    <x v="43"/>
    <x v="1"/>
    <x v="3"/>
    <x v="7"/>
    <x v="1"/>
    <x v="1"/>
    <x v="19"/>
    <x v="19"/>
    <x v="33"/>
    <x v="33"/>
    <x v="33"/>
    <x v="0"/>
    <x v="30"/>
    <x v="0"/>
    <x v="0"/>
    <x v="0"/>
    <x v="0"/>
    <x v="29"/>
    <x v="0"/>
    <x v="33"/>
    <x v="0"/>
  </r>
  <r>
    <x v="45"/>
    <x v="12"/>
    <x v="0"/>
    <x v="6"/>
    <x v="12"/>
    <x v="45"/>
    <x v="45"/>
    <x v="44"/>
    <x v="1"/>
    <x v="2"/>
    <x v="11"/>
    <x v="1"/>
    <x v="1"/>
    <x v="23"/>
    <x v="24"/>
    <x v="34"/>
    <x v="34"/>
    <x v="34"/>
    <x v="0"/>
    <x v="31"/>
    <x v="6"/>
    <x v="31"/>
    <x v="8"/>
    <x v="3"/>
    <x v="30"/>
    <x v="29"/>
    <x v="34"/>
    <x v="0"/>
  </r>
  <r>
    <x v="46"/>
    <x v="5"/>
    <x v="0"/>
    <x v="4"/>
    <x v="5"/>
    <x v="46"/>
    <x v="46"/>
    <x v="45"/>
    <x v="1"/>
    <x v="2"/>
    <x v="5"/>
    <x v="1"/>
    <x v="1"/>
    <x v="7"/>
    <x v="7"/>
    <x v="35"/>
    <x v="35"/>
    <x v="35"/>
    <x v="0"/>
    <x v="32"/>
    <x v="2"/>
    <x v="32"/>
    <x v="10"/>
    <x v="1"/>
    <x v="31"/>
    <x v="30"/>
    <x v="35"/>
    <x v="0"/>
  </r>
  <r>
    <x v="47"/>
    <x v="10"/>
    <x v="0"/>
    <x v="3"/>
    <x v="10"/>
    <x v="47"/>
    <x v="47"/>
    <x v="46"/>
    <x v="1"/>
    <x v="1"/>
    <x v="1"/>
    <x v="2"/>
    <x v="1"/>
    <x v="24"/>
    <x v="25"/>
    <x v="22"/>
    <x v="22"/>
    <x v="22"/>
    <x v="0"/>
    <x v="19"/>
    <x v="2"/>
    <x v="21"/>
    <x v="10"/>
    <x v="1"/>
    <x v="20"/>
    <x v="20"/>
    <x v="22"/>
    <x v="0"/>
  </r>
  <r>
    <x v="48"/>
    <x v="19"/>
    <x v="0"/>
    <x v="0"/>
    <x v="19"/>
    <x v="48"/>
    <x v="48"/>
    <x v="47"/>
    <x v="1"/>
    <x v="3"/>
    <x v="6"/>
    <x v="1"/>
    <x v="1"/>
    <x v="7"/>
    <x v="7"/>
    <x v="36"/>
    <x v="36"/>
    <x v="36"/>
    <x v="0"/>
    <x v="2"/>
    <x v="2"/>
    <x v="19"/>
    <x v="1"/>
    <x v="1"/>
    <x v="32"/>
    <x v="31"/>
    <x v="36"/>
    <x v="0"/>
  </r>
  <r>
    <x v="49"/>
    <x v="20"/>
    <x v="0"/>
    <x v="4"/>
    <x v="20"/>
    <x v="49"/>
    <x v="49"/>
    <x v="48"/>
    <x v="1"/>
    <x v="3"/>
    <x v="6"/>
    <x v="0"/>
    <x v="0"/>
    <x v="12"/>
    <x v="12"/>
    <x v="32"/>
    <x v="32"/>
    <x v="32"/>
    <x v="3"/>
    <x v="29"/>
    <x v="9"/>
    <x v="30"/>
    <x v="8"/>
    <x v="3"/>
    <x v="28"/>
    <x v="28"/>
    <x v="32"/>
    <x v="0"/>
  </r>
  <r>
    <x v="50"/>
    <x v="12"/>
    <x v="0"/>
    <x v="7"/>
    <x v="12"/>
    <x v="50"/>
    <x v="50"/>
    <x v="49"/>
    <x v="1"/>
    <x v="2"/>
    <x v="9"/>
    <x v="2"/>
    <x v="2"/>
    <x v="25"/>
    <x v="26"/>
    <x v="27"/>
    <x v="27"/>
    <x v="27"/>
    <x v="0"/>
    <x v="24"/>
    <x v="0"/>
    <x v="26"/>
    <x v="0"/>
    <x v="0"/>
    <x v="1"/>
    <x v="5"/>
    <x v="27"/>
    <x v="0"/>
  </r>
  <r>
    <x v="51"/>
    <x v="16"/>
    <x v="0"/>
    <x v="10"/>
    <x v="16"/>
    <x v="51"/>
    <x v="51"/>
    <x v="50"/>
    <x v="1"/>
    <x v="0"/>
    <x v="4"/>
    <x v="1"/>
    <x v="2"/>
    <x v="4"/>
    <x v="4"/>
    <x v="30"/>
    <x v="30"/>
    <x v="30"/>
    <x v="0"/>
    <x v="27"/>
    <x v="8"/>
    <x v="5"/>
    <x v="0"/>
    <x v="0"/>
    <x v="26"/>
    <x v="5"/>
    <x v="30"/>
    <x v="0"/>
  </r>
  <r>
    <x v="52"/>
    <x v="16"/>
    <x v="0"/>
    <x v="3"/>
    <x v="16"/>
    <x v="52"/>
    <x v="52"/>
    <x v="51"/>
    <x v="1"/>
    <x v="2"/>
    <x v="11"/>
    <x v="2"/>
    <x v="1"/>
    <x v="3"/>
    <x v="3"/>
    <x v="37"/>
    <x v="37"/>
    <x v="37"/>
    <x v="0"/>
    <x v="33"/>
    <x v="2"/>
    <x v="33"/>
    <x v="3"/>
    <x v="1"/>
    <x v="33"/>
    <x v="32"/>
    <x v="37"/>
    <x v="0"/>
  </r>
  <r>
    <x v="53"/>
    <x v="16"/>
    <x v="0"/>
    <x v="0"/>
    <x v="16"/>
    <x v="53"/>
    <x v="53"/>
    <x v="52"/>
    <x v="1"/>
    <x v="1"/>
    <x v="3"/>
    <x v="2"/>
    <x v="1"/>
    <x v="14"/>
    <x v="14"/>
    <x v="38"/>
    <x v="38"/>
    <x v="38"/>
    <x v="0"/>
    <x v="6"/>
    <x v="0"/>
    <x v="6"/>
    <x v="0"/>
    <x v="0"/>
    <x v="34"/>
    <x v="5"/>
    <x v="38"/>
    <x v="0"/>
  </r>
  <r>
    <x v="54"/>
    <x v="4"/>
    <x v="0"/>
    <x v="6"/>
    <x v="4"/>
    <x v="54"/>
    <x v="54"/>
    <x v="53"/>
    <x v="1"/>
    <x v="1"/>
    <x v="8"/>
    <x v="2"/>
    <x v="1"/>
    <x v="3"/>
    <x v="3"/>
    <x v="2"/>
    <x v="2"/>
    <x v="2"/>
    <x v="0"/>
    <x v="2"/>
    <x v="2"/>
    <x v="2"/>
    <x v="1"/>
    <x v="1"/>
    <x v="2"/>
    <x v="2"/>
    <x v="2"/>
    <x v="0"/>
  </r>
  <r>
    <x v="55"/>
    <x v="1"/>
    <x v="0"/>
    <x v="10"/>
    <x v="1"/>
    <x v="55"/>
    <x v="55"/>
    <x v="54"/>
    <x v="1"/>
    <x v="0"/>
    <x v="2"/>
    <x v="2"/>
    <x v="2"/>
    <x v="25"/>
    <x v="26"/>
    <x v="39"/>
    <x v="39"/>
    <x v="39"/>
    <x v="0"/>
    <x v="34"/>
    <x v="2"/>
    <x v="34"/>
    <x v="3"/>
    <x v="1"/>
    <x v="35"/>
    <x v="33"/>
    <x v="39"/>
    <x v="0"/>
  </r>
  <r>
    <x v="56"/>
    <x v="11"/>
    <x v="0"/>
    <x v="3"/>
    <x v="11"/>
    <x v="56"/>
    <x v="56"/>
    <x v="55"/>
    <x v="1"/>
    <x v="2"/>
    <x v="5"/>
    <x v="1"/>
    <x v="0"/>
    <x v="16"/>
    <x v="16"/>
    <x v="29"/>
    <x v="29"/>
    <x v="29"/>
    <x v="0"/>
    <x v="26"/>
    <x v="2"/>
    <x v="28"/>
    <x v="13"/>
    <x v="1"/>
    <x v="25"/>
    <x v="26"/>
    <x v="29"/>
    <x v="0"/>
  </r>
  <r>
    <x v="57"/>
    <x v="1"/>
    <x v="0"/>
    <x v="7"/>
    <x v="1"/>
    <x v="57"/>
    <x v="57"/>
    <x v="56"/>
    <x v="1"/>
    <x v="3"/>
    <x v="7"/>
    <x v="1"/>
    <x v="1"/>
    <x v="26"/>
    <x v="27"/>
    <x v="40"/>
    <x v="40"/>
    <x v="40"/>
    <x v="4"/>
    <x v="35"/>
    <x v="2"/>
    <x v="35"/>
    <x v="14"/>
    <x v="1"/>
    <x v="36"/>
    <x v="34"/>
    <x v="40"/>
    <x v="0"/>
  </r>
  <r>
    <x v="58"/>
    <x v="5"/>
    <x v="0"/>
    <x v="7"/>
    <x v="5"/>
    <x v="58"/>
    <x v="58"/>
    <x v="57"/>
    <x v="1"/>
    <x v="3"/>
    <x v="6"/>
    <x v="2"/>
    <x v="1"/>
    <x v="3"/>
    <x v="3"/>
    <x v="41"/>
    <x v="41"/>
    <x v="41"/>
    <x v="0"/>
    <x v="36"/>
    <x v="10"/>
    <x v="36"/>
    <x v="0"/>
    <x v="0"/>
    <x v="37"/>
    <x v="35"/>
    <x v="41"/>
    <x v="0"/>
  </r>
  <r>
    <x v="59"/>
    <x v="18"/>
    <x v="0"/>
    <x v="3"/>
    <x v="18"/>
    <x v="59"/>
    <x v="59"/>
    <x v="33"/>
    <x v="1"/>
    <x v="3"/>
    <x v="7"/>
    <x v="0"/>
    <x v="1"/>
    <x v="2"/>
    <x v="2"/>
    <x v="38"/>
    <x v="38"/>
    <x v="38"/>
    <x v="0"/>
    <x v="6"/>
    <x v="0"/>
    <x v="6"/>
    <x v="0"/>
    <x v="0"/>
    <x v="34"/>
    <x v="5"/>
    <x v="38"/>
    <x v="0"/>
  </r>
  <r>
    <x v="60"/>
    <x v="4"/>
    <x v="0"/>
    <x v="10"/>
    <x v="4"/>
    <x v="60"/>
    <x v="60"/>
    <x v="58"/>
    <x v="1"/>
    <x v="0"/>
    <x v="0"/>
    <x v="2"/>
    <x v="1"/>
    <x v="3"/>
    <x v="3"/>
    <x v="18"/>
    <x v="18"/>
    <x v="18"/>
    <x v="0"/>
    <x v="16"/>
    <x v="2"/>
    <x v="18"/>
    <x v="3"/>
    <x v="1"/>
    <x v="17"/>
    <x v="16"/>
    <x v="18"/>
    <x v="0"/>
  </r>
  <r>
    <x v="61"/>
    <x v="4"/>
    <x v="0"/>
    <x v="10"/>
    <x v="4"/>
    <x v="60"/>
    <x v="60"/>
    <x v="37"/>
    <x v="1"/>
    <x v="1"/>
    <x v="1"/>
    <x v="1"/>
    <x v="5"/>
    <x v="27"/>
    <x v="28"/>
    <x v="42"/>
    <x v="42"/>
    <x v="42"/>
    <x v="5"/>
    <x v="7"/>
    <x v="3"/>
    <x v="7"/>
    <x v="0"/>
    <x v="0"/>
    <x v="0"/>
    <x v="36"/>
    <x v="42"/>
    <x v="0"/>
  </r>
  <r>
    <x v="62"/>
    <x v="6"/>
    <x v="0"/>
    <x v="11"/>
    <x v="6"/>
    <x v="61"/>
    <x v="61"/>
    <x v="59"/>
    <x v="1"/>
    <x v="0"/>
    <x v="2"/>
    <x v="1"/>
    <x v="3"/>
    <x v="28"/>
    <x v="29"/>
    <x v="0"/>
    <x v="0"/>
    <x v="0"/>
    <x v="0"/>
    <x v="0"/>
    <x v="0"/>
    <x v="0"/>
    <x v="0"/>
    <x v="0"/>
    <x v="0"/>
    <x v="0"/>
    <x v="0"/>
    <x v="0"/>
  </r>
  <r>
    <x v="63"/>
    <x v="7"/>
    <x v="0"/>
    <x v="4"/>
    <x v="7"/>
    <x v="62"/>
    <x v="62"/>
    <x v="60"/>
    <x v="1"/>
    <x v="1"/>
    <x v="1"/>
    <x v="1"/>
    <x v="2"/>
    <x v="25"/>
    <x v="26"/>
    <x v="21"/>
    <x v="21"/>
    <x v="21"/>
    <x v="0"/>
    <x v="18"/>
    <x v="2"/>
    <x v="20"/>
    <x v="9"/>
    <x v="1"/>
    <x v="19"/>
    <x v="19"/>
    <x v="21"/>
    <x v="0"/>
  </r>
  <r>
    <x v="64"/>
    <x v="12"/>
    <x v="0"/>
    <x v="10"/>
    <x v="12"/>
    <x v="63"/>
    <x v="63"/>
    <x v="61"/>
    <x v="1"/>
    <x v="1"/>
    <x v="8"/>
    <x v="2"/>
    <x v="2"/>
    <x v="4"/>
    <x v="4"/>
    <x v="6"/>
    <x v="6"/>
    <x v="6"/>
    <x v="0"/>
    <x v="6"/>
    <x v="0"/>
    <x v="6"/>
    <x v="0"/>
    <x v="0"/>
    <x v="6"/>
    <x v="5"/>
    <x v="6"/>
    <x v="0"/>
  </r>
  <r>
    <x v="65"/>
    <x v="21"/>
    <x v="0"/>
    <x v="10"/>
    <x v="21"/>
    <x v="64"/>
    <x v="64"/>
    <x v="46"/>
    <x v="1"/>
    <x v="1"/>
    <x v="1"/>
    <x v="2"/>
    <x v="1"/>
    <x v="2"/>
    <x v="2"/>
    <x v="43"/>
    <x v="43"/>
    <x v="43"/>
    <x v="0"/>
    <x v="37"/>
    <x v="11"/>
    <x v="37"/>
    <x v="8"/>
    <x v="3"/>
    <x v="38"/>
    <x v="37"/>
    <x v="43"/>
    <x v="0"/>
  </r>
  <r>
    <x v="66"/>
    <x v="21"/>
    <x v="0"/>
    <x v="0"/>
    <x v="21"/>
    <x v="64"/>
    <x v="64"/>
    <x v="62"/>
    <x v="1"/>
    <x v="2"/>
    <x v="9"/>
    <x v="1"/>
    <x v="1"/>
    <x v="2"/>
    <x v="2"/>
    <x v="35"/>
    <x v="35"/>
    <x v="35"/>
    <x v="0"/>
    <x v="32"/>
    <x v="2"/>
    <x v="32"/>
    <x v="10"/>
    <x v="1"/>
    <x v="31"/>
    <x v="30"/>
    <x v="35"/>
    <x v="0"/>
  </r>
  <r>
    <x v="67"/>
    <x v="19"/>
    <x v="0"/>
    <x v="9"/>
    <x v="19"/>
    <x v="65"/>
    <x v="65"/>
    <x v="63"/>
    <x v="1"/>
    <x v="2"/>
    <x v="11"/>
    <x v="2"/>
    <x v="1"/>
    <x v="14"/>
    <x v="14"/>
    <x v="5"/>
    <x v="5"/>
    <x v="5"/>
    <x v="0"/>
    <x v="5"/>
    <x v="0"/>
    <x v="5"/>
    <x v="0"/>
    <x v="0"/>
    <x v="5"/>
    <x v="1"/>
    <x v="5"/>
    <x v="0"/>
  </r>
  <r>
    <x v="68"/>
    <x v="17"/>
    <x v="0"/>
    <x v="7"/>
    <x v="17"/>
    <x v="66"/>
    <x v="66"/>
    <x v="64"/>
    <x v="1"/>
    <x v="1"/>
    <x v="3"/>
    <x v="1"/>
    <x v="1"/>
    <x v="7"/>
    <x v="7"/>
    <x v="44"/>
    <x v="44"/>
    <x v="44"/>
    <x v="0"/>
    <x v="38"/>
    <x v="2"/>
    <x v="38"/>
    <x v="7"/>
    <x v="1"/>
    <x v="39"/>
    <x v="38"/>
    <x v="44"/>
    <x v="0"/>
  </r>
  <r>
    <x v="69"/>
    <x v="22"/>
    <x v="0"/>
    <x v="6"/>
    <x v="22"/>
    <x v="67"/>
    <x v="67"/>
    <x v="28"/>
    <x v="1"/>
    <x v="2"/>
    <x v="11"/>
    <x v="1"/>
    <x v="1"/>
    <x v="17"/>
    <x v="17"/>
    <x v="45"/>
    <x v="45"/>
    <x v="45"/>
    <x v="0"/>
    <x v="39"/>
    <x v="10"/>
    <x v="39"/>
    <x v="0"/>
    <x v="0"/>
    <x v="40"/>
    <x v="39"/>
    <x v="45"/>
    <x v="0"/>
  </r>
  <r>
    <x v="70"/>
    <x v="16"/>
    <x v="0"/>
    <x v="4"/>
    <x v="16"/>
    <x v="68"/>
    <x v="68"/>
    <x v="65"/>
    <x v="1"/>
    <x v="2"/>
    <x v="11"/>
    <x v="2"/>
    <x v="0"/>
    <x v="16"/>
    <x v="16"/>
    <x v="46"/>
    <x v="46"/>
    <x v="46"/>
    <x v="6"/>
    <x v="40"/>
    <x v="9"/>
    <x v="40"/>
    <x v="8"/>
    <x v="3"/>
    <x v="41"/>
    <x v="40"/>
    <x v="46"/>
    <x v="0"/>
  </r>
  <r>
    <x v="71"/>
    <x v="12"/>
    <x v="0"/>
    <x v="0"/>
    <x v="12"/>
    <x v="69"/>
    <x v="69"/>
    <x v="66"/>
    <x v="1"/>
    <x v="2"/>
    <x v="5"/>
    <x v="1"/>
    <x v="1"/>
    <x v="29"/>
    <x v="30"/>
    <x v="47"/>
    <x v="47"/>
    <x v="47"/>
    <x v="0"/>
    <x v="41"/>
    <x v="2"/>
    <x v="41"/>
    <x v="6"/>
    <x v="1"/>
    <x v="42"/>
    <x v="41"/>
    <x v="47"/>
    <x v="0"/>
  </r>
  <r>
    <x v="72"/>
    <x v="6"/>
    <x v="0"/>
    <x v="3"/>
    <x v="6"/>
    <x v="70"/>
    <x v="70"/>
    <x v="67"/>
    <x v="1"/>
    <x v="1"/>
    <x v="1"/>
    <x v="1"/>
    <x v="1"/>
    <x v="29"/>
    <x v="30"/>
    <x v="48"/>
    <x v="48"/>
    <x v="48"/>
    <x v="7"/>
    <x v="7"/>
    <x v="3"/>
    <x v="7"/>
    <x v="0"/>
    <x v="0"/>
    <x v="43"/>
    <x v="42"/>
    <x v="48"/>
    <x v="0"/>
  </r>
  <r>
    <x v="73"/>
    <x v="11"/>
    <x v="0"/>
    <x v="14"/>
    <x v="11"/>
    <x v="71"/>
    <x v="71"/>
    <x v="68"/>
    <x v="1"/>
    <x v="1"/>
    <x v="1"/>
    <x v="2"/>
    <x v="1"/>
    <x v="17"/>
    <x v="17"/>
    <x v="49"/>
    <x v="49"/>
    <x v="49"/>
    <x v="0"/>
    <x v="13"/>
    <x v="5"/>
    <x v="13"/>
    <x v="0"/>
    <x v="0"/>
    <x v="44"/>
    <x v="43"/>
    <x v="49"/>
    <x v="0"/>
  </r>
  <r>
    <x v="74"/>
    <x v="1"/>
    <x v="0"/>
    <x v="8"/>
    <x v="1"/>
    <x v="72"/>
    <x v="72"/>
    <x v="69"/>
    <x v="1"/>
    <x v="1"/>
    <x v="3"/>
    <x v="2"/>
    <x v="1"/>
    <x v="5"/>
    <x v="5"/>
    <x v="50"/>
    <x v="50"/>
    <x v="50"/>
    <x v="0"/>
    <x v="42"/>
    <x v="2"/>
    <x v="42"/>
    <x v="13"/>
    <x v="1"/>
    <x v="45"/>
    <x v="44"/>
    <x v="50"/>
    <x v="0"/>
  </r>
  <r>
    <x v="75"/>
    <x v="23"/>
    <x v="0"/>
    <x v="1"/>
    <x v="23"/>
    <x v="73"/>
    <x v="73"/>
    <x v="70"/>
    <x v="1"/>
    <x v="0"/>
    <x v="4"/>
    <x v="1"/>
    <x v="1"/>
    <x v="2"/>
    <x v="2"/>
    <x v="9"/>
    <x v="9"/>
    <x v="9"/>
    <x v="0"/>
    <x v="9"/>
    <x v="4"/>
    <x v="9"/>
    <x v="5"/>
    <x v="2"/>
    <x v="8"/>
    <x v="8"/>
    <x v="9"/>
    <x v="0"/>
  </r>
  <r>
    <x v="76"/>
    <x v="24"/>
    <x v="0"/>
    <x v="3"/>
    <x v="24"/>
    <x v="74"/>
    <x v="74"/>
    <x v="71"/>
    <x v="1"/>
    <x v="1"/>
    <x v="1"/>
    <x v="1"/>
    <x v="2"/>
    <x v="4"/>
    <x v="4"/>
    <x v="45"/>
    <x v="45"/>
    <x v="45"/>
    <x v="0"/>
    <x v="39"/>
    <x v="10"/>
    <x v="39"/>
    <x v="0"/>
    <x v="0"/>
    <x v="40"/>
    <x v="39"/>
    <x v="45"/>
    <x v="0"/>
  </r>
  <r>
    <x v="77"/>
    <x v="6"/>
    <x v="0"/>
    <x v="6"/>
    <x v="6"/>
    <x v="75"/>
    <x v="75"/>
    <x v="72"/>
    <x v="1"/>
    <x v="1"/>
    <x v="1"/>
    <x v="1"/>
    <x v="0"/>
    <x v="0"/>
    <x v="0"/>
    <x v="51"/>
    <x v="51"/>
    <x v="51"/>
    <x v="0"/>
    <x v="43"/>
    <x v="2"/>
    <x v="43"/>
    <x v="3"/>
    <x v="1"/>
    <x v="46"/>
    <x v="45"/>
    <x v="51"/>
    <x v="0"/>
  </r>
  <r>
    <x v="78"/>
    <x v="1"/>
    <x v="0"/>
    <x v="15"/>
    <x v="1"/>
    <x v="76"/>
    <x v="76"/>
    <x v="73"/>
    <x v="1"/>
    <x v="1"/>
    <x v="1"/>
    <x v="2"/>
    <x v="1"/>
    <x v="3"/>
    <x v="3"/>
    <x v="52"/>
    <x v="52"/>
    <x v="52"/>
    <x v="0"/>
    <x v="44"/>
    <x v="3"/>
    <x v="44"/>
    <x v="0"/>
    <x v="0"/>
    <x v="0"/>
    <x v="46"/>
    <x v="52"/>
    <x v="0"/>
  </r>
  <r>
    <x v="79"/>
    <x v="19"/>
    <x v="0"/>
    <x v="15"/>
    <x v="19"/>
    <x v="77"/>
    <x v="77"/>
    <x v="74"/>
    <x v="1"/>
    <x v="0"/>
    <x v="2"/>
    <x v="2"/>
    <x v="1"/>
    <x v="14"/>
    <x v="14"/>
    <x v="51"/>
    <x v="51"/>
    <x v="51"/>
    <x v="0"/>
    <x v="43"/>
    <x v="2"/>
    <x v="43"/>
    <x v="3"/>
    <x v="1"/>
    <x v="46"/>
    <x v="45"/>
    <x v="51"/>
    <x v="0"/>
  </r>
  <r>
    <x v="80"/>
    <x v="16"/>
    <x v="0"/>
    <x v="0"/>
    <x v="16"/>
    <x v="78"/>
    <x v="78"/>
    <x v="75"/>
    <x v="1"/>
    <x v="0"/>
    <x v="0"/>
    <x v="1"/>
    <x v="0"/>
    <x v="0"/>
    <x v="0"/>
    <x v="4"/>
    <x v="4"/>
    <x v="4"/>
    <x v="0"/>
    <x v="4"/>
    <x v="2"/>
    <x v="4"/>
    <x v="3"/>
    <x v="1"/>
    <x v="4"/>
    <x v="4"/>
    <x v="4"/>
    <x v="0"/>
  </r>
  <r>
    <x v="81"/>
    <x v="8"/>
    <x v="0"/>
    <x v="15"/>
    <x v="8"/>
    <x v="79"/>
    <x v="79"/>
    <x v="76"/>
    <x v="1"/>
    <x v="1"/>
    <x v="1"/>
    <x v="2"/>
    <x v="0"/>
    <x v="0"/>
    <x v="0"/>
    <x v="5"/>
    <x v="5"/>
    <x v="5"/>
    <x v="0"/>
    <x v="5"/>
    <x v="0"/>
    <x v="5"/>
    <x v="0"/>
    <x v="0"/>
    <x v="5"/>
    <x v="1"/>
    <x v="5"/>
    <x v="0"/>
  </r>
  <r>
    <x v="82"/>
    <x v="5"/>
    <x v="0"/>
    <x v="6"/>
    <x v="5"/>
    <x v="80"/>
    <x v="80"/>
    <x v="77"/>
    <x v="1"/>
    <x v="0"/>
    <x v="2"/>
    <x v="1"/>
    <x v="2"/>
    <x v="25"/>
    <x v="26"/>
    <x v="53"/>
    <x v="53"/>
    <x v="53"/>
    <x v="0"/>
    <x v="45"/>
    <x v="12"/>
    <x v="45"/>
    <x v="0"/>
    <x v="0"/>
    <x v="34"/>
    <x v="47"/>
    <x v="53"/>
    <x v="0"/>
  </r>
  <r>
    <x v="83"/>
    <x v="25"/>
    <x v="1"/>
    <x v="15"/>
    <x v="25"/>
    <x v="81"/>
    <x v="81"/>
    <x v="78"/>
    <x v="0"/>
    <x v="0"/>
    <x v="0"/>
    <x v="0"/>
    <x v="3"/>
    <x v="6"/>
    <x v="31"/>
    <x v="53"/>
    <x v="53"/>
    <x v="53"/>
    <x v="0"/>
    <x v="45"/>
    <x v="12"/>
    <x v="45"/>
    <x v="0"/>
    <x v="0"/>
    <x v="34"/>
    <x v="47"/>
    <x v="53"/>
    <x v="0"/>
  </r>
  <r>
    <x v="84"/>
    <x v="16"/>
    <x v="0"/>
    <x v="0"/>
    <x v="16"/>
    <x v="82"/>
    <x v="82"/>
    <x v="79"/>
    <x v="1"/>
    <x v="3"/>
    <x v="10"/>
    <x v="1"/>
    <x v="1"/>
    <x v="14"/>
    <x v="14"/>
    <x v="54"/>
    <x v="54"/>
    <x v="54"/>
    <x v="0"/>
    <x v="16"/>
    <x v="2"/>
    <x v="46"/>
    <x v="3"/>
    <x v="1"/>
    <x v="47"/>
    <x v="48"/>
    <x v="54"/>
    <x v="0"/>
  </r>
  <r>
    <x v="85"/>
    <x v="26"/>
    <x v="0"/>
    <x v="3"/>
    <x v="26"/>
    <x v="83"/>
    <x v="83"/>
    <x v="80"/>
    <x v="1"/>
    <x v="1"/>
    <x v="8"/>
    <x v="2"/>
    <x v="0"/>
    <x v="16"/>
    <x v="16"/>
    <x v="2"/>
    <x v="2"/>
    <x v="2"/>
    <x v="0"/>
    <x v="2"/>
    <x v="2"/>
    <x v="2"/>
    <x v="1"/>
    <x v="1"/>
    <x v="2"/>
    <x v="2"/>
    <x v="2"/>
    <x v="0"/>
  </r>
  <r>
    <x v="86"/>
    <x v="19"/>
    <x v="0"/>
    <x v="10"/>
    <x v="19"/>
    <x v="84"/>
    <x v="84"/>
    <x v="81"/>
    <x v="1"/>
    <x v="1"/>
    <x v="1"/>
    <x v="2"/>
    <x v="3"/>
    <x v="28"/>
    <x v="29"/>
    <x v="55"/>
    <x v="55"/>
    <x v="55"/>
    <x v="0"/>
    <x v="46"/>
    <x v="2"/>
    <x v="47"/>
    <x v="15"/>
    <x v="2"/>
    <x v="48"/>
    <x v="49"/>
    <x v="55"/>
    <x v="0"/>
  </r>
  <r>
    <x v="87"/>
    <x v="24"/>
    <x v="0"/>
    <x v="2"/>
    <x v="24"/>
    <x v="85"/>
    <x v="85"/>
    <x v="82"/>
    <x v="1"/>
    <x v="1"/>
    <x v="3"/>
    <x v="1"/>
    <x v="1"/>
    <x v="3"/>
    <x v="3"/>
    <x v="56"/>
    <x v="20"/>
    <x v="56"/>
    <x v="0"/>
    <x v="47"/>
    <x v="5"/>
    <x v="48"/>
    <x v="0"/>
    <x v="0"/>
    <x v="37"/>
    <x v="50"/>
    <x v="56"/>
    <x v="0"/>
  </r>
  <r>
    <x v="88"/>
    <x v="10"/>
    <x v="0"/>
    <x v="15"/>
    <x v="10"/>
    <x v="86"/>
    <x v="86"/>
    <x v="83"/>
    <x v="1"/>
    <x v="1"/>
    <x v="1"/>
    <x v="2"/>
    <x v="1"/>
    <x v="30"/>
    <x v="32"/>
    <x v="1"/>
    <x v="1"/>
    <x v="1"/>
    <x v="0"/>
    <x v="1"/>
    <x v="1"/>
    <x v="1"/>
    <x v="0"/>
    <x v="0"/>
    <x v="1"/>
    <x v="1"/>
    <x v="1"/>
    <x v="0"/>
  </r>
  <r>
    <x v="89"/>
    <x v="1"/>
    <x v="0"/>
    <x v="6"/>
    <x v="1"/>
    <x v="87"/>
    <x v="87"/>
    <x v="84"/>
    <x v="1"/>
    <x v="3"/>
    <x v="6"/>
    <x v="0"/>
    <x v="1"/>
    <x v="23"/>
    <x v="24"/>
    <x v="5"/>
    <x v="5"/>
    <x v="5"/>
    <x v="0"/>
    <x v="5"/>
    <x v="0"/>
    <x v="5"/>
    <x v="0"/>
    <x v="0"/>
    <x v="5"/>
    <x v="1"/>
    <x v="5"/>
    <x v="0"/>
  </r>
  <r>
    <x v="90"/>
    <x v="4"/>
    <x v="0"/>
    <x v="1"/>
    <x v="4"/>
    <x v="88"/>
    <x v="88"/>
    <x v="85"/>
    <x v="1"/>
    <x v="1"/>
    <x v="8"/>
    <x v="1"/>
    <x v="1"/>
    <x v="3"/>
    <x v="3"/>
    <x v="7"/>
    <x v="7"/>
    <x v="7"/>
    <x v="1"/>
    <x v="7"/>
    <x v="3"/>
    <x v="7"/>
    <x v="0"/>
    <x v="0"/>
    <x v="1"/>
    <x v="6"/>
    <x v="7"/>
    <x v="0"/>
  </r>
  <r>
    <x v="91"/>
    <x v="5"/>
    <x v="0"/>
    <x v="10"/>
    <x v="5"/>
    <x v="89"/>
    <x v="89"/>
    <x v="86"/>
    <x v="1"/>
    <x v="0"/>
    <x v="0"/>
    <x v="2"/>
    <x v="1"/>
    <x v="19"/>
    <x v="19"/>
    <x v="57"/>
    <x v="56"/>
    <x v="57"/>
    <x v="8"/>
    <x v="7"/>
    <x v="3"/>
    <x v="7"/>
    <x v="0"/>
    <x v="0"/>
    <x v="37"/>
    <x v="51"/>
    <x v="57"/>
    <x v="0"/>
  </r>
  <r>
    <x v="92"/>
    <x v="5"/>
    <x v="0"/>
    <x v="7"/>
    <x v="5"/>
    <x v="89"/>
    <x v="89"/>
    <x v="68"/>
    <x v="1"/>
    <x v="1"/>
    <x v="1"/>
    <x v="2"/>
    <x v="1"/>
    <x v="19"/>
    <x v="19"/>
    <x v="58"/>
    <x v="57"/>
    <x v="58"/>
    <x v="0"/>
    <x v="48"/>
    <x v="2"/>
    <x v="49"/>
    <x v="1"/>
    <x v="1"/>
    <x v="49"/>
    <x v="52"/>
    <x v="58"/>
    <x v="0"/>
  </r>
  <r>
    <x v="93"/>
    <x v="22"/>
    <x v="0"/>
    <x v="6"/>
    <x v="22"/>
    <x v="90"/>
    <x v="90"/>
    <x v="87"/>
    <x v="1"/>
    <x v="1"/>
    <x v="3"/>
    <x v="1"/>
    <x v="3"/>
    <x v="28"/>
    <x v="29"/>
    <x v="59"/>
    <x v="58"/>
    <x v="59"/>
    <x v="0"/>
    <x v="36"/>
    <x v="10"/>
    <x v="36"/>
    <x v="0"/>
    <x v="0"/>
    <x v="50"/>
    <x v="53"/>
    <x v="59"/>
    <x v="0"/>
  </r>
  <r>
    <x v="94"/>
    <x v="24"/>
    <x v="0"/>
    <x v="8"/>
    <x v="24"/>
    <x v="91"/>
    <x v="91"/>
    <x v="88"/>
    <x v="1"/>
    <x v="2"/>
    <x v="11"/>
    <x v="2"/>
    <x v="1"/>
    <x v="2"/>
    <x v="2"/>
    <x v="60"/>
    <x v="59"/>
    <x v="60"/>
    <x v="0"/>
    <x v="49"/>
    <x v="0"/>
    <x v="0"/>
    <x v="0"/>
    <x v="0"/>
    <x v="51"/>
    <x v="54"/>
    <x v="60"/>
    <x v="0"/>
  </r>
  <r>
    <x v="95"/>
    <x v="5"/>
    <x v="0"/>
    <x v="1"/>
    <x v="5"/>
    <x v="92"/>
    <x v="92"/>
    <x v="89"/>
    <x v="1"/>
    <x v="3"/>
    <x v="7"/>
    <x v="1"/>
    <x v="1"/>
    <x v="9"/>
    <x v="9"/>
    <x v="61"/>
    <x v="60"/>
    <x v="61"/>
    <x v="0"/>
    <x v="50"/>
    <x v="0"/>
    <x v="50"/>
    <x v="0"/>
    <x v="0"/>
    <x v="52"/>
    <x v="1"/>
    <x v="61"/>
    <x v="0"/>
  </r>
  <r>
    <x v="96"/>
    <x v="17"/>
    <x v="0"/>
    <x v="8"/>
    <x v="17"/>
    <x v="93"/>
    <x v="93"/>
    <x v="90"/>
    <x v="1"/>
    <x v="0"/>
    <x v="2"/>
    <x v="2"/>
    <x v="1"/>
    <x v="2"/>
    <x v="2"/>
    <x v="19"/>
    <x v="19"/>
    <x v="19"/>
    <x v="0"/>
    <x v="2"/>
    <x v="2"/>
    <x v="19"/>
    <x v="1"/>
    <x v="1"/>
    <x v="18"/>
    <x v="17"/>
    <x v="19"/>
    <x v="0"/>
  </r>
  <r>
    <x v="97"/>
    <x v="11"/>
    <x v="0"/>
    <x v="6"/>
    <x v="11"/>
    <x v="94"/>
    <x v="94"/>
    <x v="91"/>
    <x v="1"/>
    <x v="1"/>
    <x v="3"/>
    <x v="2"/>
    <x v="0"/>
    <x v="0"/>
    <x v="0"/>
    <x v="3"/>
    <x v="3"/>
    <x v="3"/>
    <x v="0"/>
    <x v="3"/>
    <x v="2"/>
    <x v="3"/>
    <x v="2"/>
    <x v="1"/>
    <x v="3"/>
    <x v="3"/>
    <x v="3"/>
    <x v="0"/>
  </r>
  <r>
    <x v="98"/>
    <x v="1"/>
    <x v="0"/>
    <x v="0"/>
    <x v="1"/>
    <x v="94"/>
    <x v="95"/>
    <x v="92"/>
    <x v="1"/>
    <x v="1"/>
    <x v="1"/>
    <x v="1"/>
    <x v="0"/>
    <x v="31"/>
    <x v="33"/>
    <x v="62"/>
    <x v="61"/>
    <x v="62"/>
    <x v="0"/>
    <x v="51"/>
    <x v="2"/>
    <x v="51"/>
    <x v="2"/>
    <x v="1"/>
    <x v="53"/>
    <x v="55"/>
    <x v="62"/>
    <x v="0"/>
  </r>
  <r>
    <x v="99"/>
    <x v="12"/>
    <x v="0"/>
    <x v="4"/>
    <x v="12"/>
    <x v="95"/>
    <x v="96"/>
    <x v="93"/>
    <x v="1"/>
    <x v="3"/>
    <x v="6"/>
    <x v="1"/>
    <x v="1"/>
    <x v="19"/>
    <x v="19"/>
    <x v="63"/>
    <x v="62"/>
    <x v="63"/>
    <x v="0"/>
    <x v="52"/>
    <x v="2"/>
    <x v="52"/>
    <x v="12"/>
    <x v="1"/>
    <x v="54"/>
    <x v="56"/>
    <x v="63"/>
    <x v="0"/>
  </r>
  <r>
    <x v="100"/>
    <x v="19"/>
    <x v="0"/>
    <x v="8"/>
    <x v="19"/>
    <x v="96"/>
    <x v="97"/>
    <x v="73"/>
    <x v="1"/>
    <x v="1"/>
    <x v="1"/>
    <x v="2"/>
    <x v="1"/>
    <x v="2"/>
    <x v="2"/>
    <x v="31"/>
    <x v="31"/>
    <x v="31"/>
    <x v="0"/>
    <x v="28"/>
    <x v="2"/>
    <x v="29"/>
    <x v="3"/>
    <x v="1"/>
    <x v="27"/>
    <x v="27"/>
    <x v="31"/>
    <x v="0"/>
  </r>
  <r>
    <x v="101"/>
    <x v="22"/>
    <x v="0"/>
    <x v="3"/>
    <x v="22"/>
    <x v="97"/>
    <x v="98"/>
    <x v="94"/>
    <x v="1"/>
    <x v="3"/>
    <x v="7"/>
    <x v="0"/>
    <x v="1"/>
    <x v="3"/>
    <x v="3"/>
    <x v="47"/>
    <x v="47"/>
    <x v="47"/>
    <x v="0"/>
    <x v="41"/>
    <x v="2"/>
    <x v="41"/>
    <x v="6"/>
    <x v="1"/>
    <x v="42"/>
    <x v="41"/>
    <x v="47"/>
    <x v="0"/>
  </r>
  <r>
    <x v="102"/>
    <x v="4"/>
    <x v="0"/>
    <x v="3"/>
    <x v="4"/>
    <x v="98"/>
    <x v="99"/>
    <x v="95"/>
    <x v="1"/>
    <x v="1"/>
    <x v="3"/>
    <x v="2"/>
    <x v="0"/>
    <x v="16"/>
    <x v="16"/>
    <x v="38"/>
    <x v="38"/>
    <x v="38"/>
    <x v="0"/>
    <x v="6"/>
    <x v="0"/>
    <x v="6"/>
    <x v="0"/>
    <x v="0"/>
    <x v="34"/>
    <x v="5"/>
    <x v="38"/>
    <x v="0"/>
  </r>
  <r>
    <x v="103"/>
    <x v="27"/>
    <x v="0"/>
    <x v="6"/>
    <x v="27"/>
    <x v="99"/>
    <x v="100"/>
    <x v="96"/>
    <x v="1"/>
    <x v="3"/>
    <x v="6"/>
    <x v="2"/>
    <x v="1"/>
    <x v="2"/>
    <x v="2"/>
    <x v="64"/>
    <x v="63"/>
    <x v="64"/>
    <x v="0"/>
    <x v="53"/>
    <x v="2"/>
    <x v="53"/>
    <x v="16"/>
    <x v="1"/>
    <x v="55"/>
    <x v="57"/>
    <x v="64"/>
    <x v="0"/>
  </r>
  <r>
    <x v="104"/>
    <x v="8"/>
    <x v="0"/>
    <x v="0"/>
    <x v="8"/>
    <x v="100"/>
    <x v="101"/>
    <x v="97"/>
    <x v="1"/>
    <x v="2"/>
    <x v="5"/>
    <x v="1"/>
    <x v="1"/>
    <x v="26"/>
    <x v="27"/>
    <x v="65"/>
    <x v="64"/>
    <x v="65"/>
    <x v="0"/>
    <x v="7"/>
    <x v="3"/>
    <x v="7"/>
    <x v="0"/>
    <x v="0"/>
    <x v="40"/>
    <x v="58"/>
    <x v="65"/>
    <x v="0"/>
  </r>
  <r>
    <x v="105"/>
    <x v="24"/>
    <x v="0"/>
    <x v="8"/>
    <x v="24"/>
    <x v="101"/>
    <x v="102"/>
    <x v="97"/>
    <x v="1"/>
    <x v="2"/>
    <x v="5"/>
    <x v="1"/>
    <x v="1"/>
    <x v="2"/>
    <x v="2"/>
    <x v="66"/>
    <x v="65"/>
    <x v="66"/>
    <x v="0"/>
    <x v="54"/>
    <x v="2"/>
    <x v="54"/>
    <x v="16"/>
    <x v="1"/>
    <x v="56"/>
    <x v="51"/>
    <x v="66"/>
    <x v="0"/>
  </r>
  <r>
    <x v="106"/>
    <x v="18"/>
    <x v="0"/>
    <x v="2"/>
    <x v="18"/>
    <x v="102"/>
    <x v="103"/>
    <x v="11"/>
    <x v="1"/>
    <x v="0"/>
    <x v="2"/>
    <x v="1"/>
    <x v="1"/>
    <x v="3"/>
    <x v="3"/>
    <x v="2"/>
    <x v="2"/>
    <x v="2"/>
    <x v="0"/>
    <x v="2"/>
    <x v="2"/>
    <x v="2"/>
    <x v="1"/>
    <x v="1"/>
    <x v="2"/>
    <x v="2"/>
    <x v="2"/>
    <x v="0"/>
  </r>
  <r>
    <x v="107"/>
    <x v="11"/>
    <x v="0"/>
    <x v="0"/>
    <x v="11"/>
    <x v="103"/>
    <x v="104"/>
    <x v="98"/>
    <x v="1"/>
    <x v="2"/>
    <x v="5"/>
    <x v="2"/>
    <x v="1"/>
    <x v="19"/>
    <x v="19"/>
    <x v="67"/>
    <x v="66"/>
    <x v="67"/>
    <x v="0"/>
    <x v="55"/>
    <x v="2"/>
    <x v="55"/>
    <x v="6"/>
    <x v="1"/>
    <x v="57"/>
    <x v="59"/>
    <x v="67"/>
    <x v="0"/>
  </r>
  <r>
    <x v="108"/>
    <x v="27"/>
    <x v="0"/>
    <x v="1"/>
    <x v="27"/>
    <x v="104"/>
    <x v="105"/>
    <x v="99"/>
    <x v="1"/>
    <x v="1"/>
    <x v="1"/>
    <x v="1"/>
    <x v="0"/>
    <x v="32"/>
    <x v="34"/>
    <x v="19"/>
    <x v="19"/>
    <x v="19"/>
    <x v="0"/>
    <x v="2"/>
    <x v="2"/>
    <x v="19"/>
    <x v="1"/>
    <x v="1"/>
    <x v="18"/>
    <x v="17"/>
    <x v="19"/>
    <x v="0"/>
  </r>
  <r>
    <x v="109"/>
    <x v="10"/>
    <x v="0"/>
    <x v="6"/>
    <x v="10"/>
    <x v="105"/>
    <x v="106"/>
    <x v="100"/>
    <x v="1"/>
    <x v="0"/>
    <x v="0"/>
    <x v="1"/>
    <x v="1"/>
    <x v="3"/>
    <x v="3"/>
    <x v="67"/>
    <x v="66"/>
    <x v="67"/>
    <x v="0"/>
    <x v="55"/>
    <x v="2"/>
    <x v="55"/>
    <x v="6"/>
    <x v="1"/>
    <x v="57"/>
    <x v="59"/>
    <x v="67"/>
    <x v="0"/>
  </r>
  <r>
    <x v="110"/>
    <x v="16"/>
    <x v="0"/>
    <x v="7"/>
    <x v="16"/>
    <x v="106"/>
    <x v="107"/>
    <x v="101"/>
    <x v="1"/>
    <x v="2"/>
    <x v="9"/>
    <x v="1"/>
    <x v="1"/>
    <x v="7"/>
    <x v="7"/>
    <x v="5"/>
    <x v="5"/>
    <x v="5"/>
    <x v="0"/>
    <x v="5"/>
    <x v="0"/>
    <x v="5"/>
    <x v="0"/>
    <x v="0"/>
    <x v="5"/>
    <x v="1"/>
    <x v="5"/>
    <x v="0"/>
  </r>
  <r>
    <x v="111"/>
    <x v="8"/>
    <x v="0"/>
    <x v="1"/>
    <x v="8"/>
    <x v="107"/>
    <x v="108"/>
    <x v="102"/>
    <x v="1"/>
    <x v="1"/>
    <x v="8"/>
    <x v="2"/>
    <x v="1"/>
    <x v="19"/>
    <x v="19"/>
    <x v="68"/>
    <x v="67"/>
    <x v="68"/>
    <x v="0"/>
    <x v="56"/>
    <x v="5"/>
    <x v="56"/>
    <x v="0"/>
    <x v="0"/>
    <x v="58"/>
    <x v="1"/>
    <x v="68"/>
    <x v="0"/>
  </r>
  <r>
    <x v="112"/>
    <x v="12"/>
    <x v="0"/>
    <x v="15"/>
    <x v="12"/>
    <x v="108"/>
    <x v="109"/>
    <x v="103"/>
    <x v="1"/>
    <x v="2"/>
    <x v="5"/>
    <x v="2"/>
    <x v="1"/>
    <x v="17"/>
    <x v="17"/>
    <x v="2"/>
    <x v="2"/>
    <x v="2"/>
    <x v="0"/>
    <x v="2"/>
    <x v="2"/>
    <x v="2"/>
    <x v="1"/>
    <x v="1"/>
    <x v="2"/>
    <x v="2"/>
    <x v="2"/>
    <x v="0"/>
  </r>
  <r>
    <x v="113"/>
    <x v="4"/>
    <x v="0"/>
    <x v="1"/>
    <x v="4"/>
    <x v="109"/>
    <x v="110"/>
    <x v="104"/>
    <x v="1"/>
    <x v="3"/>
    <x v="10"/>
    <x v="0"/>
    <x v="1"/>
    <x v="26"/>
    <x v="27"/>
    <x v="9"/>
    <x v="9"/>
    <x v="9"/>
    <x v="0"/>
    <x v="9"/>
    <x v="4"/>
    <x v="9"/>
    <x v="5"/>
    <x v="2"/>
    <x v="8"/>
    <x v="8"/>
    <x v="9"/>
    <x v="0"/>
  </r>
  <r>
    <x v="114"/>
    <x v="28"/>
    <x v="0"/>
    <x v="10"/>
    <x v="28"/>
    <x v="110"/>
    <x v="111"/>
    <x v="105"/>
    <x v="1"/>
    <x v="2"/>
    <x v="11"/>
    <x v="2"/>
    <x v="2"/>
    <x v="4"/>
    <x v="4"/>
    <x v="16"/>
    <x v="16"/>
    <x v="16"/>
    <x v="0"/>
    <x v="16"/>
    <x v="2"/>
    <x v="16"/>
    <x v="3"/>
    <x v="1"/>
    <x v="15"/>
    <x v="11"/>
    <x v="16"/>
    <x v="0"/>
  </r>
  <r>
    <x v="115"/>
    <x v="22"/>
    <x v="0"/>
    <x v="2"/>
    <x v="22"/>
    <x v="111"/>
    <x v="112"/>
    <x v="106"/>
    <x v="1"/>
    <x v="0"/>
    <x v="0"/>
    <x v="1"/>
    <x v="2"/>
    <x v="4"/>
    <x v="4"/>
    <x v="42"/>
    <x v="42"/>
    <x v="42"/>
    <x v="5"/>
    <x v="7"/>
    <x v="3"/>
    <x v="7"/>
    <x v="0"/>
    <x v="0"/>
    <x v="0"/>
    <x v="36"/>
    <x v="42"/>
    <x v="0"/>
  </r>
  <r>
    <x v="116"/>
    <x v="8"/>
    <x v="0"/>
    <x v="2"/>
    <x v="8"/>
    <x v="112"/>
    <x v="113"/>
    <x v="107"/>
    <x v="1"/>
    <x v="2"/>
    <x v="9"/>
    <x v="1"/>
    <x v="1"/>
    <x v="33"/>
    <x v="35"/>
    <x v="45"/>
    <x v="45"/>
    <x v="45"/>
    <x v="0"/>
    <x v="39"/>
    <x v="10"/>
    <x v="39"/>
    <x v="0"/>
    <x v="0"/>
    <x v="40"/>
    <x v="39"/>
    <x v="45"/>
    <x v="0"/>
  </r>
  <r>
    <x v="117"/>
    <x v="4"/>
    <x v="0"/>
    <x v="10"/>
    <x v="4"/>
    <x v="113"/>
    <x v="114"/>
    <x v="108"/>
    <x v="1"/>
    <x v="3"/>
    <x v="7"/>
    <x v="1"/>
    <x v="1"/>
    <x v="33"/>
    <x v="35"/>
    <x v="69"/>
    <x v="68"/>
    <x v="69"/>
    <x v="9"/>
    <x v="8"/>
    <x v="2"/>
    <x v="57"/>
    <x v="4"/>
    <x v="3"/>
    <x v="59"/>
    <x v="60"/>
    <x v="69"/>
    <x v="0"/>
  </r>
  <r>
    <x v="118"/>
    <x v="5"/>
    <x v="0"/>
    <x v="9"/>
    <x v="5"/>
    <x v="114"/>
    <x v="115"/>
    <x v="109"/>
    <x v="1"/>
    <x v="3"/>
    <x v="6"/>
    <x v="1"/>
    <x v="0"/>
    <x v="1"/>
    <x v="1"/>
    <x v="31"/>
    <x v="31"/>
    <x v="31"/>
    <x v="0"/>
    <x v="28"/>
    <x v="2"/>
    <x v="29"/>
    <x v="3"/>
    <x v="1"/>
    <x v="27"/>
    <x v="27"/>
    <x v="31"/>
    <x v="0"/>
  </r>
  <r>
    <x v="119"/>
    <x v="22"/>
    <x v="0"/>
    <x v="7"/>
    <x v="22"/>
    <x v="115"/>
    <x v="116"/>
    <x v="14"/>
    <x v="1"/>
    <x v="3"/>
    <x v="6"/>
    <x v="0"/>
    <x v="2"/>
    <x v="21"/>
    <x v="36"/>
    <x v="66"/>
    <x v="65"/>
    <x v="66"/>
    <x v="0"/>
    <x v="54"/>
    <x v="2"/>
    <x v="54"/>
    <x v="16"/>
    <x v="1"/>
    <x v="56"/>
    <x v="51"/>
    <x v="66"/>
    <x v="1"/>
  </r>
  <r>
    <x v="120"/>
    <x v="4"/>
    <x v="0"/>
    <x v="15"/>
    <x v="4"/>
    <x v="116"/>
    <x v="117"/>
    <x v="110"/>
    <x v="5"/>
    <x v="0"/>
    <x v="2"/>
    <x v="1"/>
    <x v="6"/>
    <x v="34"/>
    <x v="37"/>
    <x v="65"/>
    <x v="64"/>
    <x v="65"/>
    <x v="0"/>
    <x v="7"/>
    <x v="3"/>
    <x v="7"/>
    <x v="0"/>
    <x v="0"/>
    <x v="40"/>
    <x v="58"/>
    <x v="65"/>
    <x v="1"/>
  </r>
  <r>
    <x v="121"/>
    <x v="12"/>
    <x v="0"/>
    <x v="10"/>
    <x v="12"/>
    <x v="117"/>
    <x v="118"/>
    <x v="111"/>
    <x v="1"/>
    <x v="3"/>
    <x v="7"/>
    <x v="1"/>
    <x v="3"/>
    <x v="28"/>
    <x v="29"/>
    <x v="61"/>
    <x v="60"/>
    <x v="61"/>
    <x v="0"/>
    <x v="50"/>
    <x v="0"/>
    <x v="50"/>
    <x v="0"/>
    <x v="0"/>
    <x v="52"/>
    <x v="1"/>
    <x v="61"/>
    <x v="1"/>
  </r>
  <r>
    <x v="122"/>
    <x v="12"/>
    <x v="0"/>
    <x v="5"/>
    <x v="12"/>
    <x v="118"/>
    <x v="119"/>
    <x v="112"/>
    <x v="1"/>
    <x v="3"/>
    <x v="10"/>
    <x v="1"/>
    <x v="1"/>
    <x v="5"/>
    <x v="5"/>
    <x v="2"/>
    <x v="2"/>
    <x v="2"/>
    <x v="0"/>
    <x v="2"/>
    <x v="2"/>
    <x v="2"/>
    <x v="1"/>
    <x v="1"/>
    <x v="2"/>
    <x v="2"/>
    <x v="2"/>
    <x v="1"/>
  </r>
  <r>
    <x v="123"/>
    <x v="11"/>
    <x v="0"/>
    <x v="0"/>
    <x v="11"/>
    <x v="119"/>
    <x v="120"/>
    <x v="113"/>
    <x v="1"/>
    <x v="1"/>
    <x v="3"/>
    <x v="2"/>
    <x v="0"/>
    <x v="13"/>
    <x v="38"/>
    <x v="13"/>
    <x v="13"/>
    <x v="13"/>
    <x v="0"/>
    <x v="13"/>
    <x v="5"/>
    <x v="13"/>
    <x v="0"/>
    <x v="0"/>
    <x v="12"/>
    <x v="12"/>
    <x v="13"/>
    <x v="1"/>
  </r>
  <r>
    <x v="124"/>
    <x v="11"/>
    <x v="0"/>
    <x v="3"/>
    <x v="11"/>
    <x v="120"/>
    <x v="121"/>
    <x v="114"/>
    <x v="1"/>
    <x v="0"/>
    <x v="0"/>
    <x v="2"/>
    <x v="3"/>
    <x v="28"/>
    <x v="29"/>
    <x v="21"/>
    <x v="21"/>
    <x v="21"/>
    <x v="0"/>
    <x v="18"/>
    <x v="2"/>
    <x v="20"/>
    <x v="9"/>
    <x v="1"/>
    <x v="19"/>
    <x v="19"/>
    <x v="21"/>
    <x v="1"/>
  </r>
  <r>
    <x v="125"/>
    <x v="18"/>
    <x v="0"/>
    <x v="3"/>
    <x v="18"/>
    <x v="121"/>
    <x v="122"/>
    <x v="115"/>
    <x v="1"/>
    <x v="2"/>
    <x v="11"/>
    <x v="1"/>
    <x v="2"/>
    <x v="4"/>
    <x v="4"/>
    <x v="14"/>
    <x v="14"/>
    <x v="14"/>
    <x v="0"/>
    <x v="14"/>
    <x v="2"/>
    <x v="14"/>
    <x v="3"/>
    <x v="1"/>
    <x v="13"/>
    <x v="13"/>
    <x v="14"/>
    <x v="1"/>
  </r>
  <r>
    <x v="126"/>
    <x v="28"/>
    <x v="0"/>
    <x v="3"/>
    <x v="28"/>
    <x v="122"/>
    <x v="123"/>
    <x v="67"/>
    <x v="1"/>
    <x v="1"/>
    <x v="1"/>
    <x v="1"/>
    <x v="1"/>
    <x v="14"/>
    <x v="14"/>
    <x v="64"/>
    <x v="63"/>
    <x v="64"/>
    <x v="0"/>
    <x v="53"/>
    <x v="2"/>
    <x v="53"/>
    <x v="16"/>
    <x v="1"/>
    <x v="55"/>
    <x v="57"/>
    <x v="64"/>
    <x v="1"/>
  </r>
  <r>
    <x v="127"/>
    <x v="10"/>
    <x v="0"/>
    <x v="1"/>
    <x v="10"/>
    <x v="123"/>
    <x v="124"/>
    <x v="116"/>
    <x v="1"/>
    <x v="3"/>
    <x v="7"/>
    <x v="0"/>
    <x v="1"/>
    <x v="3"/>
    <x v="3"/>
    <x v="2"/>
    <x v="2"/>
    <x v="2"/>
    <x v="0"/>
    <x v="2"/>
    <x v="2"/>
    <x v="2"/>
    <x v="1"/>
    <x v="1"/>
    <x v="2"/>
    <x v="2"/>
    <x v="2"/>
    <x v="1"/>
  </r>
  <r>
    <x v="128"/>
    <x v="12"/>
    <x v="0"/>
    <x v="7"/>
    <x v="12"/>
    <x v="124"/>
    <x v="125"/>
    <x v="117"/>
    <x v="1"/>
    <x v="2"/>
    <x v="9"/>
    <x v="1"/>
    <x v="2"/>
    <x v="25"/>
    <x v="26"/>
    <x v="56"/>
    <x v="20"/>
    <x v="56"/>
    <x v="0"/>
    <x v="47"/>
    <x v="5"/>
    <x v="48"/>
    <x v="0"/>
    <x v="0"/>
    <x v="37"/>
    <x v="50"/>
    <x v="56"/>
    <x v="1"/>
  </r>
  <r>
    <x v="129"/>
    <x v="16"/>
    <x v="0"/>
    <x v="1"/>
    <x v="16"/>
    <x v="125"/>
    <x v="126"/>
    <x v="118"/>
    <x v="1"/>
    <x v="1"/>
    <x v="8"/>
    <x v="1"/>
    <x v="0"/>
    <x v="35"/>
    <x v="39"/>
    <x v="2"/>
    <x v="2"/>
    <x v="2"/>
    <x v="0"/>
    <x v="2"/>
    <x v="2"/>
    <x v="2"/>
    <x v="1"/>
    <x v="1"/>
    <x v="2"/>
    <x v="2"/>
    <x v="2"/>
    <x v="1"/>
  </r>
  <r>
    <x v="130"/>
    <x v="1"/>
    <x v="0"/>
    <x v="4"/>
    <x v="1"/>
    <x v="126"/>
    <x v="127"/>
    <x v="119"/>
    <x v="1"/>
    <x v="1"/>
    <x v="1"/>
    <x v="1"/>
    <x v="5"/>
    <x v="21"/>
    <x v="40"/>
    <x v="15"/>
    <x v="15"/>
    <x v="15"/>
    <x v="2"/>
    <x v="15"/>
    <x v="6"/>
    <x v="15"/>
    <x v="8"/>
    <x v="3"/>
    <x v="14"/>
    <x v="14"/>
    <x v="15"/>
    <x v="1"/>
  </r>
  <r>
    <x v="131"/>
    <x v="12"/>
    <x v="0"/>
    <x v="6"/>
    <x v="12"/>
    <x v="127"/>
    <x v="128"/>
    <x v="120"/>
    <x v="1"/>
    <x v="3"/>
    <x v="7"/>
    <x v="1"/>
    <x v="6"/>
    <x v="34"/>
    <x v="37"/>
    <x v="70"/>
    <x v="69"/>
    <x v="70"/>
    <x v="0"/>
    <x v="57"/>
    <x v="2"/>
    <x v="58"/>
    <x v="17"/>
    <x v="1"/>
    <x v="60"/>
    <x v="61"/>
    <x v="70"/>
    <x v="1"/>
  </r>
  <r>
    <x v="132"/>
    <x v="26"/>
    <x v="0"/>
    <x v="1"/>
    <x v="26"/>
    <x v="128"/>
    <x v="129"/>
    <x v="121"/>
    <x v="5"/>
    <x v="0"/>
    <x v="4"/>
    <x v="1"/>
    <x v="1"/>
    <x v="3"/>
    <x v="3"/>
    <x v="3"/>
    <x v="3"/>
    <x v="3"/>
    <x v="0"/>
    <x v="3"/>
    <x v="2"/>
    <x v="3"/>
    <x v="2"/>
    <x v="1"/>
    <x v="3"/>
    <x v="3"/>
    <x v="3"/>
    <x v="1"/>
  </r>
  <r>
    <x v="133"/>
    <x v="12"/>
    <x v="0"/>
    <x v="10"/>
    <x v="12"/>
    <x v="129"/>
    <x v="130"/>
    <x v="122"/>
    <x v="0"/>
    <x v="1"/>
    <x v="1"/>
    <x v="1"/>
    <x v="5"/>
    <x v="36"/>
    <x v="41"/>
    <x v="64"/>
    <x v="63"/>
    <x v="64"/>
    <x v="0"/>
    <x v="53"/>
    <x v="2"/>
    <x v="53"/>
    <x v="16"/>
    <x v="1"/>
    <x v="55"/>
    <x v="57"/>
    <x v="64"/>
    <x v="1"/>
  </r>
  <r>
    <x v="134"/>
    <x v="26"/>
    <x v="0"/>
    <x v="11"/>
    <x v="26"/>
    <x v="130"/>
    <x v="131"/>
    <x v="123"/>
    <x v="1"/>
    <x v="2"/>
    <x v="9"/>
    <x v="1"/>
    <x v="1"/>
    <x v="23"/>
    <x v="24"/>
    <x v="71"/>
    <x v="70"/>
    <x v="71"/>
    <x v="0"/>
    <x v="58"/>
    <x v="2"/>
    <x v="59"/>
    <x v="18"/>
    <x v="1"/>
    <x v="61"/>
    <x v="36"/>
    <x v="71"/>
    <x v="1"/>
  </r>
  <r>
    <x v="135"/>
    <x v="16"/>
    <x v="0"/>
    <x v="6"/>
    <x v="16"/>
    <x v="131"/>
    <x v="132"/>
    <x v="124"/>
    <x v="1"/>
    <x v="0"/>
    <x v="2"/>
    <x v="1"/>
    <x v="1"/>
    <x v="23"/>
    <x v="24"/>
    <x v="54"/>
    <x v="54"/>
    <x v="54"/>
    <x v="0"/>
    <x v="16"/>
    <x v="2"/>
    <x v="46"/>
    <x v="3"/>
    <x v="1"/>
    <x v="47"/>
    <x v="48"/>
    <x v="54"/>
    <x v="1"/>
  </r>
  <r>
    <x v="136"/>
    <x v="16"/>
    <x v="0"/>
    <x v="6"/>
    <x v="16"/>
    <x v="132"/>
    <x v="133"/>
    <x v="125"/>
    <x v="1"/>
    <x v="2"/>
    <x v="11"/>
    <x v="1"/>
    <x v="3"/>
    <x v="28"/>
    <x v="29"/>
    <x v="20"/>
    <x v="20"/>
    <x v="20"/>
    <x v="0"/>
    <x v="17"/>
    <x v="5"/>
    <x v="17"/>
    <x v="0"/>
    <x v="0"/>
    <x v="5"/>
    <x v="18"/>
    <x v="20"/>
    <x v="1"/>
  </r>
  <r>
    <x v="137"/>
    <x v="26"/>
    <x v="0"/>
    <x v="9"/>
    <x v="26"/>
    <x v="133"/>
    <x v="134"/>
    <x v="64"/>
    <x v="1"/>
    <x v="1"/>
    <x v="3"/>
    <x v="1"/>
    <x v="1"/>
    <x v="33"/>
    <x v="35"/>
    <x v="23"/>
    <x v="23"/>
    <x v="23"/>
    <x v="0"/>
    <x v="20"/>
    <x v="7"/>
    <x v="22"/>
    <x v="11"/>
    <x v="0"/>
    <x v="21"/>
    <x v="21"/>
    <x v="23"/>
    <x v="1"/>
  </r>
  <r>
    <x v="138"/>
    <x v="1"/>
    <x v="0"/>
    <x v="0"/>
    <x v="1"/>
    <x v="134"/>
    <x v="135"/>
    <x v="126"/>
    <x v="1"/>
    <x v="3"/>
    <x v="10"/>
    <x v="0"/>
    <x v="2"/>
    <x v="6"/>
    <x v="42"/>
    <x v="10"/>
    <x v="10"/>
    <x v="10"/>
    <x v="0"/>
    <x v="10"/>
    <x v="2"/>
    <x v="10"/>
    <x v="6"/>
    <x v="1"/>
    <x v="9"/>
    <x v="9"/>
    <x v="10"/>
    <x v="1"/>
  </r>
  <r>
    <x v="139"/>
    <x v="28"/>
    <x v="0"/>
    <x v="5"/>
    <x v="28"/>
    <x v="135"/>
    <x v="136"/>
    <x v="87"/>
    <x v="1"/>
    <x v="1"/>
    <x v="3"/>
    <x v="1"/>
    <x v="1"/>
    <x v="7"/>
    <x v="7"/>
    <x v="62"/>
    <x v="61"/>
    <x v="62"/>
    <x v="0"/>
    <x v="51"/>
    <x v="2"/>
    <x v="51"/>
    <x v="2"/>
    <x v="1"/>
    <x v="53"/>
    <x v="55"/>
    <x v="62"/>
    <x v="1"/>
  </r>
  <r>
    <x v="140"/>
    <x v="12"/>
    <x v="0"/>
    <x v="2"/>
    <x v="12"/>
    <x v="136"/>
    <x v="137"/>
    <x v="127"/>
    <x v="5"/>
    <x v="0"/>
    <x v="4"/>
    <x v="1"/>
    <x v="3"/>
    <x v="28"/>
    <x v="29"/>
    <x v="2"/>
    <x v="2"/>
    <x v="2"/>
    <x v="0"/>
    <x v="2"/>
    <x v="2"/>
    <x v="2"/>
    <x v="1"/>
    <x v="1"/>
    <x v="2"/>
    <x v="2"/>
    <x v="2"/>
    <x v="1"/>
  </r>
  <r>
    <x v="141"/>
    <x v="12"/>
    <x v="0"/>
    <x v="1"/>
    <x v="12"/>
    <x v="137"/>
    <x v="138"/>
    <x v="113"/>
    <x v="4"/>
    <x v="1"/>
    <x v="3"/>
    <x v="2"/>
    <x v="5"/>
    <x v="13"/>
    <x v="23"/>
    <x v="72"/>
    <x v="71"/>
    <x v="72"/>
    <x v="0"/>
    <x v="59"/>
    <x v="2"/>
    <x v="60"/>
    <x v="9"/>
    <x v="1"/>
    <x v="62"/>
    <x v="56"/>
    <x v="72"/>
    <x v="1"/>
  </r>
  <r>
    <x v="142"/>
    <x v="12"/>
    <x v="0"/>
    <x v="7"/>
    <x v="12"/>
    <x v="138"/>
    <x v="139"/>
    <x v="128"/>
    <x v="1"/>
    <x v="0"/>
    <x v="0"/>
    <x v="1"/>
    <x v="1"/>
    <x v="23"/>
    <x v="24"/>
    <x v="11"/>
    <x v="11"/>
    <x v="11"/>
    <x v="0"/>
    <x v="11"/>
    <x v="2"/>
    <x v="11"/>
    <x v="7"/>
    <x v="1"/>
    <x v="10"/>
    <x v="10"/>
    <x v="11"/>
    <x v="1"/>
  </r>
  <r>
    <x v="143"/>
    <x v="7"/>
    <x v="0"/>
    <x v="9"/>
    <x v="7"/>
    <x v="139"/>
    <x v="140"/>
    <x v="60"/>
    <x v="1"/>
    <x v="1"/>
    <x v="1"/>
    <x v="1"/>
    <x v="1"/>
    <x v="23"/>
    <x v="24"/>
    <x v="15"/>
    <x v="15"/>
    <x v="15"/>
    <x v="2"/>
    <x v="15"/>
    <x v="6"/>
    <x v="15"/>
    <x v="8"/>
    <x v="3"/>
    <x v="14"/>
    <x v="14"/>
    <x v="15"/>
    <x v="1"/>
  </r>
  <r>
    <x v="144"/>
    <x v="5"/>
    <x v="0"/>
    <x v="10"/>
    <x v="5"/>
    <x v="140"/>
    <x v="141"/>
    <x v="70"/>
    <x v="1"/>
    <x v="0"/>
    <x v="4"/>
    <x v="1"/>
    <x v="5"/>
    <x v="37"/>
    <x v="43"/>
    <x v="69"/>
    <x v="68"/>
    <x v="69"/>
    <x v="9"/>
    <x v="8"/>
    <x v="2"/>
    <x v="57"/>
    <x v="4"/>
    <x v="3"/>
    <x v="59"/>
    <x v="60"/>
    <x v="69"/>
    <x v="1"/>
  </r>
  <r>
    <x v="145"/>
    <x v="4"/>
    <x v="0"/>
    <x v="4"/>
    <x v="4"/>
    <x v="141"/>
    <x v="142"/>
    <x v="129"/>
    <x v="1"/>
    <x v="2"/>
    <x v="5"/>
    <x v="1"/>
    <x v="1"/>
    <x v="38"/>
    <x v="44"/>
    <x v="69"/>
    <x v="68"/>
    <x v="69"/>
    <x v="9"/>
    <x v="8"/>
    <x v="2"/>
    <x v="57"/>
    <x v="4"/>
    <x v="3"/>
    <x v="59"/>
    <x v="60"/>
    <x v="69"/>
    <x v="1"/>
  </r>
  <r>
    <x v="146"/>
    <x v="17"/>
    <x v="0"/>
    <x v="7"/>
    <x v="17"/>
    <x v="142"/>
    <x v="143"/>
    <x v="91"/>
    <x v="1"/>
    <x v="1"/>
    <x v="3"/>
    <x v="2"/>
    <x v="3"/>
    <x v="28"/>
    <x v="29"/>
    <x v="47"/>
    <x v="47"/>
    <x v="47"/>
    <x v="0"/>
    <x v="41"/>
    <x v="2"/>
    <x v="41"/>
    <x v="6"/>
    <x v="1"/>
    <x v="42"/>
    <x v="41"/>
    <x v="47"/>
    <x v="1"/>
  </r>
  <r>
    <x v="147"/>
    <x v="8"/>
    <x v="0"/>
    <x v="16"/>
    <x v="8"/>
    <x v="143"/>
    <x v="144"/>
    <x v="130"/>
    <x v="1"/>
    <x v="1"/>
    <x v="8"/>
    <x v="1"/>
    <x v="4"/>
    <x v="20"/>
    <x v="20"/>
    <x v="2"/>
    <x v="2"/>
    <x v="2"/>
    <x v="0"/>
    <x v="2"/>
    <x v="2"/>
    <x v="2"/>
    <x v="1"/>
    <x v="1"/>
    <x v="2"/>
    <x v="2"/>
    <x v="2"/>
    <x v="1"/>
  </r>
  <r>
    <x v="148"/>
    <x v="19"/>
    <x v="0"/>
    <x v="10"/>
    <x v="19"/>
    <x v="144"/>
    <x v="145"/>
    <x v="131"/>
    <x v="1"/>
    <x v="1"/>
    <x v="1"/>
    <x v="2"/>
    <x v="3"/>
    <x v="28"/>
    <x v="29"/>
    <x v="37"/>
    <x v="37"/>
    <x v="37"/>
    <x v="0"/>
    <x v="33"/>
    <x v="2"/>
    <x v="33"/>
    <x v="3"/>
    <x v="1"/>
    <x v="33"/>
    <x v="32"/>
    <x v="37"/>
    <x v="1"/>
  </r>
  <r>
    <x v="149"/>
    <x v="21"/>
    <x v="0"/>
    <x v="0"/>
    <x v="21"/>
    <x v="145"/>
    <x v="146"/>
    <x v="132"/>
    <x v="1"/>
    <x v="0"/>
    <x v="2"/>
    <x v="2"/>
    <x v="0"/>
    <x v="16"/>
    <x v="16"/>
    <x v="15"/>
    <x v="15"/>
    <x v="15"/>
    <x v="2"/>
    <x v="15"/>
    <x v="6"/>
    <x v="15"/>
    <x v="8"/>
    <x v="3"/>
    <x v="14"/>
    <x v="14"/>
    <x v="15"/>
    <x v="1"/>
  </r>
  <r>
    <x v="150"/>
    <x v="7"/>
    <x v="0"/>
    <x v="0"/>
    <x v="7"/>
    <x v="146"/>
    <x v="147"/>
    <x v="60"/>
    <x v="1"/>
    <x v="1"/>
    <x v="1"/>
    <x v="1"/>
    <x v="2"/>
    <x v="6"/>
    <x v="42"/>
    <x v="73"/>
    <x v="72"/>
    <x v="73"/>
    <x v="0"/>
    <x v="60"/>
    <x v="2"/>
    <x v="61"/>
    <x v="1"/>
    <x v="1"/>
    <x v="63"/>
    <x v="62"/>
    <x v="73"/>
    <x v="1"/>
  </r>
  <r>
    <x v="151"/>
    <x v="27"/>
    <x v="0"/>
    <x v="0"/>
    <x v="27"/>
    <x v="147"/>
    <x v="148"/>
    <x v="133"/>
    <x v="1"/>
    <x v="3"/>
    <x v="6"/>
    <x v="1"/>
    <x v="1"/>
    <x v="2"/>
    <x v="2"/>
    <x v="74"/>
    <x v="73"/>
    <x v="74"/>
    <x v="0"/>
    <x v="47"/>
    <x v="5"/>
    <x v="48"/>
    <x v="0"/>
    <x v="0"/>
    <x v="64"/>
    <x v="39"/>
    <x v="74"/>
    <x v="1"/>
  </r>
  <r>
    <x v="152"/>
    <x v="5"/>
    <x v="0"/>
    <x v="1"/>
    <x v="5"/>
    <x v="148"/>
    <x v="149"/>
    <x v="92"/>
    <x v="1"/>
    <x v="1"/>
    <x v="1"/>
    <x v="1"/>
    <x v="1"/>
    <x v="9"/>
    <x v="45"/>
    <x v="41"/>
    <x v="41"/>
    <x v="41"/>
    <x v="0"/>
    <x v="36"/>
    <x v="10"/>
    <x v="36"/>
    <x v="0"/>
    <x v="0"/>
    <x v="37"/>
    <x v="35"/>
    <x v="41"/>
    <x v="1"/>
  </r>
  <r>
    <x v="153"/>
    <x v="12"/>
    <x v="0"/>
    <x v="8"/>
    <x v="12"/>
    <x v="149"/>
    <x v="150"/>
    <x v="134"/>
    <x v="1"/>
    <x v="1"/>
    <x v="3"/>
    <x v="2"/>
    <x v="3"/>
    <x v="39"/>
    <x v="46"/>
    <x v="60"/>
    <x v="59"/>
    <x v="60"/>
    <x v="0"/>
    <x v="49"/>
    <x v="0"/>
    <x v="0"/>
    <x v="0"/>
    <x v="0"/>
    <x v="51"/>
    <x v="54"/>
    <x v="60"/>
    <x v="1"/>
  </r>
  <r>
    <x v="154"/>
    <x v="17"/>
    <x v="0"/>
    <x v="12"/>
    <x v="17"/>
    <x v="150"/>
    <x v="151"/>
    <x v="53"/>
    <x v="1"/>
    <x v="1"/>
    <x v="8"/>
    <x v="2"/>
    <x v="1"/>
    <x v="30"/>
    <x v="32"/>
    <x v="7"/>
    <x v="7"/>
    <x v="7"/>
    <x v="1"/>
    <x v="7"/>
    <x v="3"/>
    <x v="7"/>
    <x v="0"/>
    <x v="0"/>
    <x v="1"/>
    <x v="6"/>
    <x v="7"/>
    <x v="1"/>
  </r>
  <r>
    <x v="155"/>
    <x v="1"/>
    <x v="0"/>
    <x v="2"/>
    <x v="1"/>
    <x v="151"/>
    <x v="152"/>
    <x v="135"/>
    <x v="1"/>
    <x v="3"/>
    <x v="6"/>
    <x v="1"/>
    <x v="1"/>
    <x v="33"/>
    <x v="35"/>
    <x v="5"/>
    <x v="5"/>
    <x v="5"/>
    <x v="0"/>
    <x v="5"/>
    <x v="0"/>
    <x v="5"/>
    <x v="0"/>
    <x v="0"/>
    <x v="5"/>
    <x v="1"/>
    <x v="5"/>
    <x v="1"/>
  </r>
  <r>
    <x v="156"/>
    <x v="11"/>
    <x v="0"/>
    <x v="0"/>
    <x v="11"/>
    <x v="152"/>
    <x v="153"/>
    <x v="136"/>
    <x v="1"/>
    <x v="3"/>
    <x v="7"/>
    <x v="1"/>
    <x v="1"/>
    <x v="3"/>
    <x v="3"/>
    <x v="71"/>
    <x v="70"/>
    <x v="71"/>
    <x v="0"/>
    <x v="58"/>
    <x v="2"/>
    <x v="59"/>
    <x v="18"/>
    <x v="1"/>
    <x v="61"/>
    <x v="36"/>
    <x v="71"/>
    <x v="1"/>
  </r>
  <r>
    <x v="157"/>
    <x v="19"/>
    <x v="0"/>
    <x v="9"/>
    <x v="19"/>
    <x v="153"/>
    <x v="154"/>
    <x v="137"/>
    <x v="1"/>
    <x v="2"/>
    <x v="9"/>
    <x v="1"/>
    <x v="1"/>
    <x v="3"/>
    <x v="3"/>
    <x v="75"/>
    <x v="74"/>
    <x v="75"/>
    <x v="0"/>
    <x v="61"/>
    <x v="13"/>
    <x v="62"/>
    <x v="0"/>
    <x v="0"/>
    <x v="26"/>
    <x v="0"/>
    <x v="75"/>
    <x v="1"/>
  </r>
  <r>
    <x v="158"/>
    <x v="12"/>
    <x v="0"/>
    <x v="6"/>
    <x v="12"/>
    <x v="154"/>
    <x v="155"/>
    <x v="138"/>
    <x v="1"/>
    <x v="3"/>
    <x v="7"/>
    <x v="0"/>
    <x v="6"/>
    <x v="40"/>
    <x v="47"/>
    <x v="38"/>
    <x v="38"/>
    <x v="38"/>
    <x v="0"/>
    <x v="6"/>
    <x v="0"/>
    <x v="6"/>
    <x v="0"/>
    <x v="0"/>
    <x v="34"/>
    <x v="5"/>
    <x v="38"/>
    <x v="1"/>
  </r>
  <r>
    <x v="159"/>
    <x v="24"/>
    <x v="0"/>
    <x v="6"/>
    <x v="24"/>
    <x v="155"/>
    <x v="156"/>
    <x v="139"/>
    <x v="1"/>
    <x v="3"/>
    <x v="6"/>
    <x v="0"/>
    <x v="1"/>
    <x v="26"/>
    <x v="27"/>
    <x v="2"/>
    <x v="2"/>
    <x v="2"/>
    <x v="0"/>
    <x v="2"/>
    <x v="2"/>
    <x v="2"/>
    <x v="1"/>
    <x v="1"/>
    <x v="2"/>
    <x v="2"/>
    <x v="2"/>
    <x v="1"/>
  </r>
  <r>
    <x v="160"/>
    <x v="18"/>
    <x v="0"/>
    <x v="3"/>
    <x v="18"/>
    <x v="156"/>
    <x v="157"/>
    <x v="140"/>
    <x v="1"/>
    <x v="1"/>
    <x v="8"/>
    <x v="1"/>
    <x v="5"/>
    <x v="22"/>
    <x v="22"/>
    <x v="39"/>
    <x v="39"/>
    <x v="39"/>
    <x v="0"/>
    <x v="34"/>
    <x v="2"/>
    <x v="34"/>
    <x v="3"/>
    <x v="1"/>
    <x v="35"/>
    <x v="33"/>
    <x v="39"/>
    <x v="1"/>
  </r>
  <r>
    <x v="161"/>
    <x v="6"/>
    <x v="0"/>
    <x v="9"/>
    <x v="6"/>
    <x v="157"/>
    <x v="158"/>
    <x v="76"/>
    <x v="1"/>
    <x v="1"/>
    <x v="1"/>
    <x v="2"/>
    <x v="1"/>
    <x v="3"/>
    <x v="3"/>
    <x v="29"/>
    <x v="29"/>
    <x v="29"/>
    <x v="0"/>
    <x v="26"/>
    <x v="2"/>
    <x v="28"/>
    <x v="13"/>
    <x v="1"/>
    <x v="25"/>
    <x v="26"/>
    <x v="29"/>
    <x v="1"/>
  </r>
  <r>
    <x v="162"/>
    <x v="10"/>
    <x v="0"/>
    <x v="4"/>
    <x v="10"/>
    <x v="158"/>
    <x v="159"/>
    <x v="141"/>
    <x v="1"/>
    <x v="2"/>
    <x v="9"/>
    <x v="2"/>
    <x v="5"/>
    <x v="34"/>
    <x v="48"/>
    <x v="10"/>
    <x v="10"/>
    <x v="10"/>
    <x v="0"/>
    <x v="10"/>
    <x v="2"/>
    <x v="10"/>
    <x v="6"/>
    <x v="1"/>
    <x v="9"/>
    <x v="9"/>
    <x v="10"/>
    <x v="1"/>
  </r>
  <r>
    <x v="163"/>
    <x v="21"/>
    <x v="0"/>
    <x v="6"/>
    <x v="21"/>
    <x v="159"/>
    <x v="160"/>
    <x v="142"/>
    <x v="1"/>
    <x v="3"/>
    <x v="10"/>
    <x v="0"/>
    <x v="1"/>
    <x v="3"/>
    <x v="3"/>
    <x v="76"/>
    <x v="75"/>
    <x v="76"/>
    <x v="0"/>
    <x v="62"/>
    <x v="2"/>
    <x v="63"/>
    <x v="17"/>
    <x v="1"/>
    <x v="65"/>
    <x v="63"/>
    <x v="76"/>
    <x v="1"/>
  </r>
  <r>
    <x v="164"/>
    <x v="26"/>
    <x v="0"/>
    <x v="1"/>
    <x v="26"/>
    <x v="160"/>
    <x v="161"/>
    <x v="143"/>
    <x v="1"/>
    <x v="0"/>
    <x v="2"/>
    <x v="0"/>
    <x v="5"/>
    <x v="13"/>
    <x v="23"/>
    <x v="77"/>
    <x v="76"/>
    <x v="77"/>
    <x v="0"/>
    <x v="63"/>
    <x v="14"/>
    <x v="64"/>
    <x v="11"/>
    <x v="0"/>
    <x v="66"/>
    <x v="64"/>
    <x v="77"/>
    <x v="1"/>
  </r>
  <r>
    <x v="165"/>
    <x v="29"/>
    <x v="0"/>
    <x v="7"/>
    <x v="29"/>
    <x v="161"/>
    <x v="162"/>
    <x v="144"/>
    <x v="3"/>
    <x v="0"/>
    <x v="2"/>
    <x v="0"/>
    <x v="0"/>
    <x v="41"/>
    <x v="49"/>
    <x v="34"/>
    <x v="34"/>
    <x v="34"/>
    <x v="0"/>
    <x v="31"/>
    <x v="6"/>
    <x v="31"/>
    <x v="8"/>
    <x v="3"/>
    <x v="30"/>
    <x v="29"/>
    <x v="34"/>
    <x v="1"/>
  </r>
  <r>
    <x v="166"/>
    <x v="10"/>
    <x v="0"/>
    <x v="6"/>
    <x v="10"/>
    <x v="162"/>
    <x v="163"/>
    <x v="37"/>
    <x v="1"/>
    <x v="1"/>
    <x v="1"/>
    <x v="1"/>
    <x v="5"/>
    <x v="36"/>
    <x v="41"/>
    <x v="63"/>
    <x v="62"/>
    <x v="63"/>
    <x v="0"/>
    <x v="52"/>
    <x v="2"/>
    <x v="52"/>
    <x v="12"/>
    <x v="1"/>
    <x v="54"/>
    <x v="56"/>
    <x v="63"/>
    <x v="1"/>
  </r>
  <r>
    <x v="167"/>
    <x v="4"/>
    <x v="0"/>
    <x v="1"/>
    <x v="4"/>
    <x v="163"/>
    <x v="164"/>
    <x v="145"/>
    <x v="1"/>
    <x v="2"/>
    <x v="9"/>
    <x v="1"/>
    <x v="1"/>
    <x v="42"/>
    <x v="50"/>
    <x v="2"/>
    <x v="2"/>
    <x v="2"/>
    <x v="0"/>
    <x v="2"/>
    <x v="2"/>
    <x v="2"/>
    <x v="1"/>
    <x v="1"/>
    <x v="2"/>
    <x v="2"/>
    <x v="2"/>
    <x v="1"/>
  </r>
  <r>
    <x v="168"/>
    <x v="16"/>
    <x v="0"/>
    <x v="7"/>
    <x v="16"/>
    <x v="164"/>
    <x v="165"/>
    <x v="146"/>
    <x v="1"/>
    <x v="1"/>
    <x v="1"/>
    <x v="2"/>
    <x v="5"/>
    <x v="13"/>
    <x v="23"/>
    <x v="59"/>
    <x v="58"/>
    <x v="59"/>
    <x v="0"/>
    <x v="36"/>
    <x v="10"/>
    <x v="36"/>
    <x v="0"/>
    <x v="0"/>
    <x v="50"/>
    <x v="53"/>
    <x v="59"/>
    <x v="1"/>
  </r>
  <r>
    <x v="169"/>
    <x v="10"/>
    <x v="0"/>
    <x v="0"/>
    <x v="10"/>
    <x v="165"/>
    <x v="166"/>
    <x v="147"/>
    <x v="1"/>
    <x v="0"/>
    <x v="0"/>
    <x v="1"/>
    <x v="0"/>
    <x v="1"/>
    <x v="1"/>
    <x v="68"/>
    <x v="67"/>
    <x v="68"/>
    <x v="0"/>
    <x v="56"/>
    <x v="5"/>
    <x v="56"/>
    <x v="0"/>
    <x v="0"/>
    <x v="58"/>
    <x v="1"/>
    <x v="68"/>
    <x v="1"/>
  </r>
  <r>
    <x v="170"/>
    <x v="11"/>
    <x v="0"/>
    <x v="4"/>
    <x v="11"/>
    <x v="166"/>
    <x v="167"/>
    <x v="148"/>
    <x v="1"/>
    <x v="1"/>
    <x v="3"/>
    <x v="2"/>
    <x v="1"/>
    <x v="43"/>
    <x v="51"/>
    <x v="44"/>
    <x v="44"/>
    <x v="44"/>
    <x v="0"/>
    <x v="38"/>
    <x v="2"/>
    <x v="38"/>
    <x v="7"/>
    <x v="1"/>
    <x v="39"/>
    <x v="38"/>
    <x v="44"/>
    <x v="1"/>
  </r>
  <r>
    <x v="171"/>
    <x v="3"/>
    <x v="2"/>
    <x v="1"/>
    <x v="30"/>
    <x v="167"/>
    <x v="81"/>
    <x v="149"/>
    <x v="2"/>
    <x v="0"/>
    <x v="2"/>
    <x v="0"/>
    <x v="0"/>
    <x v="31"/>
    <x v="33"/>
    <x v="46"/>
    <x v="46"/>
    <x v="46"/>
    <x v="6"/>
    <x v="40"/>
    <x v="9"/>
    <x v="40"/>
    <x v="8"/>
    <x v="3"/>
    <x v="41"/>
    <x v="40"/>
    <x v="46"/>
    <x v="1"/>
  </r>
  <r>
    <x v="172"/>
    <x v="6"/>
    <x v="0"/>
    <x v="10"/>
    <x v="6"/>
    <x v="168"/>
    <x v="168"/>
    <x v="150"/>
    <x v="1"/>
    <x v="3"/>
    <x v="6"/>
    <x v="2"/>
    <x v="1"/>
    <x v="38"/>
    <x v="52"/>
    <x v="55"/>
    <x v="55"/>
    <x v="55"/>
    <x v="0"/>
    <x v="46"/>
    <x v="2"/>
    <x v="47"/>
    <x v="15"/>
    <x v="2"/>
    <x v="48"/>
    <x v="49"/>
    <x v="55"/>
    <x v="1"/>
  </r>
  <r>
    <x v="173"/>
    <x v="21"/>
    <x v="0"/>
    <x v="6"/>
    <x v="21"/>
    <x v="169"/>
    <x v="169"/>
    <x v="151"/>
    <x v="1"/>
    <x v="3"/>
    <x v="10"/>
    <x v="1"/>
    <x v="2"/>
    <x v="4"/>
    <x v="4"/>
    <x v="78"/>
    <x v="77"/>
    <x v="78"/>
    <x v="0"/>
    <x v="64"/>
    <x v="15"/>
    <x v="65"/>
    <x v="5"/>
    <x v="2"/>
    <x v="67"/>
    <x v="65"/>
    <x v="78"/>
    <x v="1"/>
  </r>
  <r>
    <x v="174"/>
    <x v="21"/>
    <x v="0"/>
    <x v="2"/>
    <x v="21"/>
    <x v="170"/>
    <x v="170"/>
    <x v="152"/>
    <x v="1"/>
    <x v="0"/>
    <x v="2"/>
    <x v="1"/>
    <x v="1"/>
    <x v="2"/>
    <x v="2"/>
    <x v="26"/>
    <x v="26"/>
    <x v="26"/>
    <x v="0"/>
    <x v="23"/>
    <x v="8"/>
    <x v="25"/>
    <x v="0"/>
    <x v="0"/>
    <x v="6"/>
    <x v="24"/>
    <x v="26"/>
    <x v="1"/>
  </r>
  <r>
    <x v="175"/>
    <x v="20"/>
    <x v="0"/>
    <x v="3"/>
    <x v="20"/>
    <x v="171"/>
    <x v="171"/>
    <x v="153"/>
    <x v="1"/>
    <x v="3"/>
    <x v="6"/>
    <x v="0"/>
    <x v="1"/>
    <x v="17"/>
    <x v="17"/>
    <x v="5"/>
    <x v="5"/>
    <x v="5"/>
    <x v="0"/>
    <x v="5"/>
    <x v="0"/>
    <x v="5"/>
    <x v="0"/>
    <x v="0"/>
    <x v="5"/>
    <x v="1"/>
    <x v="5"/>
    <x v="1"/>
  </r>
  <r>
    <x v="176"/>
    <x v="2"/>
    <x v="0"/>
    <x v="7"/>
    <x v="2"/>
    <x v="172"/>
    <x v="172"/>
    <x v="154"/>
    <x v="0"/>
    <x v="0"/>
    <x v="2"/>
    <x v="0"/>
    <x v="0"/>
    <x v="8"/>
    <x v="8"/>
    <x v="79"/>
    <x v="78"/>
    <x v="79"/>
    <x v="0"/>
    <x v="56"/>
    <x v="5"/>
    <x v="56"/>
    <x v="0"/>
    <x v="0"/>
    <x v="68"/>
    <x v="54"/>
    <x v="79"/>
    <x v="1"/>
  </r>
  <r>
    <x v="177"/>
    <x v="1"/>
    <x v="0"/>
    <x v="10"/>
    <x v="1"/>
    <x v="173"/>
    <x v="173"/>
    <x v="155"/>
    <x v="1"/>
    <x v="1"/>
    <x v="1"/>
    <x v="1"/>
    <x v="1"/>
    <x v="29"/>
    <x v="30"/>
    <x v="55"/>
    <x v="55"/>
    <x v="55"/>
    <x v="0"/>
    <x v="46"/>
    <x v="2"/>
    <x v="47"/>
    <x v="15"/>
    <x v="2"/>
    <x v="48"/>
    <x v="49"/>
    <x v="55"/>
    <x v="1"/>
  </r>
  <r>
    <x v="178"/>
    <x v="11"/>
    <x v="0"/>
    <x v="1"/>
    <x v="11"/>
    <x v="174"/>
    <x v="174"/>
    <x v="156"/>
    <x v="1"/>
    <x v="3"/>
    <x v="7"/>
    <x v="1"/>
    <x v="2"/>
    <x v="25"/>
    <x v="26"/>
    <x v="25"/>
    <x v="25"/>
    <x v="25"/>
    <x v="0"/>
    <x v="22"/>
    <x v="2"/>
    <x v="24"/>
    <x v="3"/>
    <x v="1"/>
    <x v="23"/>
    <x v="23"/>
    <x v="25"/>
    <x v="1"/>
  </r>
  <r>
    <x v="179"/>
    <x v="1"/>
    <x v="0"/>
    <x v="9"/>
    <x v="1"/>
    <x v="175"/>
    <x v="175"/>
    <x v="157"/>
    <x v="1"/>
    <x v="1"/>
    <x v="1"/>
    <x v="2"/>
    <x v="6"/>
    <x v="34"/>
    <x v="37"/>
    <x v="36"/>
    <x v="36"/>
    <x v="36"/>
    <x v="0"/>
    <x v="2"/>
    <x v="2"/>
    <x v="19"/>
    <x v="1"/>
    <x v="1"/>
    <x v="32"/>
    <x v="31"/>
    <x v="36"/>
    <x v="1"/>
  </r>
  <r>
    <x v="180"/>
    <x v="30"/>
    <x v="0"/>
    <x v="3"/>
    <x v="31"/>
    <x v="176"/>
    <x v="176"/>
    <x v="158"/>
    <x v="1"/>
    <x v="3"/>
    <x v="10"/>
    <x v="1"/>
    <x v="1"/>
    <x v="2"/>
    <x v="2"/>
    <x v="80"/>
    <x v="79"/>
    <x v="80"/>
    <x v="0"/>
    <x v="65"/>
    <x v="0"/>
    <x v="45"/>
    <x v="0"/>
    <x v="0"/>
    <x v="52"/>
    <x v="46"/>
    <x v="80"/>
    <x v="1"/>
  </r>
  <r>
    <x v="181"/>
    <x v="19"/>
    <x v="0"/>
    <x v="9"/>
    <x v="19"/>
    <x v="177"/>
    <x v="177"/>
    <x v="159"/>
    <x v="1"/>
    <x v="3"/>
    <x v="6"/>
    <x v="2"/>
    <x v="0"/>
    <x v="0"/>
    <x v="0"/>
    <x v="62"/>
    <x v="61"/>
    <x v="62"/>
    <x v="0"/>
    <x v="51"/>
    <x v="2"/>
    <x v="51"/>
    <x v="2"/>
    <x v="1"/>
    <x v="53"/>
    <x v="55"/>
    <x v="62"/>
    <x v="1"/>
  </r>
  <r>
    <x v="182"/>
    <x v="31"/>
    <x v="0"/>
    <x v="10"/>
    <x v="32"/>
    <x v="178"/>
    <x v="178"/>
    <x v="160"/>
    <x v="1"/>
    <x v="3"/>
    <x v="7"/>
    <x v="2"/>
    <x v="2"/>
    <x v="4"/>
    <x v="4"/>
    <x v="65"/>
    <x v="64"/>
    <x v="65"/>
    <x v="0"/>
    <x v="7"/>
    <x v="3"/>
    <x v="7"/>
    <x v="0"/>
    <x v="0"/>
    <x v="40"/>
    <x v="58"/>
    <x v="65"/>
    <x v="1"/>
  </r>
  <r>
    <x v="183"/>
    <x v="20"/>
    <x v="0"/>
    <x v="2"/>
    <x v="20"/>
    <x v="179"/>
    <x v="179"/>
    <x v="161"/>
    <x v="1"/>
    <x v="0"/>
    <x v="0"/>
    <x v="2"/>
    <x v="1"/>
    <x v="7"/>
    <x v="7"/>
    <x v="8"/>
    <x v="8"/>
    <x v="8"/>
    <x v="0"/>
    <x v="8"/>
    <x v="2"/>
    <x v="8"/>
    <x v="4"/>
    <x v="2"/>
    <x v="7"/>
    <x v="7"/>
    <x v="8"/>
    <x v="1"/>
  </r>
  <r>
    <x v="184"/>
    <x v="6"/>
    <x v="0"/>
    <x v="2"/>
    <x v="6"/>
    <x v="180"/>
    <x v="180"/>
    <x v="162"/>
    <x v="1"/>
    <x v="0"/>
    <x v="4"/>
    <x v="2"/>
    <x v="6"/>
    <x v="34"/>
    <x v="37"/>
    <x v="81"/>
    <x v="80"/>
    <x v="81"/>
    <x v="0"/>
    <x v="66"/>
    <x v="2"/>
    <x v="66"/>
    <x v="2"/>
    <x v="1"/>
    <x v="34"/>
    <x v="66"/>
    <x v="81"/>
    <x v="1"/>
  </r>
  <r>
    <x v="185"/>
    <x v="22"/>
    <x v="0"/>
    <x v="9"/>
    <x v="22"/>
    <x v="181"/>
    <x v="181"/>
    <x v="163"/>
    <x v="1"/>
    <x v="1"/>
    <x v="1"/>
    <x v="2"/>
    <x v="1"/>
    <x v="44"/>
    <x v="53"/>
    <x v="30"/>
    <x v="30"/>
    <x v="30"/>
    <x v="0"/>
    <x v="27"/>
    <x v="8"/>
    <x v="5"/>
    <x v="0"/>
    <x v="0"/>
    <x v="26"/>
    <x v="5"/>
    <x v="30"/>
    <x v="1"/>
  </r>
  <r>
    <x v="186"/>
    <x v="23"/>
    <x v="0"/>
    <x v="6"/>
    <x v="23"/>
    <x v="182"/>
    <x v="182"/>
    <x v="68"/>
    <x v="1"/>
    <x v="1"/>
    <x v="1"/>
    <x v="2"/>
    <x v="3"/>
    <x v="28"/>
    <x v="29"/>
    <x v="82"/>
    <x v="81"/>
    <x v="82"/>
    <x v="0"/>
    <x v="66"/>
    <x v="2"/>
    <x v="67"/>
    <x v="2"/>
    <x v="1"/>
    <x v="69"/>
    <x v="67"/>
    <x v="82"/>
    <x v="1"/>
  </r>
  <r>
    <x v="187"/>
    <x v="12"/>
    <x v="0"/>
    <x v="4"/>
    <x v="12"/>
    <x v="183"/>
    <x v="183"/>
    <x v="118"/>
    <x v="1"/>
    <x v="1"/>
    <x v="8"/>
    <x v="1"/>
    <x v="5"/>
    <x v="13"/>
    <x v="23"/>
    <x v="5"/>
    <x v="5"/>
    <x v="5"/>
    <x v="0"/>
    <x v="5"/>
    <x v="0"/>
    <x v="5"/>
    <x v="0"/>
    <x v="0"/>
    <x v="5"/>
    <x v="1"/>
    <x v="5"/>
    <x v="1"/>
  </r>
  <r>
    <x v="188"/>
    <x v="24"/>
    <x v="0"/>
    <x v="6"/>
    <x v="24"/>
    <x v="184"/>
    <x v="184"/>
    <x v="75"/>
    <x v="1"/>
    <x v="0"/>
    <x v="0"/>
    <x v="1"/>
    <x v="1"/>
    <x v="9"/>
    <x v="9"/>
    <x v="78"/>
    <x v="77"/>
    <x v="78"/>
    <x v="0"/>
    <x v="64"/>
    <x v="15"/>
    <x v="65"/>
    <x v="5"/>
    <x v="2"/>
    <x v="67"/>
    <x v="65"/>
    <x v="78"/>
    <x v="1"/>
  </r>
  <r>
    <x v="189"/>
    <x v="21"/>
    <x v="0"/>
    <x v="6"/>
    <x v="21"/>
    <x v="185"/>
    <x v="185"/>
    <x v="164"/>
    <x v="1"/>
    <x v="3"/>
    <x v="10"/>
    <x v="2"/>
    <x v="1"/>
    <x v="24"/>
    <x v="25"/>
    <x v="2"/>
    <x v="2"/>
    <x v="2"/>
    <x v="0"/>
    <x v="2"/>
    <x v="2"/>
    <x v="2"/>
    <x v="1"/>
    <x v="1"/>
    <x v="2"/>
    <x v="2"/>
    <x v="2"/>
    <x v="1"/>
  </r>
  <r>
    <x v="190"/>
    <x v="11"/>
    <x v="0"/>
    <x v="4"/>
    <x v="11"/>
    <x v="186"/>
    <x v="186"/>
    <x v="165"/>
    <x v="1"/>
    <x v="0"/>
    <x v="0"/>
    <x v="1"/>
    <x v="0"/>
    <x v="16"/>
    <x v="16"/>
    <x v="2"/>
    <x v="2"/>
    <x v="2"/>
    <x v="0"/>
    <x v="2"/>
    <x v="2"/>
    <x v="2"/>
    <x v="1"/>
    <x v="1"/>
    <x v="2"/>
    <x v="2"/>
    <x v="2"/>
    <x v="1"/>
  </r>
  <r>
    <x v="191"/>
    <x v="8"/>
    <x v="0"/>
    <x v="2"/>
    <x v="8"/>
    <x v="187"/>
    <x v="187"/>
    <x v="166"/>
    <x v="5"/>
    <x v="1"/>
    <x v="3"/>
    <x v="2"/>
    <x v="1"/>
    <x v="13"/>
    <x v="13"/>
    <x v="66"/>
    <x v="65"/>
    <x v="66"/>
    <x v="0"/>
    <x v="54"/>
    <x v="2"/>
    <x v="54"/>
    <x v="16"/>
    <x v="1"/>
    <x v="56"/>
    <x v="51"/>
    <x v="66"/>
    <x v="1"/>
  </r>
  <r>
    <x v="192"/>
    <x v="1"/>
    <x v="0"/>
    <x v="10"/>
    <x v="1"/>
    <x v="188"/>
    <x v="188"/>
    <x v="167"/>
    <x v="1"/>
    <x v="2"/>
    <x v="5"/>
    <x v="2"/>
    <x v="0"/>
    <x v="18"/>
    <x v="18"/>
    <x v="33"/>
    <x v="33"/>
    <x v="33"/>
    <x v="0"/>
    <x v="30"/>
    <x v="0"/>
    <x v="0"/>
    <x v="0"/>
    <x v="0"/>
    <x v="29"/>
    <x v="0"/>
    <x v="33"/>
    <x v="1"/>
  </r>
  <r>
    <x v="193"/>
    <x v="17"/>
    <x v="0"/>
    <x v="14"/>
    <x v="17"/>
    <x v="189"/>
    <x v="189"/>
    <x v="2"/>
    <x v="2"/>
    <x v="0"/>
    <x v="2"/>
    <x v="0"/>
    <x v="1"/>
    <x v="33"/>
    <x v="35"/>
    <x v="14"/>
    <x v="14"/>
    <x v="14"/>
    <x v="0"/>
    <x v="14"/>
    <x v="2"/>
    <x v="14"/>
    <x v="3"/>
    <x v="1"/>
    <x v="13"/>
    <x v="13"/>
    <x v="14"/>
    <x v="1"/>
  </r>
  <r>
    <x v="194"/>
    <x v="4"/>
    <x v="0"/>
    <x v="10"/>
    <x v="4"/>
    <x v="190"/>
    <x v="190"/>
    <x v="46"/>
    <x v="1"/>
    <x v="1"/>
    <x v="1"/>
    <x v="2"/>
    <x v="5"/>
    <x v="34"/>
    <x v="48"/>
    <x v="81"/>
    <x v="80"/>
    <x v="81"/>
    <x v="0"/>
    <x v="66"/>
    <x v="2"/>
    <x v="66"/>
    <x v="2"/>
    <x v="1"/>
    <x v="34"/>
    <x v="66"/>
    <x v="81"/>
    <x v="1"/>
  </r>
  <r>
    <x v="195"/>
    <x v="32"/>
    <x v="0"/>
    <x v="3"/>
    <x v="33"/>
    <x v="191"/>
    <x v="191"/>
    <x v="168"/>
    <x v="1"/>
    <x v="1"/>
    <x v="1"/>
    <x v="1"/>
    <x v="2"/>
    <x v="4"/>
    <x v="4"/>
    <x v="65"/>
    <x v="64"/>
    <x v="65"/>
    <x v="0"/>
    <x v="7"/>
    <x v="3"/>
    <x v="7"/>
    <x v="0"/>
    <x v="0"/>
    <x v="40"/>
    <x v="58"/>
    <x v="65"/>
    <x v="1"/>
  </r>
  <r>
    <x v="196"/>
    <x v="16"/>
    <x v="0"/>
    <x v="9"/>
    <x v="16"/>
    <x v="192"/>
    <x v="192"/>
    <x v="169"/>
    <x v="1"/>
    <x v="3"/>
    <x v="7"/>
    <x v="0"/>
    <x v="1"/>
    <x v="45"/>
    <x v="54"/>
    <x v="2"/>
    <x v="2"/>
    <x v="2"/>
    <x v="0"/>
    <x v="2"/>
    <x v="2"/>
    <x v="2"/>
    <x v="1"/>
    <x v="1"/>
    <x v="2"/>
    <x v="2"/>
    <x v="2"/>
    <x v="1"/>
  </r>
  <r>
    <x v="197"/>
    <x v="18"/>
    <x v="0"/>
    <x v="10"/>
    <x v="18"/>
    <x v="193"/>
    <x v="193"/>
    <x v="60"/>
    <x v="1"/>
    <x v="1"/>
    <x v="1"/>
    <x v="1"/>
    <x v="1"/>
    <x v="43"/>
    <x v="51"/>
    <x v="39"/>
    <x v="39"/>
    <x v="39"/>
    <x v="0"/>
    <x v="34"/>
    <x v="2"/>
    <x v="34"/>
    <x v="3"/>
    <x v="1"/>
    <x v="35"/>
    <x v="33"/>
    <x v="39"/>
    <x v="1"/>
  </r>
  <r>
    <x v="198"/>
    <x v="10"/>
    <x v="0"/>
    <x v="2"/>
    <x v="10"/>
    <x v="194"/>
    <x v="194"/>
    <x v="170"/>
    <x v="1"/>
    <x v="2"/>
    <x v="5"/>
    <x v="2"/>
    <x v="1"/>
    <x v="43"/>
    <x v="51"/>
    <x v="32"/>
    <x v="32"/>
    <x v="32"/>
    <x v="3"/>
    <x v="29"/>
    <x v="9"/>
    <x v="30"/>
    <x v="8"/>
    <x v="3"/>
    <x v="28"/>
    <x v="28"/>
    <x v="32"/>
    <x v="1"/>
  </r>
  <r>
    <x v="199"/>
    <x v="6"/>
    <x v="0"/>
    <x v="6"/>
    <x v="6"/>
    <x v="195"/>
    <x v="195"/>
    <x v="171"/>
    <x v="1"/>
    <x v="0"/>
    <x v="0"/>
    <x v="0"/>
    <x v="2"/>
    <x v="37"/>
    <x v="55"/>
    <x v="54"/>
    <x v="54"/>
    <x v="54"/>
    <x v="0"/>
    <x v="16"/>
    <x v="2"/>
    <x v="46"/>
    <x v="3"/>
    <x v="1"/>
    <x v="47"/>
    <x v="48"/>
    <x v="54"/>
    <x v="1"/>
  </r>
  <r>
    <x v="200"/>
    <x v="16"/>
    <x v="0"/>
    <x v="15"/>
    <x v="16"/>
    <x v="196"/>
    <x v="196"/>
    <x v="1"/>
    <x v="1"/>
    <x v="1"/>
    <x v="1"/>
    <x v="1"/>
    <x v="1"/>
    <x v="9"/>
    <x v="45"/>
    <x v="13"/>
    <x v="13"/>
    <x v="13"/>
    <x v="0"/>
    <x v="13"/>
    <x v="5"/>
    <x v="13"/>
    <x v="0"/>
    <x v="0"/>
    <x v="12"/>
    <x v="12"/>
    <x v="13"/>
    <x v="1"/>
  </r>
  <r>
    <x v="201"/>
    <x v="5"/>
    <x v="0"/>
    <x v="3"/>
    <x v="5"/>
    <x v="197"/>
    <x v="197"/>
    <x v="101"/>
    <x v="1"/>
    <x v="2"/>
    <x v="9"/>
    <x v="1"/>
    <x v="0"/>
    <x v="41"/>
    <x v="49"/>
    <x v="83"/>
    <x v="82"/>
    <x v="83"/>
    <x v="0"/>
    <x v="67"/>
    <x v="7"/>
    <x v="68"/>
    <x v="11"/>
    <x v="0"/>
    <x v="70"/>
    <x v="3"/>
    <x v="83"/>
    <x v="1"/>
  </r>
  <r>
    <x v="202"/>
    <x v="11"/>
    <x v="0"/>
    <x v="6"/>
    <x v="11"/>
    <x v="198"/>
    <x v="198"/>
    <x v="172"/>
    <x v="1"/>
    <x v="3"/>
    <x v="7"/>
    <x v="1"/>
    <x v="5"/>
    <x v="13"/>
    <x v="23"/>
    <x v="12"/>
    <x v="12"/>
    <x v="12"/>
    <x v="0"/>
    <x v="12"/>
    <x v="2"/>
    <x v="12"/>
    <x v="3"/>
    <x v="1"/>
    <x v="11"/>
    <x v="11"/>
    <x v="12"/>
    <x v="1"/>
  </r>
  <r>
    <x v="203"/>
    <x v="6"/>
    <x v="0"/>
    <x v="8"/>
    <x v="6"/>
    <x v="199"/>
    <x v="199"/>
    <x v="173"/>
    <x v="1"/>
    <x v="2"/>
    <x v="9"/>
    <x v="1"/>
    <x v="3"/>
    <x v="28"/>
    <x v="29"/>
    <x v="50"/>
    <x v="50"/>
    <x v="50"/>
    <x v="0"/>
    <x v="42"/>
    <x v="2"/>
    <x v="42"/>
    <x v="13"/>
    <x v="1"/>
    <x v="45"/>
    <x v="44"/>
    <x v="50"/>
    <x v="1"/>
  </r>
  <r>
    <x v="204"/>
    <x v="18"/>
    <x v="0"/>
    <x v="3"/>
    <x v="18"/>
    <x v="200"/>
    <x v="200"/>
    <x v="174"/>
    <x v="1"/>
    <x v="1"/>
    <x v="1"/>
    <x v="1"/>
    <x v="1"/>
    <x v="26"/>
    <x v="27"/>
    <x v="57"/>
    <x v="56"/>
    <x v="57"/>
    <x v="8"/>
    <x v="7"/>
    <x v="3"/>
    <x v="7"/>
    <x v="0"/>
    <x v="0"/>
    <x v="37"/>
    <x v="51"/>
    <x v="57"/>
    <x v="1"/>
  </r>
  <r>
    <x v="205"/>
    <x v="18"/>
    <x v="0"/>
    <x v="9"/>
    <x v="18"/>
    <x v="201"/>
    <x v="201"/>
    <x v="175"/>
    <x v="1"/>
    <x v="2"/>
    <x v="5"/>
    <x v="1"/>
    <x v="3"/>
    <x v="28"/>
    <x v="29"/>
    <x v="84"/>
    <x v="83"/>
    <x v="84"/>
    <x v="0"/>
    <x v="68"/>
    <x v="2"/>
    <x v="69"/>
    <x v="12"/>
    <x v="1"/>
    <x v="71"/>
    <x v="36"/>
    <x v="84"/>
    <x v="1"/>
  </r>
  <r>
    <x v="206"/>
    <x v="5"/>
    <x v="0"/>
    <x v="10"/>
    <x v="5"/>
    <x v="202"/>
    <x v="202"/>
    <x v="176"/>
    <x v="1"/>
    <x v="3"/>
    <x v="6"/>
    <x v="1"/>
    <x v="6"/>
    <x v="34"/>
    <x v="37"/>
    <x v="85"/>
    <x v="84"/>
    <x v="85"/>
    <x v="0"/>
    <x v="69"/>
    <x v="16"/>
    <x v="70"/>
    <x v="2"/>
    <x v="1"/>
    <x v="72"/>
    <x v="68"/>
    <x v="85"/>
    <x v="1"/>
  </r>
  <r>
    <x v="207"/>
    <x v="16"/>
    <x v="0"/>
    <x v="3"/>
    <x v="16"/>
    <x v="203"/>
    <x v="203"/>
    <x v="177"/>
    <x v="1"/>
    <x v="0"/>
    <x v="2"/>
    <x v="0"/>
    <x v="3"/>
    <x v="37"/>
    <x v="56"/>
    <x v="22"/>
    <x v="22"/>
    <x v="22"/>
    <x v="0"/>
    <x v="19"/>
    <x v="2"/>
    <x v="21"/>
    <x v="10"/>
    <x v="1"/>
    <x v="20"/>
    <x v="20"/>
    <x v="22"/>
    <x v="1"/>
  </r>
  <r>
    <x v="208"/>
    <x v="16"/>
    <x v="0"/>
    <x v="6"/>
    <x v="16"/>
    <x v="204"/>
    <x v="204"/>
    <x v="178"/>
    <x v="1"/>
    <x v="1"/>
    <x v="1"/>
    <x v="1"/>
    <x v="3"/>
    <x v="28"/>
    <x v="29"/>
    <x v="76"/>
    <x v="75"/>
    <x v="76"/>
    <x v="0"/>
    <x v="62"/>
    <x v="2"/>
    <x v="63"/>
    <x v="17"/>
    <x v="1"/>
    <x v="65"/>
    <x v="63"/>
    <x v="76"/>
    <x v="1"/>
  </r>
  <r>
    <x v="209"/>
    <x v="5"/>
    <x v="0"/>
    <x v="7"/>
    <x v="5"/>
    <x v="205"/>
    <x v="205"/>
    <x v="179"/>
    <x v="1"/>
    <x v="0"/>
    <x v="2"/>
    <x v="1"/>
    <x v="0"/>
    <x v="41"/>
    <x v="49"/>
    <x v="74"/>
    <x v="73"/>
    <x v="74"/>
    <x v="0"/>
    <x v="47"/>
    <x v="5"/>
    <x v="48"/>
    <x v="0"/>
    <x v="0"/>
    <x v="64"/>
    <x v="39"/>
    <x v="74"/>
    <x v="1"/>
  </r>
  <r>
    <x v="210"/>
    <x v="12"/>
    <x v="0"/>
    <x v="13"/>
    <x v="12"/>
    <x v="206"/>
    <x v="206"/>
    <x v="180"/>
    <x v="1"/>
    <x v="2"/>
    <x v="9"/>
    <x v="2"/>
    <x v="1"/>
    <x v="13"/>
    <x v="13"/>
    <x v="49"/>
    <x v="49"/>
    <x v="49"/>
    <x v="0"/>
    <x v="13"/>
    <x v="5"/>
    <x v="13"/>
    <x v="0"/>
    <x v="0"/>
    <x v="44"/>
    <x v="43"/>
    <x v="49"/>
    <x v="1"/>
  </r>
  <r>
    <x v="211"/>
    <x v="26"/>
    <x v="0"/>
    <x v="6"/>
    <x v="26"/>
    <x v="207"/>
    <x v="207"/>
    <x v="83"/>
    <x v="1"/>
    <x v="1"/>
    <x v="1"/>
    <x v="2"/>
    <x v="1"/>
    <x v="38"/>
    <x v="52"/>
    <x v="24"/>
    <x v="24"/>
    <x v="24"/>
    <x v="0"/>
    <x v="21"/>
    <x v="2"/>
    <x v="23"/>
    <x v="12"/>
    <x v="1"/>
    <x v="22"/>
    <x v="22"/>
    <x v="24"/>
    <x v="1"/>
  </r>
  <r>
    <x v="212"/>
    <x v="11"/>
    <x v="0"/>
    <x v="12"/>
    <x v="11"/>
    <x v="208"/>
    <x v="208"/>
    <x v="181"/>
    <x v="1"/>
    <x v="3"/>
    <x v="6"/>
    <x v="0"/>
    <x v="3"/>
    <x v="39"/>
    <x v="46"/>
    <x v="39"/>
    <x v="39"/>
    <x v="39"/>
    <x v="0"/>
    <x v="34"/>
    <x v="2"/>
    <x v="34"/>
    <x v="3"/>
    <x v="1"/>
    <x v="35"/>
    <x v="33"/>
    <x v="39"/>
    <x v="1"/>
  </r>
  <r>
    <x v="213"/>
    <x v="6"/>
    <x v="0"/>
    <x v="4"/>
    <x v="6"/>
    <x v="209"/>
    <x v="209"/>
    <x v="182"/>
    <x v="1"/>
    <x v="3"/>
    <x v="10"/>
    <x v="0"/>
    <x v="1"/>
    <x v="46"/>
    <x v="57"/>
    <x v="5"/>
    <x v="5"/>
    <x v="5"/>
    <x v="0"/>
    <x v="5"/>
    <x v="0"/>
    <x v="5"/>
    <x v="0"/>
    <x v="0"/>
    <x v="5"/>
    <x v="1"/>
    <x v="5"/>
    <x v="1"/>
  </r>
  <r>
    <x v="214"/>
    <x v="16"/>
    <x v="0"/>
    <x v="0"/>
    <x v="16"/>
    <x v="210"/>
    <x v="210"/>
    <x v="183"/>
    <x v="1"/>
    <x v="0"/>
    <x v="4"/>
    <x v="2"/>
    <x v="0"/>
    <x v="13"/>
    <x v="38"/>
    <x v="2"/>
    <x v="2"/>
    <x v="2"/>
    <x v="0"/>
    <x v="2"/>
    <x v="2"/>
    <x v="2"/>
    <x v="1"/>
    <x v="1"/>
    <x v="2"/>
    <x v="2"/>
    <x v="2"/>
    <x v="1"/>
  </r>
  <r>
    <x v="215"/>
    <x v="20"/>
    <x v="0"/>
    <x v="7"/>
    <x v="20"/>
    <x v="211"/>
    <x v="211"/>
    <x v="184"/>
    <x v="1"/>
    <x v="1"/>
    <x v="3"/>
    <x v="2"/>
    <x v="1"/>
    <x v="14"/>
    <x v="14"/>
    <x v="63"/>
    <x v="62"/>
    <x v="63"/>
    <x v="0"/>
    <x v="52"/>
    <x v="2"/>
    <x v="52"/>
    <x v="12"/>
    <x v="1"/>
    <x v="54"/>
    <x v="56"/>
    <x v="63"/>
    <x v="1"/>
  </r>
  <r>
    <x v="216"/>
    <x v="22"/>
    <x v="0"/>
    <x v="3"/>
    <x v="22"/>
    <x v="212"/>
    <x v="212"/>
    <x v="163"/>
    <x v="1"/>
    <x v="1"/>
    <x v="1"/>
    <x v="2"/>
    <x v="1"/>
    <x v="3"/>
    <x v="3"/>
    <x v="77"/>
    <x v="76"/>
    <x v="77"/>
    <x v="0"/>
    <x v="63"/>
    <x v="14"/>
    <x v="64"/>
    <x v="11"/>
    <x v="0"/>
    <x v="66"/>
    <x v="64"/>
    <x v="77"/>
    <x v="1"/>
  </r>
  <r>
    <x v="217"/>
    <x v="10"/>
    <x v="0"/>
    <x v="10"/>
    <x v="10"/>
    <x v="213"/>
    <x v="213"/>
    <x v="185"/>
    <x v="1"/>
    <x v="1"/>
    <x v="1"/>
    <x v="2"/>
    <x v="1"/>
    <x v="38"/>
    <x v="52"/>
    <x v="72"/>
    <x v="71"/>
    <x v="72"/>
    <x v="0"/>
    <x v="59"/>
    <x v="2"/>
    <x v="60"/>
    <x v="9"/>
    <x v="1"/>
    <x v="62"/>
    <x v="56"/>
    <x v="72"/>
    <x v="1"/>
  </r>
  <r>
    <x v="218"/>
    <x v="10"/>
    <x v="0"/>
    <x v="13"/>
    <x v="10"/>
    <x v="214"/>
    <x v="214"/>
    <x v="125"/>
    <x v="1"/>
    <x v="2"/>
    <x v="11"/>
    <x v="1"/>
    <x v="4"/>
    <x v="47"/>
    <x v="58"/>
    <x v="70"/>
    <x v="69"/>
    <x v="70"/>
    <x v="0"/>
    <x v="57"/>
    <x v="2"/>
    <x v="58"/>
    <x v="17"/>
    <x v="1"/>
    <x v="60"/>
    <x v="61"/>
    <x v="70"/>
    <x v="1"/>
  </r>
  <r>
    <x v="219"/>
    <x v="30"/>
    <x v="0"/>
    <x v="6"/>
    <x v="31"/>
    <x v="215"/>
    <x v="215"/>
    <x v="149"/>
    <x v="2"/>
    <x v="0"/>
    <x v="2"/>
    <x v="0"/>
    <x v="0"/>
    <x v="16"/>
    <x v="16"/>
    <x v="5"/>
    <x v="5"/>
    <x v="5"/>
    <x v="0"/>
    <x v="5"/>
    <x v="0"/>
    <x v="5"/>
    <x v="0"/>
    <x v="0"/>
    <x v="5"/>
    <x v="1"/>
    <x v="5"/>
    <x v="1"/>
  </r>
  <r>
    <x v="220"/>
    <x v="11"/>
    <x v="0"/>
    <x v="10"/>
    <x v="11"/>
    <x v="216"/>
    <x v="216"/>
    <x v="186"/>
    <x v="4"/>
    <x v="3"/>
    <x v="6"/>
    <x v="0"/>
    <x v="6"/>
    <x v="22"/>
    <x v="59"/>
    <x v="2"/>
    <x v="2"/>
    <x v="2"/>
    <x v="0"/>
    <x v="2"/>
    <x v="2"/>
    <x v="2"/>
    <x v="1"/>
    <x v="1"/>
    <x v="2"/>
    <x v="2"/>
    <x v="2"/>
    <x v="1"/>
  </r>
  <r>
    <x v="221"/>
    <x v="32"/>
    <x v="0"/>
    <x v="8"/>
    <x v="33"/>
    <x v="217"/>
    <x v="217"/>
    <x v="187"/>
    <x v="1"/>
    <x v="3"/>
    <x v="10"/>
    <x v="2"/>
    <x v="1"/>
    <x v="2"/>
    <x v="2"/>
    <x v="28"/>
    <x v="28"/>
    <x v="28"/>
    <x v="0"/>
    <x v="25"/>
    <x v="2"/>
    <x v="27"/>
    <x v="13"/>
    <x v="1"/>
    <x v="24"/>
    <x v="25"/>
    <x v="28"/>
    <x v="1"/>
  </r>
  <r>
    <x v="222"/>
    <x v="22"/>
    <x v="0"/>
    <x v="0"/>
    <x v="22"/>
    <x v="218"/>
    <x v="218"/>
    <x v="169"/>
    <x v="1"/>
    <x v="3"/>
    <x v="7"/>
    <x v="0"/>
    <x v="0"/>
    <x v="0"/>
    <x v="0"/>
    <x v="2"/>
    <x v="2"/>
    <x v="2"/>
    <x v="0"/>
    <x v="2"/>
    <x v="2"/>
    <x v="2"/>
    <x v="1"/>
    <x v="1"/>
    <x v="2"/>
    <x v="2"/>
    <x v="2"/>
    <x v="1"/>
  </r>
  <r>
    <x v="223"/>
    <x v="17"/>
    <x v="0"/>
    <x v="3"/>
    <x v="17"/>
    <x v="219"/>
    <x v="219"/>
    <x v="188"/>
    <x v="1"/>
    <x v="2"/>
    <x v="11"/>
    <x v="1"/>
    <x v="5"/>
    <x v="36"/>
    <x v="41"/>
    <x v="46"/>
    <x v="46"/>
    <x v="46"/>
    <x v="6"/>
    <x v="40"/>
    <x v="9"/>
    <x v="40"/>
    <x v="8"/>
    <x v="3"/>
    <x v="41"/>
    <x v="40"/>
    <x v="46"/>
    <x v="1"/>
  </r>
  <r>
    <x v="224"/>
    <x v="21"/>
    <x v="0"/>
    <x v="10"/>
    <x v="21"/>
    <x v="220"/>
    <x v="220"/>
    <x v="189"/>
    <x v="1"/>
    <x v="0"/>
    <x v="2"/>
    <x v="2"/>
    <x v="1"/>
    <x v="9"/>
    <x v="9"/>
    <x v="86"/>
    <x v="85"/>
    <x v="86"/>
    <x v="0"/>
    <x v="14"/>
    <x v="2"/>
    <x v="14"/>
    <x v="3"/>
    <x v="1"/>
    <x v="73"/>
    <x v="69"/>
    <x v="86"/>
    <x v="1"/>
  </r>
  <r>
    <x v="225"/>
    <x v="6"/>
    <x v="0"/>
    <x v="1"/>
    <x v="6"/>
    <x v="221"/>
    <x v="221"/>
    <x v="35"/>
    <x v="1"/>
    <x v="1"/>
    <x v="1"/>
    <x v="2"/>
    <x v="1"/>
    <x v="13"/>
    <x v="13"/>
    <x v="73"/>
    <x v="72"/>
    <x v="73"/>
    <x v="0"/>
    <x v="60"/>
    <x v="2"/>
    <x v="61"/>
    <x v="1"/>
    <x v="1"/>
    <x v="63"/>
    <x v="62"/>
    <x v="73"/>
    <x v="1"/>
  </r>
  <r>
    <x v="226"/>
    <x v="23"/>
    <x v="0"/>
    <x v="4"/>
    <x v="23"/>
    <x v="222"/>
    <x v="222"/>
    <x v="190"/>
    <x v="1"/>
    <x v="1"/>
    <x v="8"/>
    <x v="1"/>
    <x v="1"/>
    <x v="5"/>
    <x v="5"/>
    <x v="2"/>
    <x v="2"/>
    <x v="2"/>
    <x v="0"/>
    <x v="2"/>
    <x v="2"/>
    <x v="2"/>
    <x v="1"/>
    <x v="1"/>
    <x v="2"/>
    <x v="2"/>
    <x v="2"/>
    <x v="1"/>
  </r>
  <r>
    <x v="227"/>
    <x v="5"/>
    <x v="0"/>
    <x v="1"/>
    <x v="5"/>
    <x v="223"/>
    <x v="223"/>
    <x v="191"/>
    <x v="1"/>
    <x v="1"/>
    <x v="3"/>
    <x v="2"/>
    <x v="1"/>
    <x v="38"/>
    <x v="52"/>
    <x v="87"/>
    <x v="86"/>
    <x v="87"/>
    <x v="0"/>
    <x v="70"/>
    <x v="0"/>
    <x v="6"/>
    <x v="0"/>
    <x v="0"/>
    <x v="74"/>
    <x v="36"/>
    <x v="87"/>
    <x v="1"/>
  </r>
  <r>
    <x v="228"/>
    <x v="22"/>
    <x v="0"/>
    <x v="7"/>
    <x v="22"/>
    <x v="224"/>
    <x v="224"/>
    <x v="192"/>
    <x v="1"/>
    <x v="3"/>
    <x v="7"/>
    <x v="0"/>
    <x v="2"/>
    <x v="37"/>
    <x v="55"/>
    <x v="43"/>
    <x v="43"/>
    <x v="43"/>
    <x v="0"/>
    <x v="37"/>
    <x v="11"/>
    <x v="37"/>
    <x v="8"/>
    <x v="3"/>
    <x v="38"/>
    <x v="37"/>
    <x v="43"/>
    <x v="1"/>
  </r>
  <r>
    <x v="229"/>
    <x v="18"/>
    <x v="0"/>
    <x v="14"/>
    <x v="18"/>
    <x v="225"/>
    <x v="225"/>
    <x v="193"/>
    <x v="1"/>
    <x v="3"/>
    <x v="7"/>
    <x v="2"/>
    <x v="3"/>
    <x v="28"/>
    <x v="29"/>
    <x v="88"/>
    <x v="87"/>
    <x v="88"/>
    <x v="0"/>
    <x v="71"/>
    <x v="2"/>
    <x v="71"/>
    <x v="10"/>
    <x v="1"/>
    <x v="75"/>
    <x v="70"/>
    <x v="88"/>
    <x v="1"/>
  </r>
  <r>
    <x v="230"/>
    <x v="11"/>
    <x v="0"/>
    <x v="15"/>
    <x v="11"/>
    <x v="226"/>
    <x v="226"/>
    <x v="32"/>
    <x v="1"/>
    <x v="1"/>
    <x v="3"/>
    <x v="1"/>
    <x v="1"/>
    <x v="44"/>
    <x v="53"/>
    <x v="2"/>
    <x v="2"/>
    <x v="2"/>
    <x v="0"/>
    <x v="2"/>
    <x v="2"/>
    <x v="2"/>
    <x v="1"/>
    <x v="1"/>
    <x v="2"/>
    <x v="2"/>
    <x v="2"/>
    <x v="1"/>
  </r>
  <r>
    <x v="231"/>
    <x v="11"/>
    <x v="0"/>
    <x v="5"/>
    <x v="11"/>
    <x v="227"/>
    <x v="227"/>
    <x v="132"/>
    <x v="1"/>
    <x v="0"/>
    <x v="2"/>
    <x v="2"/>
    <x v="1"/>
    <x v="42"/>
    <x v="50"/>
    <x v="75"/>
    <x v="74"/>
    <x v="75"/>
    <x v="0"/>
    <x v="61"/>
    <x v="13"/>
    <x v="62"/>
    <x v="0"/>
    <x v="0"/>
    <x v="26"/>
    <x v="0"/>
    <x v="75"/>
    <x v="1"/>
  </r>
  <r>
    <x v="232"/>
    <x v="22"/>
    <x v="0"/>
    <x v="4"/>
    <x v="22"/>
    <x v="228"/>
    <x v="228"/>
    <x v="194"/>
    <x v="1"/>
    <x v="3"/>
    <x v="10"/>
    <x v="1"/>
    <x v="1"/>
    <x v="13"/>
    <x v="13"/>
    <x v="87"/>
    <x v="86"/>
    <x v="87"/>
    <x v="0"/>
    <x v="70"/>
    <x v="0"/>
    <x v="6"/>
    <x v="0"/>
    <x v="0"/>
    <x v="74"/>
    <x v="36"/>
    <x v="87"/>
    <x v="1"/>
  </r>
  <r>
    <x v="233"/>
    <x v="4"/>
    <x v="0"/>
    <x v="3"/>
    <x v="4"/>
    <x v="229"/>
    <x v="229"/>
    <x v="195"/>
    <x v="1"/>
    <x v="3"/>
    <x v="6"/>
    <x v="0"/>
    <x v="6"/>
    <x v="47"/>
    <x v="60"/>
    <x v="37"/>
    <x v="37"/>
    <x v="37"/>
    <x v="0"/>
    <x v="33"/>
    <x v="2"/>
    <x v="33"/>
    <x v="3"/>
    <x v="1"/>
    <x v="33"/>
    <x v="32"/>
    <x v="37"/>
    <x v="1"/>
  </r>
  <r>
    <x v="234"/>
    <x v="6"/>
    <x v="0"/>
    <x v="6"/>
    <x v="6"/>
    <x v="230"/>
    <x v="230"/>
    <x v="196"/>
    <x v="1"/>
    <x v="2"/>
    <x v="5"/>
    <x v="1"/>
    <x v="0"/>
    <x v="35"/>
    <x v="39"/>
    <x v="89"/>
    <x v="88"/>
    <x v="89"/>
    <x v="0"/>
    <x v="17"/>
    <x v="5"/>
    <x v="17"/>
    <x v="0"/>
    <x v="0"/>
    <x v="29"/>
    <x v="24"/>
    <x v="89"/>
    <x v="1"/>
  </r>
  <r>
    <x v="235"/>
    <x v="33"/>
    <x v="0"/>
    <x v="3"/>
    <x v="34"/>
    <x v="231"/>
    <x v="231"/>
    <x v="197"/>
    <x v="1"/>
    <x v="3"/>
    <x v="10"/>
    <x v="2"/>
    <x v="0"/>
    <x v="0"/>
    <x v="0"/>
    <x v="1"/>
    <x v="1"/>
    <x v="1"/>
    <x v="0"/>
    <x v="1"/>
    <x v="1"/>
    <x v="1"/>
    <x v="0"/>
    <x v="0"/>
    <x v="1"/>
    <x v="1"/>
    <x v="1"/>
    <x v="1"/>
  </r>
  <r>
    <x v="236"/>
    <x v="28"/>
    <x v="0"/>
    <x v="10"/>
    <x v="28"/>
    <x v="232"/>
    <x v="232"/>
    <x v="198"/>
    <x v="1"/>
    <x v="2"/>
    <x v="11"/>
    <x v="2"/>
    <x v="1"/>
    <x v="9"/>
    <x v="9"/>
    <x v="39"/>
    <x v="39"/>
    <x v="39"/>
    <x v="0"/>
    <x v="34"/>
    <x v="2"/>
    <x v="34"/>
    <x v="3"/>
    <x v="1"/>
    <x v="35"/>
    <x v="33"/>
    <x v="39"/>
    <x v="1"/>
  </r>
  <r>
    <x v="237"/>
    <x v="11"/>
    <x v="0"/>
    <x v="1"/>
    <x v="11"/>
    <x v="233"/>
    <x v="233"/>
    <x v="199"/>
    <x v="1"/>
    <x v="2"/>
    <x v="11"/>
    <x v="1"/>
    <x v="1"/>
    <x v="42"/>
    <x v="50"/>
    <x v="7"/>
    <x v="7"/>
    <x v="7"/>
    <x v="1"/>
    <x v="7"/>
    <x v="3"/>
    <x v="7"/>
    <x v="0"/>
    <x v="0"/>
    <x v="1"/>
    <x v="6"/>
    <x v="7"/>
    <x v="1"/>
  </r>
  <r>
    <x v="238"/>
    <x v="22"/>
    <x v="0"/>
    <x v="2"/>
    <x v="22"/>
    <x v="234"/>
    <x v="234"/>
    <x v="200"/>
    <x v="1"/>
    <x v="1"/>
    <x v="8"/>
    <x v="1"/>
    <x v="3"/>
    <x v="10"/>
    <x v="10"/>
    <x v="90"/>
    <x v="89"/>
    <x v="90"/>
    <x v="0"/>
    <x v="72"/>
    <x v="8"/>
    <x v="72"/>
    <x v="0"/>
    <x v="0"/>
    <x v="76"/>
    <x v="71"/>
    <x v="90"/>
    <x v="1"/>
  </r>
  <r>
    <x v="239"/>
    <x v="11"/>
    <x v="0"/>
    <x v="1"/>
    <x v="11"/>
    <x v="235"/>
    <x v="235"/>
    <x v="163"/>
    <x v="1"/>
    <x v="1"/>
    <x v="1"/>
    <x v="2"/>
    <x v="0"/>
    <x v="18"/>
    <x v="18"/>
    <x v="88"/>
    <x v="87"/>
    <x v="88"/>
    <x v="0"/>
    <x v="71"/>
    <x v="2"/>
    <x v="71"/>
    <x v="10"/>
    <x v="1"/>
    <x v="75"/>
    <x v="70"/>
    <x v="88"/>
    <x v="1"/>
  </r>
  <r>
    <x v="240"/>
    <x v="33"/>
    <x v="0"/>
    <x v="0"/>
    <x v="34"/>
    <x v="236"/>
    <x v="236"/>
    <x v="185"/>
    <x v="1"/>
    <x v="1"/>
    <x v="1"/>
    <x v="2"/>
    <x v="1"/>
    <x v="14"/>
    <x v="14"/>
    <x v="32"/>
    <x v="32"/>
    <x v="32"/>
    <x v="3"/>
    <x v="29"/>
    <x v="9"/>
    <x v="30"/>
    <x v="8"/>
    <x v="3"/>
    <x v="28"/>
    <x v="28"/>
    <x v="32"/>
    <x v="1"/>
  </r>
  <r>
    <x v="241"/>
    <x v="8"/>
    <x v="0"/>
    <x v="15"/>
    <x v="8"/>
    <x v="237"/>
    <x v="237"/>
    <x v="201"/>
    <x v="1"/>
    <x v="1"/>
    <x v="8"/>
    <x v="1"/>
    <x v="3"/>
    <x v="48"/>
    <x v="61"/>
    <x v="46"/>
    <x v="46"/>
    <x v="46"/>
    <x v="6"/>
    <x v="40"/>
    <x v="9"/>
    <x v="40"/>
    <x v="8"/>
    <x v="3"/>
    <x v="41"/>
    <x v="40"/>
    <x v="46"/>
    <x v="1"/>
  </r>
  <r>
    <x v="242"/>
    <x v="11"/>
    <x v="0"/>
    <x v="1"/>
    <x v="11"/>
    <x v="238"/>
    <x v="238"/>
    <x v="202"/>
    <x v="1"/>
    <x v="1"/>
    <x v="3"/>
    <x v="2"/>
    <x v="0"/>
    <x v="6"/>
    <x v="6"/>
    <x v="57"/>
    <x v="56"/>
    <x v="57"/>
    <x v="8"/>
    <x v="7"/>
    <x v="3"/>
    <x v="7"/>
    <x v="0"/>
    <x v="0"/>
    <x v="37"/>
    <x v="51"/>
    <x v="57"/>
    <x v="1"/>
  </r>
  <r>
    <x v="243"/>
    <x v="8"/>
    <x v="0"/>
    <x v="0"/>
    <x v="8"/>
    <x v="239"/>
    <x v="239"/>
    <x v="203"/>
    <x v="1"/>
    <x v="3"/>
    <x v="10"/>
    <x v="0"/>
    <x v="2"/>
    <x v="49"/>
    <x v="62"/>
    <x v="49"/>
    <x v="49"/>
    <x v="49"/>
    <x v="0"/>
    <x v="13"/>
    <x v="5"/>
    <x v="13"/>
    <x v="0"/>
    <x v="0"/>
    <x v="44"/>
    <x v="43"/>
    <x v="49"/>
    <x v="1"/>
  </r>
  <r>
    <x v="244"/>
    <x v="4"/>
    <x v="0"/>
    <x v="0"/>
    <x v="4"/>
    <x v="240"/>
    <x v="240"/>
    <x v="204"/>
    <x v="1"/>
    <x v="1"/>
    <x v="3"/>
    <x v="2"/>
    <x v="3"/>
    <x v="10"/>
    <x v="10"/>
    <x v="2"/>
    <x v="2"/>
    <x v="2"/>
    <x v="0"/>
    <x v="2"/>
    <x v="2"/>
    <x v="2"/>
    <x v="1"/>
    <x v="1"/>
    <x v="2"/>
    <x v="2"/>
    <x v="2"/>
    <x v="1"/>
  </r>
  <r>
    <x v="245"/>
    <x v="12"/>
    <x v="0"/>
    <x v="0"/>
    <x v="12"/>
    <x v="241"/>
    <x v="241"/>
    <x v="205"/>
    <x v="1"/>
    <x v="1"/>
    <x v="8"/>
    <x v="1"/>
    <x v="3"/>
    <x v="6"/>
    <x v="31"/>
    <x v="89"/>
    <x v="88"/>
    <x v="89"/>
    <x v="0"/>
    <x v="17"/>
    <x v="5"/>
    <x v="17"/>
    <x v="0"/>
    <x v="0"/>
    <x v="29"/>
    <x v="24"/>
    <x v="89"/>
    <x v="1"/>
  </r>
  <r>
    <x v="246"/>
    <x v="26"/>
    <x v="0"/>
    <x v="15"/>
    <x v="26"/>
    <x v="242"/>
    <x v="242"/>
    <x v="206"/>
    <x v="1"/>
    <x v="3"/>
    <x v="7"/>
    <x v="0"/>
    <x v="0"/>
    <x v="1"/>
    <x v="1"/>
    <x v="2"/>
    <x v="2"/>
    <x v="2"/>
    <x v="0"/>
    <x v="2"/>
    <x v="2"/>
    <x v="2"/>
    <x v="1"/>
    <x v="1"/>
    <x v="2"/>
    <x v="2"/>
    <x v="2"/>
    <x v="1"/>
  </r>
  <r>
    <x v="247"/>
    <x v="12"/>
    <x v="0"/>
    <x v="10"/>
    <x v="12"/>
    <x v="243"/>
    <x v="243"/>
    <x v="207"/>
    <x v="1"/>
    <x v="3"/>
    <x v="6"/>
    <x v="2"/>
    <x v="5"/>
    <x v="50"/>
    <x v="63"/>
    <x v="5"/>
    <x v="5"/>
    <x v="5"/>
    <x v="0"/>
    <x v="5"/>
    <x v="0"/>
    <x v="5"/>
    <x v="0"/>
    <x v="0"/>
    <x v="5"/>
    <x v="1"/>
    <x v="5"/>
    <x v="1"/>
  </r>
  <r>
    <x v="248"/>
    <x v="29"/>
    <x v="3"/>
    <x v="0"/>
    <x v="35"/>
    <x v="244"/>
    <x v="81"/>
    <x v="208"/>
    <x v="2"/>
    <x v="0"/>
    <x v="2"/>
    <x v="0"/>
    <x v="0"/>
    <x v="18"/>
    <x v="18"/>
    <x v="45"/>
    <x v="45"/>
    <x v="45"/>
    <x v="0"/>
    <x v="39"/>
    <x v="10"/>
    <x v="39"/>
    <x v="0"/>
    <x v="0"/>
    <x v="40"/>
    <x v="39"/>
    <x v="45"/>
    <x v="1"/>
  </r>
  <r>
    <x v="249"/>
    <x v="1"/>
    <x v="4"/>
    <x v="0"/>
    <x v="36"/>
    <x v="245"/>
    <x v="81"/>
    <x v="209"/>
    <x v="1"/>
    <x v="3"/>
    <x v="10"/>
    <x v="0"/>
    <x v="2"/>
    <x v="51"/>
    <x v="64"/>
    <x v="60"/>
    <x v="59"/>
    <x v="60"/>
    <x v="0"/>
    <x v="49"/>
    <x v="0"/>
    <x v="0"/>
    <x v="0"/>
    <x v="0"/>
    <x v="51"/>
    <x v="54"/>
    <x v="60"/>
    <x v="1"/>
  </r>
  <r>
    <x v="250"/>
    <x v="11"/>
    <x v="0"/>
    <x v="6"/>
    <x v="11"/>
    <x v="246"/>
    <x v="244"/>
    <x v="210"/>
    <x v="1"/>
    <x v="3"/>
    <x v="6"/>
    <x v="2"/>
    <x v="0"/>
    <x v="52"/>
    <x v="65"/>
    <x v="6"/>
    <x v="6"/>
    <x v="6"/>
    <x v="0"/>
    <x v="6"/>
    <x v="0"/>
    <x v="6"/>
    <x v="0"/>
    <x v="0"/>
    <x v="6"/>
    <x v="5"/>
    <x v="6"/>
    <x v="1"/>
  </r>
  <r>
    <x v="251"/>
    <x v="22"/>
    <x v="0"/>
    <x v="0"/>
    <x v="22"/>
    <x v="247"/>
    <x v="245"/>
    <x v="211"/>
    <x v="1"/>
    <x v="3"/>
    <x v="10"/>
    <x v="2"/>
    <x v="0"/>
    <x v="18"/>
    <x v="18"/>
    <x v="42"/>
    <x v="42"/>
    <x v="42"/>
    <x v="5"/>
    <x v="7"/>
    <x v="3"/>
    <x v="7"/>
    <x v="0"/>
    <x v="0"/>
    <x v="0"/>
    <x v="36"/>
    <x v="42"/>
    <x v="1"/>
  </r>
  <r>
    <x v="252"/>
    <x v="6"/>
    <x v="0"/>
    <x v="4"/>
    <x v="6"/>
    <x v="248"/>
    <x v="246"/>
    <x v="212"/>
    <x v="4"/>
    <x v="1"/>
    <x v="1"/>
    <x v="1"/>
    <x v="3"/>
    <x v="53"/>
    <x v="66"/>
    <x v="11"/>
    <x v="11"/>
    <x v="11"/>
    <x v="0"/>
    <x v="11"/>
    <x v="2"/>
    <x v="11"/>
    <x v="7"/>
    <x v="1"/>
    <x v="10"/>
    <x v="10"/>
    <x v="11"/>
    <x v="1"/>
  </r>
  <r>
    <x v="253"/>
    <x v="8"/>
    <x v="0"/>
    <x v="6"/>
    <x v="8"/>
    <x v="249"/>
    <x v="247"/>
    <x v="122"/>
    <x v="1"/>
    <x v="1"/>
    <x v="1"/>
    <x v="1"/>
    <x v="5"/>
    <x v="54"/>
    <x v="67"/>
    <x v="5"/>
    <x v="5"/>
    <x v="5"/>
    <x v="0"/>
    <x v="5"/>
    <x v="0"/>
    <x v="5"/>
    <x v="0"/>
    <x v="0"/>
    <x v="5"/>
    <x v="1"/>
    <x v="5"/>
    <x v="1"/>
  </r>
  <r>
    <x v="254"/>
    <x v="6"/>
    <x v="0"/>
    <x v="6"/>
    <x v="6"/>
    <x v="250"/>
    <x v="248"/>
    <x v="213"/>
    <x v="1"/>
    <x v="2"/>
    <x v="5"/>
    <x v="1"/>
    <x v="6"/>
    <x v="6"/>
    <x v="68"/>
    <x v="17"/>
    <x v="17"/>
    <x v="17"/>
    <x v="0"/>
    <x v="17"/>
    <x v="5"/>
    <x v="17"/>
    <x v="0"/>
    <x v="0"/>
    <x v="16"/>
    <x v="15"/>
    <x v="17"/>
    <x v="1"/>
  </r>
  <r>
    <x v="255"/>
    <x v="4"/>
    <x v="5"/>
    <x v="0"/>
    <x v="37"/>
    <x v="251"/>
    <x v="81"/>
    <x v="214"/>
    <x v="1"/>
    <x v="2"/>
    <x v="11"/>
    <x v="1"/>
    <x v="0"/>
    <x v="35"/>
    <x v="39"/>
    <x v="21"/>
    <x v="21"/>
    <x v="21"/>
    <x v="0"/>
    <x v="18"/>
    <x v="2"/>
    <x v="20"/>
    <x v="9"/>
    <x v="1"/>
    <x v="19"/>
    <x v="19"/>
    <x v="21"/>
    <x v="1"/>
  </r>
  <r>
    <x v="256"/>
    <x v="32"/>
    <x v="0"/>
    <x v="10"/>
    <x v="33"/>
    <x v="252"/>
    <x v="249"/>
    <x v="215"/>
    <x v="1"/>
    <x v="1"/>
    <x v="3"/>
    <x v="1"/>
    <x v="2"/>
    <x v="25"/>
    <x v="26"/>
    <x v="28"/>
    <x v="28"/>
    <x v="28"/>
    <x v="0"/>
    <x v="25"/>
    <x v="2"/>
    <x v="27"/>
    <x v="13"/>
    <x v="1"/>
    <x v="24"/>
    <x v="25"/>
    <x v="28"/>
    <x v="1"/>
  </r>
  <r>
    <x v="257"/>
    <x v="8"/>
    <x v="0"/>
    <x v="8"/>
    <x v="8"/>
    <x v="253"/>
    <x v="250"/>
    <x v="216"/>
    <x v="1"/>
    <x v="1"/>
    <x v="1"/>
    <x v="2"/>
    <x v="0"/>
    <x v="1"/>
    <x v="1"/>
    <x v="34"/>
    <x v="34"/>
    <x v="34"/>
    <x v="0"/>
    <x v="31"/>
    <x v="6"/>
    <x v="31"/>
    <x v="8"/>
    <x v="3"/>
    <x v="30"/>
    <x v="29"/>
    <x v="34"/>
    <x v="1"/>
  </r>
  <r>
    <x v="258"/>
    <x v="8"/>
    <x v="0"/>
    <x v="11"/>
    <x v="8"/>
    <x v="254"/>
    <x v="251"/>
    <x v="217"/>
    <x v="1"/>
    <x v="3"/>
    <x v="10"/>
    <x v="0"/>
    <x v="6"/>
    <x v="55"/>
    <x v="69"/>
    <x v="67"/>
    <x v="66"/>
    <x v="67"/>
    <x v="0"/>
    <x v="55"/>
    <x v="2"/>
    <x v="55"/>
    <x v="6"/>
    <x v="1"/>
    <x v="57"/>
    <x v="59"/>
    <x v="67"/>
    <x v="1"/>
  </r>
  <r>
    <x v="259"/>
    <x v="34"/>
    <x v="0"/>
    <x v="6"/>
    <x v="38"/>
    <x v="255"/>
    <x v="252"/>
    <x v="215"/>
    <x v="1"/>
    <x v="1"/>
    <x v="3"/>
    <x v="1"/>
    <x v="2"/>
    <x v="4"/>
    <x v="4"/>
    <x v="52"/>
    <x v="52"/>
    <x v="52"/>
    <x v="0"/>
    <x v="44"/>
    <x v="3"/>
    <x v="44"/>
    <x v="0"/>
    <x v="0"/>
    <x v="0"/>
    <x v="46"/>
    <x v="52"/>
    <x v="1"/>
  </r>
  <r>
    <x v="260"/>
    <x v="30"/>
    <x v="0"/>
    <x v="6"/>
    <x v="31"/>
    <x v="256"/>
    <x v="253"/>
    <x v="218"/>
    <x v="1"/>
    <x v="2"/>
    <x v="5"/>
    <x v="2"/>
    <x v="1"/>
    <x v="26"/>
    <x v="27"/>
    <x v="43"/>
    <x v="43"/>
    <x v="43"/>
    <x v="0"/>
    <x v="37"/>
    <x v="11"/>
    <x v="37"/>
    <x v="8"/>
    <x v="3"/>
    <x v="38"/>
    <x v="37"/>
    <x v="43"/>
    <x v="1"/>
  </r>
  <r>
    <x v="261"/>
    <x v="18"/>
    <x v="0"/>
    <x v="4"/>
    <x v="18"/>
    <x v="257"/>
    <x v="254"/>
    <x v="219"/>
    <x v="1"/>
    <x v="0"/>
    <x v="4"/>
    <x v="1"/>
    <x v="6"/>
    <x v="34"/>
    <x v="37"/>
    <x v="77"/>
    <x v="76"/>
    <x v="77"/>
    <x v="0"/>
    <x v="63"/>
    <x v="14"/>
    <x v="64"/>
    <x v="11"/>
    <x v="0"/>
    <x v="66"/>
    <x v="64"/>
    <x v="77"/>
    <x v="1"/>
  </r>
  <r>
    <x v="262"/>
    <x v="35"/>
    <x v="0"/>
    <x v="6"/>
    <x v="39"/>
    <x v="258"/>
    <x v="255"/>
    <x v="39"/>
    <x v="1"/>
    <x v="1"/>
    <x v="1"/>
    <x v="2"/>
    <x v="2"/>
    <x v="25"/>
    <x v="26"/>
    <x v="27"/>
    <x v="27"/>
    <x v="27"/>
    <x v="0"/>
    <x v="24"/>
    <x v="0"/>
    <x v="26"/>
    <x v="0"/>
    <x v="0"/>
    <x v="1"/>
    <x v="5"/>
    <x v="27"/>
    <x v="1"/>
  </r>
  <r>
    <x v="263"/>
    <x v="27"/>
    <x v="0"/>
    <x v="6"/>
    <x v="27"/>
    <x v="259"/>
    <x v="256"/>
    <x v="220"/>
    <x v="1"/>
    <x v="2"/>
    <x v="5"/>
    <x v="2"/>
    <x v="1"/>
    <x v="29"/>
    <x v="30"/>
    <x v="90"/>
    <x v="89"/>
    <x v="90"/>
    <x v="0"/>
    <x v="72"/>
    <x v="8"/>
    <x v="72"/>
    <x v="0"/>
    <x v="0"/>
    <x v="76"/>
    <x v="71"/>
    <x v="90"/>
    <x v="1"/>
  </r>
  <r>
    <x v="264"/>
    <x v="26"/>
    <x v="0"/>
    <x v="6"/>
    <x v="26"/>
    <x v="260"/>
    <x v="257"/>
    <x v="221"/>
    <x v="1"/>
    <x v="0"/>
    <x v="4"/>
    <x v="2"/>
    <x v="3"/>
    <x v="6"/>
    <x v="31"/>
    <x v="90"/>
    <x v="89"/>
    <x v="90"/>
    <x v="0"/>
    <x v="72"/>
    <x v="8"/>
    <x v="72"/>
    <x v="0"/>
    <x v="0"/>
    <x v="76"/>
    <x v="71"/>
    <x v="90"/>
    <x v="1"/>
  </r>
  <r>
    <x v="265"/>
    <x v="1"/>
    <x v="6"/>
    <x v="6"/>
    <x v="40"/>
    <x v="261"/>
    <x v="81"/>
    <x v="222"/>
    <x v="1"/>
    <x v="0"/>
    <x v="4"/>
    <x v="1"/>
    <x v="0"/>
    <x v="15"/>
    <x v="70"/>
    <x v="0"/>
    <x v="0"/>
    <x v="0"/>
    <x v="0"/>
    <x v="0"/>
    <x v="0"/>
    <x v="0"/>
    <x v="0"/>
    <x v="0"/>
    <x v="0"/>
    <x v="0"/>
    <x v="0"/>
    <x v="1"/>
  </r>
  <r>
    <x v="266"/>
    <x v="16"/>
    <x v="0"/>
    <x v="10"/>
    <x v="16"/>
    <x v="262"/>
    <x v="258"/>
    <x v="223"/>
    <x v="1"/>
    <x v="1"/>
    <x v="1"/>
    <x v="1"/>
    <x v="6"/>
    <x v="34"/>
    <x v="37"/>
    <x v="64"/>
    <x v="63"/>
    <x v="64"/>
    <x v="0"/>
    <x v="53"/>
    <x v="2"/>
    <x v="53"/>
    <x v="16"/>
    <x v="1"/>
    <x v="55"/>
    <x v="57"/>
    <x v="64"/>
    <x v="1"/>
  </r>
  <r>
    <x v="267"/>
    <x v="28"/>
    <x v="0"/>
    <x v="7"/>
    <x v="28"/>
    <x v="263"/>
    <x v="259"/>
    <x v="224"/>
    <x v="1"/>
    <x v="3"/>
    <x v="10"/>
    <x v="0"/>
    <x v="1"/>
    <x v="38"/>
    <x v="44"/>
    <x v="5"/>
    <x v="5"/>
    <x v="5"/>
    <x v="0"/>
    <x v="5"/>
    <x v="0"/>
    <x v="5"/>
    <x v="0"/>
    <x v="0"/>
    <x v="5"/>
    <x v="1"/>
    <x v="5"/>
    <x v="1"/>
  </r>
  <r>
    <x v="268"/>
    <x v="18"/>
    <x v="0"/>
    <x v="6"/>
    <x v="18"/>
    <x v="264"/>
    <x v="260"/>
    <x v="225"/>
    <x v="1"/>
    <x v="0"/>
    <x v="0"/>
    <x v="2"/>
    <x v="6"/>
    <x v="47"/>
    <x v="60"/>
    <x v="73"/>
    <x v="72"/>
    <x v="73"/>
    <x v="0"/>
    <x v="60"/>
    <x v="2"/>
    <x v="61"/>
    <x v="1"/>
    <x v="1"/>
    <x v="63"/>
    <x v="62"/>
    <x v="73"/>
    <x v="1"/>
  </r>
  <r>
    <x v="269"/>
    <x v="30"/>
    <x v="0"/>
    <x v="1"/>
    <x v="31"/>
    <x v="265"/>
    <x v="261"/>
    <x v="226"/>
    <x v="1"/>
    <x v="1"/>
    <x v="3"/>
    <x v="1"/>
    <x v="6"/>
    <x v="34"/>
    <x v="37"/>
    <x v="14"/>
    <x v="14"/>
    <x v="14"/>
    <x v="0"/>
    <x v="14"/>
    <x v="2"/>
    <x v="14"/>
    <x v="3"/>
    <x v="1"/>
    <x v="13"/>
    <x v="13"/>
    <x v="14"/>
    <x v="1"/>
  </r>
  <r>
    <x v="270"/>
    <x v="10"/>
    <x v="7"/>
    <x v="7"/>
    <x v="41"/>
    <x v="266"/>
    <x v="81"/>
    <x v="227"/>
    <x v="1"/>
    <x v="0"/>
    <x v="4"/>
    <x v="1"/>
    <x v="2"/>
    <x v="49"/>
    <x v="62"/>
    <x v="79"/>
    <x v="78"/>
    <x v="79"/>
    <x v="0"/>
    <x v="56"/>
    <x v="5"/>
    <x v="56"/>
    <x v="0"/>
    <x v="0"/>
    <x v="68"/>
    <x v="54"/>
    <x v="79"/>
    <x v="1"/>
  </r>
  <r>
    <x v="271"/>
    <x v="6"/>
    <x v="8"/>
    <x v="5"/>
    <x v="42"/>
    <x v="267"/>
    <x v="81"/>
    <x v="99"/>
    <x v="1"/>
    <x v="1"/>
    <x v="1"/>
    <x v="1"/>
    <x v="6"/>
    <x v="56"/>
    <x v="71"/>
    <x v="85"/>
    <x v="84"/>
    <x v="85"/>
    <x v="0"/>
    <x v="69"/>
    <x v="16"/>
    <x v="70"/>
    <x v="2"/>
    <x v="1"/>
    <x v="72"/>
    <x v="68"/>
    <x v="85"/>
    <x v="1"/>
  </r>
  <r>
    <x v="272"/>
    <x v="16"/>
    <x v="0"/>
    <x v="6"/>
    <x v="16"/>
    <x v="268"/>
    <x v="262"/>
    <x v="228"/>
    <x v="1"/>
    <x v="0"/>
    <x v="0"/>
    <x v="1"/>
    <x v="2"/>
    <x v="6"/>
    <x v="42"/>
    <x v="83"/>
    <x v="82"/>
    <x v="83"/>
    <x v="0"/>
    <x v="67"/>
    <x v="7"/>
    <x v="68"/>
    <x v="11"/>
    <x v="0"/>
    <x v="70"/>
    <x v="3"/>
    <x v="83"/>
    <x v="1"/>
  </r>
  <r>
    <x v="273"/>
    <x v="8"/>
    <x v="9"/>
    <x v="6"/>
    <x v="43"/>
    <x v="269"/>
    <x v="81"/>
    <x v="229"/>
    <x v="1"/>
    <x v="3"/>
    <x v="6"/>
    <x v="0"/>
    <x v="2"/>
    <x v="6"/>
    <x v="42"/>
    <x v="8"/>
    <x v="8"/>
    <x v="8"/>
    <x v="0"/>
    <x v="8"/>
    <x v="2"/>
    <x v="8"/>
    <x v="4"/>
    <x v="2"/>
    <x v="7"/>
    <x v="7"/>
    <x v="8"/>
    <x v="1"/>
  </r>
  <r>
    <x v="274"/>
    <x v="16"/>
    <x v="0"/>
    <x v="2"/>
    <x v="16"/>
    <x v="270"/>
    <x v="263"/>
    <x v="230"/>
    <x v="1"/>
    <x v="1"/>
    <x v="1"/>
    <x v="1"/>
    <x v="6"/>
    <x v="56"/>
    <x v="71"/>
    <x v="88"/>
    <x v="87"/>
    <x v="88"/>
    <x v="0"/>
    <x v="71"/>
    <x v="2"/>
    <x v="71"/>
    <x v="10"/>
    <x v="1"/>
    <x v="75"/>
    <x v="70"/>
    <x v="88"/>
    <x v="1"/>
  </r>
  <r>
    <x v="275"/>
    <x v="23"/>
    <x v="0"/>
    <x v="1"/>
    <x v="23"/>
    <x v="271"/>
    <x v="264"/>
    <x v="231"/>
    <x v="1"/>
    <x v="2"/>
    <x v="5"/>
    <x v="1"/>
    <x v="3"/>
    <x v="39"/>
    <x v="46"/>
    <x v="40"/>
    <x v="40"/>
    <x v="40"/>
    <x v="4"/>
    <x v="35"/>
    <x v="2"/>
    <x v="35"/>
    <x v="14"/>
    <x v="1"/>
    <x v="36"/>
    <x v="34"/>
    <x v="40"/>
    <x v="1"/>
  </r>
  <r>
    <x v="276"/>
    <x v="18"/>
    <x v="0"/>
    <x v="6"/>
    <x v="18"/>
    <x v="272"/>
    <x v="265"/>
    <x v="232"/>
    <x v="1"/>
    <x v="3"/>
    <x v="6"/>
    <x v="0"/>
    <x v="0"/>
    <x v="6"/>
    <x v="6"/>
    <x v="72"/>
    <x v="71"/>
    <x v="72"/>
    <x v="0"/>
    <x v="59"/>
    <x v="2"/>
    <x v="60"/>
    <x v="9"/>
    <x v="1"/>
    <x v="62"/>
    <x v="56"/>
    <x v="72"/>
    <x v="1"/>
  </r>
  <r>
    <x v="277"/>
    <x v="4"/>
    <x v="10"/>
    <x v="0"/>
    <x v="44"/>
    <x v="273"/>
    <x v="81"/>
    <x v="61"/>
    <x v="1"/>
    <x v="1"/>
    <x v="8"/>
    <x v="2"/>
    <x v="3"/>
    <x v="10"/>
    <x v="10"/>
    <x v="80"/>
    <x v="79"/>
    <x v="80"/>
    <x v="0"/>
    <x v="65"/>
    <x v="0"/>
    <x v="45"/>
    <x v="0"/>
    <x v="0"/>
    <x v="52"/>
    <x v="46"/>
    <x v="80"/>
    <x v="1"/>
  </r>
  <r>
    <x v="278"/>
    <x v="30"/>
    <x v="0"/>
    <x v="6"/>
    <x v="31"/>
    <x v="274"/>
    <x v="266"/>
    <x v="233"/>
    <x v="1"/>
    <x v="3"/>
    <x v="7"/>
    <x v="0"/>
    <x v="1"/>
    <x v="38"/>
    <x v="52"/>
    <x v="91"/>
    <x v="90"/>
    <x v="91"/>
    <x v="0"/>
    <x v="72"/>
    <x v="0"/>
    <x v="73"/>
    <x v="0"/>
    <x v="0"/>
    <x v="1"/>
    <x v="24"/>
    <x v="91"/>
    <x v="1"/>
  </r>
  <r>
    <x v="279"/>
    <x v="5"/>
    <x v="11"/>
    <x v="3"/>
    <x v="45"/>
    <x v="275"/>
    <x v="81"/>
    <x v="213"/>
    <x v="1"/>
    <x v="2"/>
    <x v="5"/>
    <x v="1"/>
    <x v="0"/>
    <x v="8"/>
    <x v="8"/>
    <x v="79"/>
    <x v="78"/>
    <x v="79"/>
    <x v="0"/>
    <x v="56"/>
    <x v="5"/>
    <x v="56"/>
    <x v="0"/>
    <x v="0"/>
    <x v="68"/>
    <x v="54"/>
    <x v="79"/>
    <x v="1"/>
  </r>
  <r>
    <x v="280"/>
    <x v="22"/>
    <x v="12"/>
    <x v="6"/>
    <x v="46"/>
    <x v="276"/>
    <x v="81"/>
    <x v="205"/>
    <x v="1"/>
    <x v="1"/>
    <x v="8"/>
    <x v="1"/>
    <x v="3"/>
    <x v="28"/>
    <x v="29"/>
    <x v="81"/>
    <x v="80"/>
    <x v="81"/>
    <x v="0"/>
    <x v="66"/>
    <x v="2"/>
    <x v="66"/>
    <x v="2"/>
    <x v="1"/>
    <x v="34"/>
    <x v="66"/>
    <x v="81"/>
    <x v="1"/>
  </r>
  <r>
    <x v="281"/>
    <x v="16"/>
    <x v="13"/>
    <x v="7"/>
    <x v="47"/>
    <x v="277"/>
    <x v="81"/>
    <x v="234"/>
    <x v="1"/>
    <x v="0"/>
    <x v="4"/>
    <x v="2"/>
    <x v="3"/>
    <x v="39"/>
    <x v="46"/>
    <x v="2"/>
    <x v="2"/>
    <x v="2"/>
    <x v="0"/>
    <x v="2"/>
    <x v="2"/>
    <x v="2"/>
    <x v="1"/>
    <x v="1"/>
    <x v="2"/>
    <x v="2"/>
    <x v="2"/>
    <x v="1"/>
  </r>
  <r>
    <x v="282"/>
    <x v="26"/>
    <x v="14"/>
    <x v="0"/>
    <x v="48"/>
    <x v="278"/>
    <x v="81"/>
    <x v="221"/>
    <x v="1"/>
    <x v="0"/>
    <x v="4"/>
    <x v="2"/>
    <x v="6"/>
    <x v="40"/>
    <x v="72"/>
    <x v="89"/>
    <x v="88"/>
    <x v="89"/>
    <x v="0"/>
    <x v="17"/>
    <x v="5"/>
    <x v="17"/>
    <x v="0"/>
    <x v="0"/>
    <x v="29"/>
    <x v="24"/>
    <x v="89"/>
    <x v="1"/>
  </r>
  <r>
    <x v="283"/>
    <x v="26"/>
    <x v="15"/>
    <x v="0"/>
    <x v="49"/>
    <x v="279"/>
    <x v="81"/>
    <x v="235"/>
    <x v="1"/>
    <x v="3"/>
    <x v="6"/>
    <x v="1"/>
    <x v="0"/>
    <x v="8"/>
    <x v="8"/>
    <x v="53"/>
    <x v="53"/>
    <x v="53"/>
    <x v="0"/>
    <x v="45"/>
    <x v="12"/>
    <x v="45"/>
    <x v="0"/>
    <x v="0"/>
    <x v="34"/>
    <x v="47"/>
    <x v="53"/>
    <x v="1"/>
  </r>
  <r>
    <x v="284"/>
    <x v="36"/>
    <x v="0"/>
    <x v="10"/>
    <x v="50"/>
    <x v="280"/>
    <x v="267"/>
    <x v="236"/>
    <x v="1"/>
    <x v="3"/>
    <x v="10"/>
    <x v="2"/>
    <x v="0"/>
    <x v="1"/>
    <x v="1"/>
    <x v="63"/>
    <x v="62"/>
    <x v="63"/>
    <x v="0"/>
    <x v="52"/>
    <x v="2"/>
    <x v="52"/>
    <x v="12"/>
    <x v="1"/>
    <x v="54"/>
    <x v="56"/>
    <x v="63"/>
    <x v="1"/>
  </r>
  <r>
    <x v="285"/>
    <x v="22"/>
    <x v="14"/>
    <x v="6"/>
    <x v="51"/>
    <x v="281"/>
    <x v="81"/>
    <x v="237"/>
    <x v="1"/>
    <x v="2"/>
    <x v="5"/>
    <x v="1"/>
    <x v="2"/>
    <x v="37"/>
    <x v="55"/>
    <x v="86"/>
    <x v="85"/>
    <x v="86"/>
    <x v="0"/>
    <x v="14"/>
    <x v="2"/>
    <x v="14"/>
    <x v="3"/>
    <x v="1"/>
    <x v="73"/>
    <x v="69"/>
    <x v="86"/>
    <x v="1"/>
  </r>
  <r>
    <x v="286"/>
    <x v="37"/>
    <x v="0"/>
    <x v="6"/>
    <x v="52"/>
    <x v="282"/>
    <x v="268"/>
    <x v="238"/>
    <x v="1"/>
    <x v="0"/>
    <x v="4"/>
    <x v="1"/>
    <x v="0"/>
    <x v="16"/>
    <x v="16"/>
    <x v="4"/>
    <x v="4"/>
    <x v="4"/>
    <x v="0"/>
    <x v="4"/>
    <x v="2"/>
    <x v="4"/>
    <x v="3"/>
    <x v="1"/>
    <x v="4"/>
    <x v="4"/>
    <x v="4"/>
    <x v="1"/>
  </r>
  <r>
    <x v="287"/>
    <x v="17"/>
    <x v="16"/>
    <x v="6"/>
    <x v="53"/>
    <x v="283"/>
    <x v="81"/>
    <x v="239"/>
    <x v="1"/>
    <x v="3"/>
    <x v="10"/>
    <x v="1"/>
    <x v="0"/>
    <x v="31"/>
    <x v="33"/>
    <x v="82"/>
    <x v="81"/>
    <x v="82"/>
    <x v="0"/>
    <x v="66"/>
    <x v="2"/>
    <x v="67"/>
    <x v="2"/>
    <x v="1"/>
    <x v="69"/>
    <x v="67"/>
    <x v="82"/>
    <x v="1"/>
  </r>
  <r>
    <x v="288"/>
    <x v="19"/>
    <x v="17"/>
    <x v="10"/>
    <x v="54"/>
    <x v="284"/>
    <x v="81"/>
    <x v="240"/>
    <x v="1"/>
    <x v="1"/>
    <x v="1"/>
    <x v="2"/>
    <x v="2"/>
    <x v="18"/>
    <x v="73"/>
    <x v="2"/>
    <x v="2"/>
    <x v="2"/>
    <x v="0"/>
    <x v="2"/>
    <x v="2"/>
    <x v="2"/>
    <x v="1"/>
    <x v="1"/>
    <x v="2"/>
    <x v="2"/>
    <x v="2"/>
    <x v="1"/>
  </r>
  <r>
    <x v="289"/>
    <x v="37"/>
    <x v="0"/>
    <x v="0"/>
    <x v="52"/>
    <x v="285"/>
    <x v="269"/>
    <x v="119"/>
    <x v="1"/>
    <x v="1"/>
    <x v="1"/>
    <x v="1"/>
    <x v="1"/>
    <x v="57"/>
    <x v="74"/>
    <x v="75"/>
    <x v="74"/>
    <x v="75"/>
    <x v="0"/>
    <x v="61"/>
    <x v="13"/>
    <x v="62"/>
    <x v="0"/>
    <x v="0"/>
    <x v="26"/>
    <x v="0"/>
    <x v="75"/>
    <x v="1"/>
  </r>
  <r>
    <x v="290"/>
    <x v="21"/>
    <x v="3"/>
    <x v="0"/>
    <x v="55"/>
    <x v="286"/>
    <x v="81"/>
    <x v="241"/>
    <x v="1"/>
    <x v="0"/>
    <x v="4"/>
    <x v="1"/>
    <x v="0"/>
    <x v="18"/>
    <x v="18"/>
    <x v="11"/>
    <x v="11"/>
    <x v="11"/>
    <x v="0"/>
    <x v="11"/>
    <x v="2"/>
    <x v="11"/>
    <x v="7"/>
    <x v="1"/>
    <x v="10"/>
    <x v="10"/>
    <x v="11"/>
    <x v="1"/>
  </r>
  <r>
    <x v="291"/>
    <x v="24"/>
    <x v="18"/>
    <x v="0"/>
    <x v="56"/>
    <x v="287"/>
    <x v="81"/>
    <x v="242"/>
    <x v="1"/>
    <x v="3"/>
    <x v="7"/>
    <x v="0"/>
    <x v="0"/>
    <x v="58"/>
    <x v="75"/>
    <x v="5"/>
    <x v="5"/>
    <x v="5"/>
    <x v="0"/>
    <x v="5"/>
    <x v="0"/>
    <x v="5"/>
    <x v="0"/>
    <x v="0"/>
    <x v="5"/>
    <x v="1"/>
    <x v="5"/>
    <x v="1"/>
  </r>
  <r>
    <x v="292"/>
    <x v="18"/>
    <x v="19"/>
    <x v="3"/>
    <x v="57"/>
    <x v="288"/>
    <x v="81"/>
    <x v="243"/>
    <x v="1"/>
    <x v="0"/>
    <x v="0"/>
    <x v="1"/>
    <x v="2"/>
    <x v="59"/>
    <x v="76"/>
    <x v="41"/>
    <x v="41"/>
    <x v="41"/>
    <x v="0"/>
    <x v="36"/>
    <x v="10"/>
    <x v="36"/>
    <x v="0"/>
    <x v="0"/>
    <x v="37"/>
    <x v="35"/>
    <x v="41"/>
    <x v="1"/>
  </r>
  <r>
    <x v="293"/>
    <x v="35"/>
    <x v="0"/>
    <x v="6"/>
    <x v="39"/>
    <x v="289"/>
    <x v="270"/>
    <x v="244"/>
    <x v="1"/>
    <x v="2"/>
    <x v="9"/>
    <x v="1"/>
    <x v="1"/>
    <x v="60"/>
    <x v="77"/>
    <x v="8"/>
    <x v="8"/>
    <x v="8"/>
    <x v="0"/>
    <x v="8"/>
    <x v="2"/>
    <x v="8"/>
    <x v="4"/>
    <x v="2"/>
    <x v="7"/>
    <x v="7"/>
    <x v="8"/>
    <x v="1"/>
  </r>
  <r>
    <x v="294"/>
    <x v="30"/>
    <x v="20"/>
    <x v="6"/>
    <x v="58"/>
    <x v="290"/>
    <x v="81"/>
    <x v="71"/>
    <x v="1"/>
    <x v="1"/>
    <x v="1"/>
    <x v="1"/>
    <x v="3"/>
    <x v="11"/>
    <x v="11"/>
    <x v="60"/>
    <x v="59"/>
    <x v="60"/>
    <x v="0"/>
    <x v="49"/>
    <x v="0"/>
    <x v="0"/>
    <x v="0"/>
    <x v="0"/>
    <x v="51"/>
    <x v="54"/>
    <x v="60"/>
    <x v="2"/>
  </r>
  <r>
    <x v="295"/>
    <x v="28"/>
    <x v="21"/>
    <x v="0"/>
    <x v="59"/>
    <x v="291"/>
    <x v="81"/>
    <x v="245"/>
    <x v="1"/>
    <x v="1"/>
    <x v="3"/>
    <x v="2"/>
    <x v="0"/>
    <x v="8"/>
    <x v="8"/>
    <x v="91"/>
    <x v="90"/>
    <x v="91"/>
    <x v="0"/>
    <x v="72"/>
    <x v="0"/>
    <x v="73"/>
    <x v="0"/>
    <x v="0"/>
    <x v="1"/>
    <x v="24"/>
    <x v="91"/>
    <x v="2"/>
  </r>
  <r>
    <x v="296"/>
    <x v="4"/>
    <x v="22"/>
    <x v="6"/>
    <x v="60"/>
    <x v="292"/>
    <x v="81"/>
    <x v="126"/>
    <x v="1"/>
    <x v="3"/>
    <x v="10"/>
    <x v="0"/>
    <x v="2"/>
    <x v="61"/>
    <x v="78"/>
    <x v="51"/>
    <x v="51"/>
    <x v="51"/>
    <x v="0"/>
    <x v="43"/>
    <x v="2"/>
    <x v="43"/>
    <x v="3"/>
    <x v="1"/>
    <x v="46"/>
    <x v="45"/>
    <x v="51"/>
    <x v="2"/>
  </r>
  <r>
    <x v="297"/>
    <x v="11"/>
    <x v="23"/>
    <x v="6"/>
    <x v="61"/>
    <x v="293"/>
    <x v="81"/>
    <x v="72"/>
    <x v="1"/>
    <x v="1"/>
    <x v="1"/>
    <x v="1"/>
    <x v="0"/>
    <x v="62"/>
    <x v="79"/>
    <x v="86"/>
    <x v="85"/>
    <x v="86"/>
    <x v="0"/>
    <x v="14"/>
    <x v="2"/>
    <x v="14"/>
    <x v="3"/>
    <x v="1"/>
    <x v="73"/>
    <x v="69"/>
    <x v="86"/>
    <x v="2"/>
  </r>
  <r>
    <x v="298"/>
    <x v="5"/>
    <x v="24"/>
    <x v="0"/>
    <x v="62"/>
    <x v="294"/>
    <x v="81"/>
    <x v="246"/>
    <x v="1"/>
    <x v="1"/>
    <x v="3"/>
    <x v="1"/>
    <x v="0"/>
    <x v="21"/>
    <x v="21"/>
    <x v="58"/>
    <x v="57"/>
    <x v="58"/>
    <x v="0"/>
    <x v="48"/>
    <x v="2"/>
    <x v="49"/>
    <x v="1"/>
    <x v="1"/>
    <x v="49"/>
    <x v="52"/>
    <x v="58"/>
    <x v="2"/>
  </r>
  <r>
    <x v="299"/>
    <x v="35"/>
    <x v="25"/>
    <x v="10"/>
    <x v="63"/>
    <x v="295"/>
    <x v="81"/>
    <x v="208"/>
    <x v="2"/>
    <x v="0"/>
    <x v="2"/>
    <x v="0"/>
    <x v="0"/>
    <x v="35"/>
    <x v="39"/>
    <x v="70"/>
    <x v="69"/>
    <x v="70"/>
    <x v="0"/>
    <x v="57"/>
    <x v="2"/>
    <x v="58"/>
    <x v="17"/>
    <x v="1"/>
    <x v="60"/>
    <x v="61"/>
    <x v="70"/>
    <x v="2"/>
  </r>
  <r>
    <x v="300"/>
    <x v="17"/>
    <x v="26"/>
    <x v="6"/>
    <x v="64"/>
    <x v="296"/>
    <x v="81"/>
    <x v="247"/>
    <x v="1"/>
    <x v="2"/>
    <x v="9"/>
    <x v="1"/>
    <x v="2"/>
    <x v="63"/>
    <x v="80"/>
    <x v="18"/>
    <x v="18"/>
    <x v="18"/>
    <x v="0"/>
    <x v="16"/>
    <x v="2"/>
    <x v="18"/>
    <x v="3"/>
    <x v="1"/>
    <x v="17"/>
    <x v="16"/>
    <x v="18"/>
    <x v="2"/>
  </r>
  <r>
    <x v="301"/>
    <x v="38"/>
    <x v="27"/>
    <x v="6"/>
    <x v="65"/>
    <x v="297"/>
    <x v="81"/>
    <x v="248"/>
    <x v="1"/>
    <x v="0"/>
    <x v="0"/>
    <x v="0"/>
    <x v="0"/>
    <x v="12"/>
    <x v="12"/>
    <x v="69"/>
    <x v="68"/>
    <x v="69"/>
    <x v="9"/>
    <x v="8"/>
    <x v="2"/>
    <x v="57"/>
    <x v="4"/>
    <x v="3"/>
    <x v="59"/>
    <x v="60"/>
    <x v="69"/>
    <x v="2"/>
  </r>
  <r>
    <x v="302"/>
    <x v="31"/>
    <x v="28"/>
    <x v="6"/>
    <x v="66"/>
    <x v="298"/>
    <x v="81"/>
    <x v="249"/>
    <x v="1"/>
    <x v="0"/>
    <x v="0"/>
    <x v="2"/>
    <x v="4"/>
    <x v="63"/>
    <x v="81"/>
    <x v="76"/>
    <x v="75"/>
    <x v="76"/>
    <x v="0"/>
    <x v="62"/>
    <x v="2"/>
    <x v="63"/>
    <x v="17"/>
    <x v="1"/>
    <x v="65"/>
    <x v="63"/>
    <x v="76"/>
    <x v="2"/>
  </r>
  <r>
    <x v="303"/>
    <x v="5"/>
    <x v="29"/>
    <x v="6"/>
    <x v="67"/>
    <x v="299"/>
    <x v="81"/>
    <x v="250"/>
    <x v="1"/>
    <x v="0"/>
    <x v="0"/>
    <x v="1"/>
    <x v="0"/>
    <x v="64"/>
    <x v="82"/>
    <x v="48"/>
    <x v="48"/>
    <x v="48"/>
    <x v="7"/>
    <x v="7"/>
    <x v="3"/>
    <x v="7"/>
    <x v="0"/>
    <x v="0"/>
    <x v="43"/>
    <x v="42"/>
    <x v="48"/>
    <x v="2"/>
  </r>
  <r>
    <x v="304"/>
    <x v="34"/>
    <x v="30"/>
    <x v="6"/>
    <x v="68"/>
    <x v="300"/>
    <x v="81"/>
    <x v="251"/>
    <x v="1"/>
    <x v="2"/>
    <x v="9"/>
    <x v="2"/>
    <x v="0"/>
    <x v="65"/>
    <x v="83"/>
    <x v="76"/>
    <x v="75"/>
    <x v="76"/>
    <x v="0"/>
    <x v="62"/>
    <x v="2"/>
    <x v="63"/>
    <x v="17"/>
    <x v="1"/>
    <x v="65"/>
    <x v="63"/>
    <x v="76"/>
    <x v="2"/>
  </r>
  <r>
    <x v="305"/>
    <x v="39"/>
    <x v="31"/>
    <x v="6"/>
    <x v="69"/>
    <x v="301"/>
    <x v="81"/>
    <x v="52"/>
    <x v="1"/>
    <x v="1"/>
    <x v="3"/>
    <x v="2"/>
    <x v="2"/>
    <x v="59"/>
    <x v="76"/>
    <x v="28"/>
    <x v="28"/>
    <x v="28"/>
    <x v="0"/>
    <x v="25"/>
    <x v="2"/>
    <x v="27"/>
    <x v="13"/>
    <x v="1"/>
    <x v="24"/>
    <x v="25"/>
    <x v="28"/>
    <x v="2"/>
  </r>
  <r>
    <x v="306"/>
    <x v="40"/>
    <x v="29"/>
    <x v="6"/>
    <x v="70"/>
    <x v="302"/>
    <x v="81"/>
    <x v="0"/>
    <x v="1"/>
    <x v="0"/>
    <x v="0"/>
    <x v="0"/>
    <x v="0"/>
    <x v="64"/>
    <x v="82"/>
    <x v="9"/>
    <x v="9"/>
    <x v="9"/>
    <x v="0"/>
    <x v="9"/>
    <x v="4"/>
    <x v="9"/>
    <x v="5"/>
    <x v="2"/>
    <x v="8"/>
    <x v="8"/>
    <x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compactData="0" showDrill="1" multipleFieldFilters="0" chartFormat="4">
  <location ref="I6:K9" firstHeaderRow="0" firstDataRow="1" firstDataCol="1" rowPageCount="1" colPageCount="1"/>
  <pivotFields count="28">
    <pivotField compact="0" outline="0" showAll="0">
      <items count="308">
        <item x="235"/>
        <item x="284"/>
        <item x="251"/>
        <item x="221"/>
        <item x="189"/>
        <item x="40"/>
        <item x="229"/>
        <item x="182"/>
        <item x="172"/>
        <item x="58"/>
        <item x="181"/>
        <item x="250"/>
        <item x="103"/>
        <item x="247"/>
        <item x="60"/>
        <item x="91"/>
        <item x="302"/>
        <item x="183"/>
        <item x="268"/>
        <item x="124"/>
        <item x="23"/>
        <item x="55"/>
        <item x="79"/>
        <item x="224"/>
        <item x="231"/>
        <item x="149"/>
        <item x="96"/>
        <item x="8"/>
        <item x="214"/>
        <item x="184"/>
        <item x="282"/>
        <item x="264"/>
        <item x="281"/>
        <item x="114"/>
        <item x="67"/>
        <item x="52"/>
        <item x="236"/>
        <item x="70"/>
        <item x="94"/>
        <item x="162"/>
        <item x="22"/>
        <item x="210"/>
        <item x="304"/>
        <item x="50"/>
        <item x="263"/>
        <item x="24"/>
        <item x="198"/>
        <item x="192"/>
        <item x="9"/>
        <item x="107"/>
        <item x="260"/>
        <item x="112"/>
        <item x="295"/>
        <item x="146"/>
        <item x="244"/>
        <item x="305"/>
        <item x="53"/>
        <item x="227"/>
        <item x="170"/>
        <item x="102"/>
        <item x="242"/>
        <item x="141"/>
        <item x="38"/>
        <item x="123"/>
        <item x="191"/>
        <item x="153"/>
        <item x="240"/>
        <item x="217"/>
        <item x="216"/>
        <item x="185"/>
        <item x="239"/>
        <item x="65"/>
        <item x="194"/>
        <item x="47"/>
        <item x="179"/>
        <item x="148"/>
        <item x="34"/>
        <item x="161"/>
        <item x="81"/>
        <item x="168"/>
        <item x="92"/>
        <item x="73"/>
        <item x="186"/>
        <item x="39"/>
        <item x="262"/>
        <item x="288"/>
        <item x="211"/>
        <item x="88"/>
        <item x="257"/>
        <item x="100"/>
        <item x="78"/>
        <item x="35"/>
        <item x="225"/>
        <item x="86"/>
        <item x="277"/>
        <item x="64"/>
        <item x="54"/>
        <item x="154"/>
        <item x="85"/>
        <item x="30"/>
        <item x="111"/>
        <item x="42"/>
        <item x="232"/>
        <item x="173"/>
        <item x="84"/>
        <item x="122"/>
        <item x="287"/>
        <item x="21"/>
        <item x="180"/>
        <item x="202"/>
        <item x="117"/>
        <item x="44"/>
        <item x="57"/>
        <item x="131"/>
        <item x="121"/>
        <item x="16"/>
        <item x="178"/>
        <item x="156"/>
        <item x="95"/>
        <item x="118"/>
        <item x="151"/>
        <item x="155"/>
        <item x="99"/>
        <item x="48"/>
        <item x="206"/>
        <item x="283"/>
        <item x="272"/>
        <item x="292"/>
        <item x="115"/>
        <item x="142"/>
        <item x="109"/>
        <item x="188"/>
        <item x="80"/>
        <item x="303"/>
        <item x="169"/>
        <item x="190"/>
        <item x="174"/>
        <item x="106"/>
        <item x="11"/>
        <item x="120"/>
        <item x="209"/>
        <item x="62"/>
        <item x="82"/>
        <item x="135"/>
        <item x="132"/>
        <item x="286"/>
        <item x="290"/>
        <item x="265"/>
        <item x="75"/>
        <item x="144"/>
        <item x="261"/>
        <item x="140"/>
        <item x="51"/>
        <item x="270"/>
        <item x="45"/>
        <item x="29"/>
        <item x="237"/>
        <item x="255"/>
        <item x="223"/>
        <item x="28"/>
        <item x="69"/>
        <item x="218"/>
        <item x="136"/>
        <item x="125"/>
        <item x="19"/>
        <item x="293"/>
        <item x="157"/>
        <item x="167"/>
        <item x="66"/>
        <item x="116"/>
        <item x="110"/>
        <item x="201"/>
        <item x="203"/>
        <item x="128"/>
        <item x="300"/>
        <item x="134"/>
        <item x="145"/>
        <item x="56"/>
        <item x="234"/>
        <item x="105"/>
        <item x="104"/>
        <item x="46"/>
        <item x="254"/>
        <item x="279"/>
        <item x="205"/>
        <item x="275"/>
        <item x="285"/>
        <item x="71"/>
        <item x="215"/>
        <item x="74"/>
        <item x="97"/>
        <item x="298"/>
        <item x="13"/>
        <item x="87"/>
        <item x="139"/>
        <item x="93"/>
        <item x="259"/>
        <item x="256"/>
        <item x="32"/>
        <item x="230"/>
        <item x="6"/>
        <item x="137"/>
        <item x="68"/>
        <item x="269"/>
        <item x="271"/>
        <item x="294"/>
        <item x="76"/>
        <item x="72"/>
        <item x="126"/>
        <item x="200"/>
        <item x="1"/>
        <item x="166"/>
        <item x="61"/>
        <item x="37"/>
        <item x="266"/>
        <item x="252"/>
        <item x="274"/>
        <item x="195"/>
        <item x="177"/>
        <item x="152"/>
        <item x="98"/>
        <item x="7"/>
        <item x="133"/>
        <item x="253"/>
        <item x="20"/>
        <item x="204"/>
        <item x="208"/>
        <item x="10"/>
        <item x="150"/>
        <item x="63"/>
        <item x="143"/>
        <item x="197"/>
        <item x="77"/>
        <item x="297"/>
        <item x="289"/>
        <item x="130"/>
        <item x="108"/>
        <item x="90"/>
        <item x="147"/>
        <item x="280"/>
        <item x="245"/>
        <item x="238"/>
        <item x="226"/>
        <item x="17"/>
        <item x="187"/>
        <item x="129"/>
        <item x="160"/>
        <item x="241"/>
        <item x="249"/>
        <item x="138"/>
        <item x="296"/>
        <item x="243"/>
        <item x="163"/>
        <item x="36"/>
        <item x="267"/>
        <item x="25"/>
        <item x="43"/>
        <item x="213"/>
        <item x="113"/>
        <item x="258"/>
        <item x="228"/>
        <item x="15"/>
        <item x="278"/>
        <item x="101"/>
        <item x="196"/>
        <item x="222"/>
        <item x="246"/>
        <item x="59"/>
        <item x="33"/>
        <item x="127"/>
        <item x="158"/>
        <item x="291"/>
        <item x="220"/>
        <item x="273"/>
        <item x="14"/>
        <item x="119"/>
        <item x="89"/>
        <item x="49"/>
        <item x="276"/>
        <item x="159"/>
        <item x="31"/>
        <item x="175"/>
        <item x="233"/>
        <item x="212"/>
        <item x="18"/>
        <item x="83"/>
        <item x="199"/>
        <item x="4"/>
        <item x="5"/>
        <item x="12"/>
        <item x="0"/>
        <item x="306"/>
        <item x="301"/>
        <item x="164"/>
        <item x="3"/>
        <item x="41"/>
        <item x="176"/>
        <item x="165"/>
        <item x="207"/>
        <item x="27"/>
        <item x="26"/>
        <item x="171"/>
        <item x="219"/>
        <item x="248"/>
        <item x="299"/>
        <item x="2"/>
        <item x="193"/>
        <item t="default"/>
      </items>
    </pivotField>
    <pivotField dataField="1" compact="0" outline="0" showAll="0">
      <items count="42">
        <item x="40"/>
        <item x="34"/>
        <item x="39"/>
        <item x="37"/>
        <item x="36"/>
        <item x="32"/>
        <item x="31"/>
        <item x="35"/>
        <item x="27"/>
        <item x="33"/>
        <item x="28"/>
        <item x="23"/>
        <item x="20"/>
        <item x="21"/>
        <item x="30"/>
        <item x="18"/>
        <item x="24"/>
        <item x="17"/>
        <item x="22"/>
        <item x="26"/>
        <item x="16"/>
        <item x="19"/>
        <item x="11"/>
        <item x="8"/>
        <item x="6"/>
        <item x="5"/>
        <item x="10"/>
        <item x="4"/>
        <item x="12"/>
        <item x="1"/>
        <item x="29"/>
        <item x="7"/>
        <item x="15"/>
        <item x="2"/>
        <item x="38"/>
        <item x="13"/>
        <item x="9"/>
        <item x="3"/>
        <item x="14"/>
        <item x="0"/>
        <item x="25"/>
        <item t="default"/>
      </items>
    </pivotField>
    <pivotField compact="0" outline="0" numFmtId="8" showAll="0">
      <items count="33">
        <item x="27"/>
        <item x="29"/>
        <item x="22"/>
        <item x="24"/>
        <item x="23"/>
        <item x="26"/>
        <item x="28"/>
        <item x="31"/>
        <item x="25"/>
        <item x="30"/>
        <item x="10"/>
        <item x="20"/>
        <item x="11"/>
        <item x="18"/>
        <item x="17"/>
        <item x="19"/>
        <item x="6"/>
        <item x="1"/>
        <item x="7"/>
        <item x="21"/>
        <item x="2"/>
        <item x="8"/>
        <item x="13"/>
        <item x="15"/>
        <item x="16"/>
        <item x="9"/>
        <item x="3"/>
        <item x="14"/>
        <item x="4"/>
        <item x="5"/>
        <item x="12"/>
        <item x="0"/>
        <item t="default"/>
      </items>
    </pivotField>
    <pivotField compact="0" outline="0" showAll="0">
      <items count="18">
        <item x="6"/>
        <item x="0"/>
        <item x="3"/>
        <item x="10"/>
        <item x="7"/>
        <item x="1"/>
        <item x="9"/>
        <item x="4"/>
        <item x="2"/>
        <item x="15"/>
        <item x="8"/>
        <item x="14"/>
        <item x="5"/>
        <item x="11"/>
        <item x="13"/>
        <item x="12"/>
        <item x="16"/>
        <item t="default"/>
      </items>
    </pivotField>
    <pivotField compact="0" outline="0" numFmtId="8" showAll="0">
      <items count="72">
        <item x="70"/>
        <item x="69"/>
        <item x="68"/>
        <item x="67"/>
        <item x="66"/>
        <item x="65"/>
        <item x="38"/>
        <item x="64"/>
        <item x="63"/>
        <item x="62"/>
        <item x="61"/>
        <item x="60"/>
        <item x="52"/>
        <item x="50"/>
        <item x="33"/>
        <item x="32"/>
        <item x="39"/>
        <item x="59"/>
        <item x="27"/>
        <item x="58"/>
        <item x="34"/>
        <item x="28"/>
        <item x="57"/>
        <item x="56"/>
        <item x="23"/>
        <item x="55"/>
        <item x="20"/>
        <item x="21"/>
        <item x="31"/>
        <item x="18"/>
        <item x="54"/>
        <item x="53"/>
        <item x="24"/>
        <item x="51"/>
        <item x="49"/>
        <item x="17"/>
        <item x="48"/>
        <item x="47"/>
        <item x="46"/>
        <item x="22"/>
        <item x="45"/>
        <item x="44"/>
        <item x="26"/>
        <item x="16"/>
        <item x="43"/>
        <item x="42"/>
        <item x="19"/>
        <item x="41"/>
        <item x="11"/>
        <item x="8"/>
        <item x="40"/>
        <item x="6"/>
        <item x="5"/>
        <item x="37"/>
        <item x="10"/>
        <item x="4"/>
        <item x="36"/>
        <item x="35"/>
        <item x="12"/>
        <item x="1"/>
        <item x="29"/>
        <item x="7"/>
        <item x="15"/>
        <item x="2"/>
        <item x="30"/>
        <item x="13"/>
        <item x="9"/>
        <item x="3"/>
        <item x="14"/>
        <item x="25"/>
        <item x="0"/>
        <item t="default"/>
      </items>
    </pivotField>
    <pivotField dataField="1" compact="0" outline="0" numFmtId="6" showAll="0">
      <items count="304"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numFmtId="6" showAll="0">
      <items count="272">
        <item x="81"/>
        <item x="243"/>
        <item x="241"/>
        <item x="263"/>
        <item x="262"/>
        <item x="172"/>
        <item x="240"/>
        <item x="248"/>
        <item x="251"/>
        <item x="258"/>
        <item x="250"/>
        <item x="246"/>
        <item x="270"/>
        <item x="247"/>
        <item x="229"/>
        <item x="257"/>
        <item x="265"/>
        <item x="266"/>
        <item x="244"/>
        <item x="239"/>
        <item x="237"/>
        <item x="260"/>
        <item x="230"/>
        <item x="238"/>
        <item x="223"/>
        <item x="206"/>
        <item x="261"/>
        <item x="235"/>
        <item x="214"/>
        <item x="213"/>
        <item x="233"/>
        <item x="221"/>
        <item x="264"/>
        <item x="227"/>
        <item x="188"/>
        <item x="245"/>
        <item x="254"/>
        <item x="269"/>
        <item x="242"/>
        <item x="226"/>
        <item x="147"/>
        <item x="205"/>
        <item x="253"/>
        <item x="209"/>
        <item x="140"/>
        <item x="202"/>
        <item x="183"/>
        <item x="175"/>
        <item x="190"/>
        <item x="173"/>
        <item x="162"/>
        <item x="216"/>
        <item x="259"/>
        <item x="234"/>
        <item x="194"/>
        <item x="197"/>
        <item x="199"/>
        <item x="208"/>
        <item x="267"/>
        <item x="228"/>
        <item x="268"/>
        <item x="195"/>
        <item x="164"/>
        <item x="224"/>
        <item x="152"/>
        <item x="210"/>
        <item x="166"/>
        <item x="198"/>
        <item x="155"/>
        <item x="218"/>
        <item x="163"/>
        <item x="187"/>
        <item x="204"/>
        <item x="180"/>
        <item x="150"/>
        <item x="203"/>
        <item x="256"/>
        <item x="135"/>
        <item x="212"/>
        <item x="219"/>
        <item x="159"/>
        <item x="207"/>
        <item x="168"/>
        <item x="186"/>
        <item x="139"/>
        <item x="138"/>
        <item x="137"/>
        <item x="225"/>
        <item x="196"/>
        <item x="255"/>
        <item x="142"/>
        <item x="192"/>
        <item x="174"/>
        <item x="158"/>
        <item x="149"/>
        <item x="127"/>
        <item x="167"/>
        <item x="130"/>
        <item x="177"/>
        <item x="128"/>
        <item x="220"/>
        <item x="215"/>
        <item x="141"/>
        <item x="125"/>
        <item x="236"/>
        <item x="232"/>
        <item x="119"/>
        <item x="118"/>
        <item x="249"/>
        <item x="165"/>
        <item x="201"/>
        <item x="200"/>
        <item x="144"/>
        <item x="189"/>
        <item x="222"/>
        <item x="153"/>
        <item x="181"/>
        <item x="109"/>
        <item x="231"/>
        <item x="117"/>
        <item x="124"/>
        <item x="154"/>
        <item x="114"/>
        <item x="211"/>
        <item x="110"/>
        <item x="161"/>
        <item x="26"/>
        <item x="193"/>
        <item x="184"/>
        <item x="145"/>
        <item x="95"/>
        <item x="106"/>
        <item x="87"/>
        <item x="96"/>
        <item x="99"/>
        <item x="115"/>
        <item x="185"/>
        <item x="252"/>
        <item x="176"/>
        <item x="88"/>
        <item x="121"/>
        <item x="62"/>
        <item x="76"/>
        <item x="113"/>
        <item x="133"/>
        <item x="120"/>
        <item x="151"/>
        <item x="132"/>
        <item x="108"/>
        <item x="156"/>
        <item x="134"/>
        <item x="170"/>
        <item x="86"/>
        <item x="169"/>
        <item x="72"/>
        <item x="143"/>
        <item x="179"/>
        <item x="101"/>
        <item x="92"/>
        <item x="126"/>
        <item x="157"/>
        <item x="131"/>
        <item x="129"/>
        <item x="89"/>
        <item x="217"/>
        <item x="182"/>
        <item x="171"/>
        <item x="104"/>
        <item x="160"/>
        <item x="80"/>
        <item x="107"/>
        <item x="94"/>
        <item x="69"/>
        <item x="116"/>
        <item x="146"/>
        <item x="97"/>
        <item x="112"/>
        <item x="75"/>
        <item x="79"/>
        <item x="63"/>
        <item x="57"/>
        <item x="18"/>
        <item x="191"/>
        <item x="84"/>
        <item x="55"/>
        <item x="122"/>
        <item x="98"/>
        <item x="178"/>
        <item x="82"/>
        <item x="77"/>
        <item x="70"/>
        <item x="60"/>
        <item x="102"/>
        <item x="50"/>
        <item x="136"/>
        <item x="90"/>
        <item x="54"/>
        <item x="83"/>
        <item x="78"/>
        <item x="45"/>
        <item x="93"/>
        <item x="103"/>
        <item x="148"/>
        <item x="43"/>
        <item x="71"/>
        <item x="27"/>
        <item x="58"/>
        <item x="61"/>
        <item x="91"/>
        <item x="47"/>
        <item x="85"/>
        <item x="123"/>
        <item x="65"/>
        <item x="46"/>
        <item x="68"/>
        <item x="111"/>
        <item x="33"/>
        <item x="74"/>
        <item x="12"/>
        <item x="56"/>
        <item x="42"/>
        <item x="38"/>
        <item x="67"/>
        <item x="5"/>
        <item x="32"/>
        <item x="44"/>
        <item x="28"/>
        <item x="66"/>
        <item x="48"/>
        <item x="35"/>
        <item x="53"/>
        <item x="105"/>
        <item x="39"/>
        <item x="52"/>
        <item x="51"/>
        <item x="100"/>
        <item x="30"/>
        <item x="36"/>
        <item x="24"/>
        <item x="31"/>
        <item x="73"/>
        <item x="21"/>
        <item x="40"/>
        <item x="64"/>
        <item x="19"/>
        <item x="59"/>
        <item x="23"/>
        <item x="29"/>
        <item x="34"/>
        <item x="25"/>
        <item x="22"/>
        <item x="16"/>
        <item x="17"/>
        <item x="20"/>
        <item x="37"/>
        <item x="49"/>
        <item x="41"/>
        <item x="10"/>
        <item x="4"/>
        <item x="14"/>
        <item x="13"/>
        <item x="15"/>
        <item x="3"/>
        <item x="11"/>
        <item x="0"/>
        <item x="9"/>
        <item x="8"/>
        <item x="7"/>
        <item x="6"/>
        <item x="2"/>
        <item x="1"/>
        <item t="default"/>
      </items>
    </pivotField>
    <pivotField compact="0" outline="0" numFmtId="58" showAll="0">
      <items count="253">
        <item x="197"/>
        <item x="236"/>
        <item x="211"/>
        <item x="187"/>
        <item x="164"/>
        <item x="40"/>
        <item x="193"/>
        <item x="160"/>
        <item x="150"/>
        <item x="57"/>
        <item x="159"/>
        <item x="96"/>
        <item x="210"/>
        <item x="207"/>
        <item x="58"/>
        <item x="86"/>
        <item x="249"/>
        <item x="161"/>
        <item x="225"/>
        <item x="114"/>
        <item x="23"/>
        <item x="54"/>
        <item x="74"/>
        <item x="189"/>
        <item x="132"/>
        <item x="90"/>
        <item x="8"/>
        <item x="183"/>
        <item x="162"/>
        <item x="221"/>
        <item x="234"/>
        <item x="105"/>
        <item x="63"/>
        <item x="51"/>
        <item x="198"/>
        <item x="65"/>
        <item x="88"/>
        <item x="141"/>
        <item x="22"/>
        <item x="180"/>
        <item x="251"/>
        <item x="49"/>
        <item x="220"/>
        <item x="24"/>
        <item x="170"/>
        <item x="167"/>
        <item x="9"/>
        <item x="98"/>
        <item x="218"/>
        <item x="103"/>
        <item x="245"/>
        <item x="184"/>
        <item x="69"/>
        <item x="91"/>
        <item x="204"/>
        <item x="52"/>
        <item x="191"/>
        <item x="148"/>
        <item x="95"/>
        <item x="202"/>
        <item x="113"/>
        <item x="38"/>
        <item x="166"/>
        <item x="134"/>
        <item x="185"/>
        <item x="163"/>
        <item x="46"/>
        <item x="157"/>
        <item x="131"/>
        <item x="34"/>
        <item x="76"/>
        <item x="146"/>
        <item x="68"/>
        <item x="39"/>
        <item x="240"/>
        <item x="83"/>
        <item x="216"/>
        <item x="73"/>
        <item x="35"/>
        <item x="81"/>
        <item x="61"/>
        <item x="53"/>
        <item x="80"/>
        <item x="30"/>
        <item x="102"/>
        <item x="42"/>
        <item x="194"/>
        <item x="151"/>
        <item x="79"/>
        <item x="112"/>
        <item x="239"/>
        <item x="21"/>
        <item x="158"/>
        <item x="172"/>
        <item x="108"/>
        <item x="43"/>
        <item x="56"/>
        <item x="120"/>
        <item x="111"/>
        <item x="16"/>
        <item x="156"/>
        <item x="136"/>
        <item x="89"/>
        <item x="109"/>
        <item x="133"/>
        <item x="135"/>
        <item x="93"/>
        <item x="47"/>
        <item x="176"/>
        <item x="235"/>
        <item x="228"/>
        <item x="243"/>
        <item x="106"/>
        <item x="128"/>
        <item x="100"/>
        <item x="75"/>
        <item x="250"/>
        <item x="147"/>
        <item x="165"/>
        <item x="152"/>
        <item x="11"/>
        <item x="110"/>
        <item x="179"/>
        <item x="59"/>
        <item x="77"/>
        <item x="124"/>
        <item x="121"/>
        <item x="238"/>
        <item x="241"/>
        <item x="222"/>
        <item x="70"/>
        <item x="219"/>
        <item x="127"/>
        <item x="50"/>
        <item x="227"/>
        <item x="44"/>
        <item x="29"/>
        <item x="199"/>
        <item x="214"/>
        <item x="188"/>
        <item x="28"/>
        <item x="125"/>
        <item x="115"/>
        <item x="19"/>
        <item x="244"/>
        <item x="137"/>
        <item x="145"/>
        <item x="62"/>
        <item x="107"/>
        <item x="101"/>
        <item x="173"/>
        <item x="117"/>
        <item x="247"/>
        <item x="123"/>
        <item x="129"/>
        <item x="55"/>
        <item x="196"/>
        <item x="97"/>
        <item x="45"/>
        <item x="213"/>
        <item x="175"/>
        <item x="231"/>
        <item x="237"/>
        <item x="66"/>
        <item x="246"/>
        <item x="13"/>
        <item x="82"/>
        <item x="87"/>
        <item x="215"/>
        <item x="32"/>
        <item x="6"/>
        <item x="64"/>
        <item x="226"/>
        <item x="99"/>
        <item x="71"/>
        <item x="67"/>
        <item x="1"/>
        <item x="37"/>
        <item x="223"/>
        <item x="212"/>
        <item x="230"/>
        <item x="168"/>
        <item x="155"/>
        <item x="92"/>
        <item x="7"/>
        <item x="122"/>
        <item x="20"/>
        <item x="174"/>
        <item x="178"/>
        <item x="10"/>
        <item x="60"/>
        <item x="72"/>
        <item x="119"/>
        <item x="85"/>
        <item x="130"/>
        <item x="205"/>
        <item x="200"/>
        <item x="190"/>
        <item x="17"/>
        <item x="118"/>
        <item x="140"/>
        <item x="201"/>
        <item x="209"/>
        <item x="126"/>
        <item x="203"/>
        <item x="142"/>
        <item x="36"/>
        <item x="224"/>
        <item x="25"/>
        <item x="182"/>
        <item x="104"/>
        <item x="217"/>
        <item x="192"/>
        <item x="15"/>
        <item x="233"/>
        <item x="94"/>
        <item x="169"/>
        <item x="206"/>
        <item x="33"/>
        <item x="116"/>
        <item x="138"/>
        <item x="242"/>
        <item x="186"/>
        <item x="229"/>
        <item x="14"/>
        <item x="84"/>
        <item x="48"/>
        <item x="232"/>
        <item x="139"/>
        <item x="31"/>
        <item x="153"/>
        <item x="195"/>
        <item x="181"/>
        <item x="18"/>
        <item x="78"/>
        <item x="171"/>
        <item x="4"/>
        <item x="5"/>
        <item x="12"/>
        <item x="0"/>
        <item x="248"/>
        <item x="143"/>
        <item x="3"/>
        <item x="41"/>
        <item x="154"/>
        <item x="144"/>
        <item x="177"/>
        <item x="27"/>
        <item x="26"/>
        <item x="149"/>
        <item x="208"/>
        <item x="2"/>
        <item t="default"/>
      </items>
    </pivotField>
    <pivotField compact="0" outline="0" showAll="0">
      <items count="7">
        <item x="5"/>
        <item x="3"/>
        <item x="2"/>
        <item x="0"/>
        <item x="4"/>
        <item x="1"/>
        <item t="default"/>
      </items>
    </pivotField>
    <pivotField compact="0" outline="0" showAll="0">
      <items count="5">
        <item x="3"/>
        <item x="0"/>
        <item x="2"/>
        <item x="1"/>
        <item t="default"/>
      </items>
    </pivotField>
    <pivotField compact="0" outline="0" showAll="0">
      <items count="13">
        <item x="10"/>
        <item x="6"/>
        <item x="0"/>
        <item x="2"/>
        <item x="4"/>
        <item x="11"/>
        <item x="9"/>
        <item x="5"/>
        <item x="3"/>
        <item x="1"/>
        <item x="8"/>
        <item x="7"/>
        <item t="default"/>
      </items>
    </pivotField>
    <pivotField compact="0" outline="0" multipleItemSelectionAllowed="1" showAll="0">
      <items count="4">
        <item h="1" x="2"/>
        <item x="1"/>
        <item x="0"/>
        <item t="default"/>
      </items>
    </pivotField>
    <pivotField compact="0" outline="0" showAll="0">
      <items count="8">
        <item x="1"/>
        <item x="2"/>
        <item x="3"/>
        <item x="6"/>
        <item x="4"/>
        <item x="5"/>
        <item x="0"/>
        <item t="default"/>
      </items>
    </pivotField>
    <pivotField compact="0" outline="0" showAll="0">
      <items count="67">
        <item x="12"/>
        <item x="46"/>
        <item x="45"/>
        <item x="61"/>
        <item x="64"/>
        <item x="62"/>
        <item x="32"/>
        <item x="22"/>
        <item x="20"/>
        <item x="21"/>
        <item x="63"/>
        <item x="27"/>
        <item x="55"/>
        <item x="65"/>
        <item x="11"/>
        <item x="59"/>
        <item x="48"/>
        <item x="49"/>
        <item x="58"/>
        <item x="53"/>
        <item x="57"/>
        <item x="40"/>
        <item x="8"/>
        <item x="56"/>
        <item x="10"/>
        <item x="31"/>
        <item x="54"/>
        <item x="35"/>
        <item x="6"/>
        <item x="47"/>
        <item x="15"/>
        <item x="18"/>
        <item x="52"/>
        <item x="41"/>
        <item x="42"/>
        <item x="39"/>
        <item x="51"/>
        <item x="60"/>
        <item x="50"/>
        <item x="38"/>
        <item x="37"/>
        <item x="36"/>
        <item x="34"/>
        <item x="43"/>
        <item x="1"/>
        <item x="44"/>
        <item x="13"/>
        <item x="5"/>
        <item x="9"/>
        <item x="30"/>
        <item x="26"/>
        <item x="23"/>
        <item x="33"/>
        <item x="29"/>
        <item x="25"/>
        <item x="24"/>
        <item x="28"/>
        <item x="19"/>
        <item x="16"/>
        <item x="3"/>
        <item x="0"/>
        <item x="17"/>
        <item x="4"/>
        <item x="14"/>
        <item x="7"/>
        <item x="2"/>
        <item t="default"/>
      </items>
    </pivotField>
    <pivotField compact="0" outline="0" showAll="0">
      <items count="85">
        <item x="2"/>
        <item x="55"/>
        <item x="4"/>
        <item x="13"/>
        <item x="35"/>
        <item x="14"/>
        <item x="7"/>
        <item x="23"/>
        <item x="26"/>
        <item x="25"/>
        <item x="52"/>
        <item x="17"/>
        <item x="43"/>
        <item x="77"/>
        <item x="63"/>
        <item x="45"/>
        <item x="18"/>
        <item x="51"/>
        <item x="29"/>
        <item x="0"/>
        <item x="32"/>
        <item x="19"/>
        <item x="21"/>
        <item x="48"/>
        <item x="1"/>
        <item x="40"/>
        <item x="66"/>
        <item x="36"/>
        <item x="16"/>
        <item x="53"/>
        <item x="70"/>
        <item x="72"/>
        <item x="65"/>
        <item x="38"/>
        <item x="3"/>
        <item x="58"/>
        <item x="6"/>
        <item x="24"/>
        <item x="9"/>
        <item x="80"/>
        <item x="49"/>
        <item x="27"/>
        <item x="33"/>
        <item x="41"/>
        <item x="34"/>
        <item x="30"/>
        <item x="64"/>
        <item x="46"/>
        <item x="12"/>
        <item x="76"/>
        <item x="37"/>
        <item x="79"/>
        <item x="57"/>
        <item x="44"/>
        <item x="54"/>
        <item x="8"/>
        <item x="74"/>
        <item x="50"/>
        <item x="75"/>
        <item x="5"/>
        <item x="82"/>
        <item x="39"/>
        <item x="11"/>
        <item x="67"/>
        <item x="42"/>
        <item x="78"/>
        <item x="22"/>
        <item x="81"/>
        <item x="28"/>
        <item x="83"/>
        <item x="73"/>
        <item x="20"/>
        <item x="62"/>
        <item x="69"/>
        <item x="10"/>
        <item x="47"/>
        <item x="71"/>
        <item x="31"/>
        <item x="15"/>
        <item x="56"/>
        <item x="61"/>
        <item x="60"/>
        <item x="68"/>
        <item x="59"/>
        <item t="default"/>
      </items>
    </pivotField>
    <pivotField compact="0" outline="0" showAll="0">
      <items count="93">
        <item x="37"/>
        <item x="35"/>
        <item x="32"/>
        <item x="86"/>
        <item x="34"/>
        <item x="15"/>
        <item x="43"/>
        <item x="12"/>
        <item x="54"/>
        <item x="89"/>
        <item x="62"/>
        <item x="28"/>
        <item x="84"/>
        <item x="63"/>
        <item x="91"/>
        <item x="36"/>
        <item x="74"/>
        <item x="23"/>
        <item x="59"/>
        <item x="57"/>
        <item x="40"/>
        <item x="61"/>
        <item x="20"/>
        <item x="38"/>
        <item x="19"/>
        <item x="55"/>
        <item x="25"/>
        <item x="11"/>
        <item x="45"/>
        <item x="68"/>
        <item x="82"/>
        <item x="8"/>
        <item x="73"/>
        <item x="2"/>
        <item x="13"/>
        <item x="30"/>
        <item x="90"/>
        <item x="79"/>
        <item x="85"/>
        <item x="69"/>
        <item x="44"/>
        <item x="29"/>
        <item x="58"/>
        <item x="18"/>
        <item x="14"/>
        <item x="65"/>
        <item x="22"/>
        <item x="16"/>
        <item x="51"/>
        <item x="56"/>
        <item x="87"/>
        <item x="48"/>
        <item x="72"/>
        <item x="4"/>
        <item x="52"/>
        <item x="49"/>
        <item x="5"/>
        <item x="6"/>
        <item x="41"/>
        <item x="7"/>
        <item x="50"/>
        <item x="1"/>
        <item x="17"/>
        <item x="78"/>
        <item x="67"/>
        <item x="70"/>
        <item x="77"/>
        <item x="39"/>
        <item x="88"/>
        <item x="83"/>
        <item x="76"/>
        <item x="21"/>
        <item x="31"/>
        <item x="66"/>
        <item x="33"/>
        <item x="75"/>
        <item x="46"/>
        <item x="81"/>
        <item x="10"/>
        <item x="26"/>
        <item x="60"/>
        <item x="53"/>
        <item x="0"/>
        <item x="9"/>
        <item x="24"/>
        <item x="47"/>
        <item x="27"/>
        <item x="3"/>
        <item x="71"/>
        <item x="42"/>
        <item x="64"/>
        <item x="80"/>
        <item t="default"/>
      </items>
    </pivotField>
    <pivotField compact="0" outline="0" showAll="0">
      <items count="92">
        <item x="53"/>
        <item x="30"/>
        <item x="89"/>
        <item x="26"/>
        <item x="42"/>
        <item x="48"/>
        <item x="7"/>
        <item x="64"/>
        <item x="56"/>
        <item x="45"/>
        <item x="86"/>
        <item x="58"/>
        <item x="41"/>
        <item x="90"/>
        <item x="79"/>
        <item x="0"/>
        <item x="5"/>
        <item x="33"/>
        <item x="13"/>
        <item x="49"/>
        <item x="1"/>
        <item x="67"/>
        <item x="73"/>
        <item x="17"/>
        <item x="88"/>
        <item x="20"/>
        <item x="78"/>
        <item x="27"/>
        <item x="38"/>
        <item x="6"/>
        <item x="59"/>
        <item x="74"/>
        <item x="60"/>
        <item x="52"/>
        <item x="69"/>
        <item x="75"/>
        <item x="18"/>
        <item x="54"/>
        <item x="80"/>
        <item x="61"/>
        <item x="3"/>
        <item x="81"/>
        <item x="84"/>
        <item x="76"/>
        <item x="23"/>
        <item x="82"/>
        <item x="19"/>
        <item x="2"/>
        <item x="72"/>
        <item x="57"/>
        <item x="16"/>
        <item x="36"/>
        <item x="40"/>
        <item x="10"/>
        <item x="50"/>
        <item x="29"/>
        <item x="62"/>
        <item x="83"/>
        <item x="46"/>
        <item x="55"/>
        <item x="8"/>
        <item x="68"/>
        <item x="77"/>
        <item x="9"/>
        <item x="35"/>
        <item x="32"/>
        <item x="24"/>
        <item x="15"/>
        <item x="87"/>
        <item x="22"/>
        <item x="65"/>
        <item x="28"/>
        <item x="70"/>
        <item x="63"/>
        <item x="25"/>
        <item x="39"/>
        <item x="12"/>
        <item x="11"/>
        <item x="85"/>
        <item x="14"/>
        <item x="37"/>
        <item x="43"/>
        <item x="34"/>
        <item x="21"/>
        <item x="71"/>
        <item x="31"/>
        <item x="44"/>
        <item x="4"/>
        <item x="47"/>
        <item x="51"/>
        <item x="66"/>
        <item t="default"/>
      </items>
    </pivotField>
    <pivotField compact="0" outline="0" showAll="0">
      <items count="93">
        <item x="66"/>
        <item x="37"/>
        <item x="41"/>
        <item x="51"/>
        <item x="82"/>
        <item x="55"/>
        <item x="89"/>
        <item x="13"/>
        <item x="25"/>
        <item x="23"/>
        <item x="31"/>
        <item x="32"/>
        <item x="9"/>
        <item x="83"/>
        <item x="1"/>
        <item x="4"/>
        <item x="90"/>
        <item x="40"/>
        <item x="54"/>
        <item x="30"/>
        <item x="18"/>
        <item x="42"/>
        <item x="16"/>
        <item x="33"/>
        <item x="0"/>
        <item x="43"/>
        <item x="81"/>
        <item x="61"/>
        <item x="80"/>
        <item x="52"/>
        <item x="56"/>
        <item x="7"/>
        <item x="91"/>
        <item x="77"/>
        <item x="49"/>
        <item x="74"/>
        <item x="48"/>
        <item x="86"/>
        <item x="6"/>
        <item x="26"/>
        <item x="5"/>
        <item x="39"/>
        <item x="57"/>
        <item x="87"/>
        <item x="68"/>
        <item x="15"/>
        <item x="12"/>
        <item x="14"/>
        <item x="34"/>
        <item x="53"/>
        <item x="45"/>
        <item x="17"/>
        <item x="38"/>
        <item x="59"/>
        <item x="20"/>
        <item x="27"/>
        <item x="75"/>
        <item x="79"/>
        <item x="65"/>
        <item x="60"/>
        <item x="64"/>
        <item x="3"/>
        <item x="76"/>
        <item x="8"/>
        <item x="19"/>
        <item x="2"/>
        <item x="58"/>
        <item x="78"/>
        <item x="29"/>
        <item x="50"/>
        <item x="28"/>
        <item x="62"/>
        <item x="85"/>
        <item x="21"/>
        <item x="71"/>
        <item x="84"/>
        <item x="47"/>
        <item x="72"/>
        <item x="63"/>
        <item x="24"/>
        <item x="36"/>
        <item x="46"/>
        <item x="73"/>
        <item x="70"/>
        <item x="44"/>
        <item x="10"/>
        <item x="22"/>
        <item x="67"/>
        <item x="88"/>
        <item x="35"/>
        <item x="69"/>
        <item x="11"/>
        <item t="default"/>
      </items>
    </pivotField>
    <pivotField compact="0" outline="0" showAll="0">
      <items count="11">
        <item x="9"/>
        <item x="4"/>
        <item x="3"/>
        <item x="2"/>
        <item x="6"/>
        <item x="5"/>
        <item x="7"/>
        <item x="1"/>
        <item x="8"/>
        <item x="0"/>
        <item t="default"/>
      </items>
    </pivotField>
    <pivotField compact="0" outline="0" showAll="0">
      <items count="74">
        <item x="38"/>
        <item x="39"/>
        <item x="60"/>
        <item x="71"/>
        <item x="26"/>
        <item x="54"/>
        <item x="56"/>
        <item x="17"/>
        <item x="27"/>
        <item x="30"/>
        <item x="57"/>
        <item x="65"/>
        <item x="49"/>
        <item x="47"/>
        <item x="62"/>
        <item x="40"/>
        <item x="69"/>
        <item x="35"/>
        <item x="10"/>
        <item x="52"/>
        <item x="58"/>
        <item x="31"/>
        <item x="72"/>
        <item x="59"/>
        <item x="41"/>
        <item x="11"/>
        <item x="21"/>
        <item x="61"/>
        <item x="22"/>
        <item x="3"/>
        <item x="66"/>
        <item x="70"/>
        <item x="53"/>
        <item x="28"/>
        <item x="2"/>
        <item x="46"/>
        <item x="51"/>
        <item x="43"/>
        <item x="15"/>
        <item x="9"/>
        <item x="63"/>
        <item x="68"/>
        <item x="14"/>
        <item x="1"/>
        <item x="13"/>
        <item x="23"/>
        <item x="45"/>
        <item x="29"/>
        <item x="7"/>
        <item x="64"/>
        <item x="42"/>
        <item x="55"/>
        <item x="16"/>
        <item x="24"/>
        <item x="36"/>
        <item x="19"/>
        <item x="34"/>
        <item x="18"/>
        <item x="50"/>
        <item x="6"/>
        <item x="0"/>
        <item x="5"/>
        <item x="48"/>
        <item x="8"/>
        <item x="37"/>
        <item x="25"/>
        <item x="4"/>
        <item x="32"/>
        <item x="33"/>
        <item x="67"/>
        <item x="20"/>
        <item x="12"/>
        <item x="44"/>
        <item t="default"/>
      </items>
    </pivotField>
    <pivotField compact="0" outline="0" showAll="0">
      <items count="18">
        <item x="7"/>
        <item x="0"/>
        <item x="8"/>
        <item x="16"/>
        <item x="5"/>
        <item x="1"/>
        <item x="12"/>
        <item x="9"/>
        <item x="13"/>
        <item x="3"/>
        <item x="15"/>
        <item x="10"/>
        <item x="14"/>
        <item x="11"/>
        <item x="4"/>
        <item x="6"/>
        <item x="2"/>
        <item t="default"/>
      </items>
    </pivotField>
    <pivotField compact="0" outline="0" showAll="0">
      <items count="75">
        <item x="35"/>
        <item x="59"/>
        <item x="11"/>
        <item x="30"/>
        <item x="40"/>
        <item x="15"/>
        <item x="31"/>
        <item x="37"/>
        <item x="27"/>
        <item x="20"/>
        <item x="60"/>
        <item x="61"/>
        <item x="38"/>
        <item x="7"/>
        <item x="32"/>
        <item x="43"/>
        <item x="41"/>
        <item x="44"/>
        <item x="71"/>
        <item x="19"/>
        <item x="2"/>
        <item x="33"/>
        <item x="49"/>
        <item x="21"/>
        <item x="14"/>
        <item x="13"/>
        <item x="23"/>
        <item x="56"/>
        <item x="34"/>
        <item x="48"/>
        <item x="17"/>
        <item x="24"/>
        <item x="52"/>
        <item x="1"/>
        <item x="4"/>
        <item x="29"/>
        <item x="57"/>
        <item x="39"/>
        <item x="36"/>
        <item x="18"/>
        <item x="46"/>
        <item x="16"/>
        <item x="12"/>
        <item x="8"/>
        <item x="69"/>
        <item x="62"/>
        <item x="26"/>
        <item x="55"/>
        <item x="50"/>
        <item x="73"/>
        <item x="45"/>
        <item x="0"/>
        <item x="72"/>
        <item x="5"/>
        <item x="25"/>
        <item x="9"/>
        <item x="47"/>
        <item x="65"/>
        <item x="58"/>
        <item x="63"/>
        <item x="51"/>
        <item x="10"/>
        <item x="64"/>
        <item x="42"/>
        <item x="28"/>
        <item x="70"/>
        <item x="54"/>
        <item x="53"/>
        <item x="68"/>
        <item x="22"/>
        <item x="67"/>
        <item x="3"/>
        <item x="66"/>
        <item x="6"/>
        <item t="default"/>
      </items>
    </pivotField>
    <pivotField axis="axisPage" compact="0" outline="0" showAll="0">
      <items count="20">
        <item x="8"/>
        <item x="9"/>
        <item x="17"/>
        <item x="11"/>
        <item x="7"/>
        <item x="6"/>
        <item x="3"/>
        <item x="12"/>
        <item x="14"/>
        <item x="10"/>
        <item x="5"/>
        <item x="13"/>
        <item x="15"/>
        <item x="4"/>
        <item x="1"/>
        <item x="16"/>
        <item x="18"/>
        <item x="2"/>
        <item x="0"/>
        <item t="default"/>
      </items>
    </pivotField>
    <pivotField compact="0" outline="0" showAll="0">
      <items count="5">
        <item x="3"/>
        <item x="1"/>
        <item x="2"/>
        <item x="0"/>
        <item t="default"/>
      </items>
    </pivotField>
    <pivotField compact="0" outline="0" showAll="0">
      <items count="78">
        <item x="31"/>
        <item x="53"/>
        <item x="16"/>
        <item x="12"/>
        <item x="72"/>
        <item x="55"/>
        <item x="24"/>
        <item x="17"/>
        <item x="34"/>
        <item x="38"/>
        <item x="65"/>
        <item x="36"/>
        <item x="50"/>
        <item x="74"/>
        <item x="4"/>
        <item x="30"/>
        <item x="48"/>
        <item x="15"/>
        <item x="3"/>
        <item x="60"/>
        <item x="71"/>
        <item x="14"/>
        <item x="32"/>
        <item x="58"/>
        <item x="66"/>
        <item x="2"/>
        <item x="0"/>
        <item x="69"/>
        <item x="35"/>
        <item x="37"/>
        <item x="51"/>
        <item x="61"/>
        <item x="41"/>
        <item x="39"/>
        <item x="42"/>
        <item x="54"/>
        <item x="67"/>
        <item x="26"/>
        <item x="45"/>
        <item x="57"/>
        <item x="43"/>
        <item x="13"/>
        <item x="56"/>
        <item x="46"/>
        <item x="76"/>
        <item x="70"/>
        <item x="62"/>
        <item x="20"/>
        <item x="6"/>
        <item x="7"/>
        <item x="5"/>
        <item x="25"/>
        <item x="28"/>
        <item x="47"/>
        <item x="10"/>
        <item x="22"/>
        <item x="19"/>
        <item x="23"/>
        <item x="49"/>
        <item x="33"/>
        <item x="75"/>
        <item x="63"/>
        <item x="27"/>
        <item x="73"/>
        <item x="8"/>
        <item x="18"/>
        <item x="9"/>
        <item x="44"/>
        <item x="21"/>
        <item x="29"/>
        <item x="52"/>
        <item x="11"/>
        <item x="64"/>
        <item x="59"/>
        <item x="68"/>
        <item x="1"/>
        <item x="40"/>
        <item t="default"/>
      </items>
    </pivotField>
    <pivotField compact="0" outline="0" showAll="0">
      <items count="73">
        <item x="44"/>
        <item x="40"/>
        <item x="8"/>
        <item x="18"/>
        <item x="66"/>
        <item x="28"/>
        <item x="32"/>
        <item x="49"/>
        <item x="69"/>
        <item x="61"/>
        <item x="57"/>
        <item x="71"/>
        <item x="11"/>
        <item x="34"/>
        <item x="2"/>
        <item x="48"/>
        <item x="62"/>
        <item x="3"/>
        <item x="7"/>
        <item x="53"/>
        <item x="4"/>
        <item x="19"/>
        <item x="70"/>
        <item x="68"/>
        <item x="22"/>
        <item x="13"/>
        <item x="64"/>
        <item x="6"/>
        <item x="31"/>
        <item x="25"/>
        <item x="52"/>
        <item x="5"/>
        <item x="54"/>
        <item x="10"/>
        <item x="9"/>
        <item x="42"/>
        <item x="58"/>
        <item x="39"/>
        <item x="45"/>
        <item x="24"/>
        <item x="51"/>
        <item x="16"/>
        <item x="17"/>
        <item x="50"/>
        <item x="23"/>
        <item x="27"/>
        <item x="41"/>
        <item x="20"/>
        <item x="36"/>
        <item x="15"/>
        <item x="65"/>
        <item x="38"/>
        <item x="30"/>
        <item x="63"/>
        <item x="33"/>
        <item x="14"/>
        <item x="59"/>
        <item x="56"/>
        <item x="35"/>
        <item x="29"/>
        <item x="46"/>
        <item x="0"/>
        <item x="67"/>
        <item x="37"/>
        <item x="1"/>
        <item x="26"/>
        <item x="55"/>
        <item x="12"/>
        <item x="60"/>
        <item x="47"/>
        <item x="43"/>
        <item x="21"/>
        <item t="default"/>
      </items>
    </pivotField>
    <pivotField axis="axisRow" name="SALES PERSON" compact="0" outline="0" showAll="0">
      <items count="93">
        <item x="46"/>
        <item x="9"/>
        <item x="20"/>
        <item x="81"/>
        <item x="32"/>
        <item x="37"/>
        <item x="55"/>
        <item x="86"/>
        <item x="70"/>
        <item x="64"/>
        <item x="90"/>
        <item x="16"/>
        <item x="12"/>
        <item x="40"/>
        <item x="2"/>
        <item x="54"/>
        <item x="73"/>
        <item x="3"/>
        <item x="83"/>
        <item x="8"/>
        <item x="59"/>
        <item x="4"/>
        <item x="21"/>
        <item x="88"/>
        <item x="85"/>
        <item x="24"/>
        <item x="50"/>
        <item x="14"/>
        <item x="77"/>
        <item x="7"/>
        <item x="36"/>
        <item x="28"/>
        <item x="58"/>
        <item x="38"/>
        <item x="30"/>
        <item x="6"/>
        <item x="27"/>
        <item x="60"/>
        <item x="79"/>
        <item x="11"/>
        <item x="10"/>
        <item x="48"/>
        <item x="65"/>
        <item x="74"/>
        <item x="45"/>
        <item x="51"/>
        <item x="26"/>
        <item x="89"/>
        <item x="91"/>
        <item x="57"/>
        <item x="66"/>
        <item x="18"/>
        <item x="19"/>
        <item x="56"/>
        <item x="25"/>
        <item x="31"/>
        <item x="47"/>
        <item x="22"/>
        <item x="87"/>
        <item x="84"/>
        <item x="42"/>
        <item x="71"/>
        <item x="17"/>
        <item x="78"/>
        <item x="44"/>
        <item x="35"/>
        <item x="76"/>
        <item x="39"/>
        <item x="15"/>
        <item x="67"/>
        <item x="63"/>
        <item x="72"/>
        <item x="41"/>
        <item x="34"/>
        <item x="52"/>
        <item x="80"/>
        <item x="0"/>
        <item x="75"/>
        <item x="33"/>
        <item x="82"/>
        <item x="43"/>
        <item x="68"/>
        <item x="5"/>
        <item x="61"/>
        <item x="1"/>
        <item x="29"/>
        <item x="62"/>
        <item x="13"/>
        <item x="69"/>
        <item x="53"/>
        <item x="49"/>
        <item x="23"/>
        <item t="default"/>
      </items>
    </pivotField>
    <pivotField compact="0" outline="0" showAll="0">
      <items count="4">
        <item x="0"/>
        <item x="1"/>
        <item x="2"/>
        <item t="default"/>
      </items>
    </pivotField>
  </pivotFields>
  <rowFields count="1">
    <field x="26"/>
  </rowFields>
  <rowItems count="3">
    <i>
      <x v="19"/>
    </i>
    <i>
      <x v="88"/>
    </i>
    <i t="grand">
      <x/>
    </i>
  </rowItems>
  <colFields count="1">
    <field x="-2"/>
  </colFields>
  <colItems count="2">
    <i>
      <x/>
    </i>
    <i i="1">
      <x v="1"/>
    </i>
  </colItems>
  <pageFields count="1">
    <pageField fld="22" item="13"/>
  </pageFields>
  <dataFields count="2">
    <dataField name="SUM of SALES" fld="5" baseField="0" baseItem="0"/>
    <dataField name="QUANTITY ORDERED" fld="1" baseField="0" baseItem="0"/>
  </dataFields>
  <formats count="22">
    <format dxfId="0">
      <pivotArea field="22" type="button" dataOnly="0" labelOnly="1" outline="0" fieldPosition="0"/>
    </format>
    <format dxfId="1">
      <pivotArea type="all" dataOnly="0" outline="0" fieldPosition="0"/>
    </format>
    <format dxfId="2">
      <pivotArea field="26" type="button" dataOnly="0" labelOnly="1" outline="0" fieldPosition="0"/>
    </format>
    <format dxfId="3">
      <pivotArea dataOnly="0" labelOnly="1" fieldPosition="0">
        <references count="1">
          <reference field="4294967294" count="1">
            <x v="0"/>
          </reference>
        </references>
      </pivotArea>
    </format>
    <format dxfId="4">
      <pivotArea dataOnly="0" labelOnly="1" fieldPosition="0">
        <references count="1">
          <reference field="4294967294" count="1">
            <x v="1"/>
          </reference>
        </references>
      </pivotArea>
    </format>
    <format dxfId="5">
      <pivotArea field="22" type="button" dataOnly="0" labelOnly="1" outline="0" fieldPosition="0"/>
    </format>
    <format dxfId="6">
      <pivotArea dataOnly="0" labelOnly="1" fieldPosition="0">
        <references count="1">
          <reference field="4294967294" count="1">
            <x v="0"/>
          </reference>
        </references>
      </pivotArea>
    </format>
    <format dxfId="7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fieldPosition="0">
        <references count="1">
          <reference field="4294967294" count="1">
            <x v="0"/>
          </reference>
        </references>
      </pivotArea>
    </format>
    <format dxfId="9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dataOnly="0" labelOnly="1" fieldPosition="0">
        <references count="1">
          <reference field="4294967294" count="1">
            <x v="0"/>
          </reference>
        </references>
      </pivotArea>
    </format>
    <format dxfId="11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dataOnly="0" labelOnly="1" fieldPosition="0">
        <references count="1">
          <reference field="4294967294" count="1">
            <x v="0"/>
          </reference>
        </references>
      </pivotArea>
    </format>
    <format dxfId="13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dataOnly="0" labelOnly="1" fieldPosition="0">
        <references count="1">
          <reference field="4294967294" count="1">
            <x v="0"/>
          </reference>
        </references>
      </pivotArea>
    </format>
    <format dxfId="15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dataOnly="0" labelOnly="1" fieldPosition="0">
        <references count="1">
          <reference field="4294967294" count="1">
            <x v="0"/>
          </reference>
        </references>
      </pivotArea>
    </format>
    <format dxfId="17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fieldPosition="0">
        <references count="1">
          <reference field="4294967294" count="1">
            <x v="0"/>
          </reference>
        </references>
      </pivotArea>
    </format>
    <format dxfId="19">
      <pivotArea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field="22" type="button" dataOnly="0" labelOnly="1" outline="0" fieldPosition="0"/>
    </format>
    <format dxfId="21">
      <pivotArea dataOnly="0" labelOnly="1" outline="0" fieldPosition="0">
        <references count="1">
          <reference field="22" count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" sourceName="COUNTRY">
  <pivotTables>
    <pivotTable tabId="2" name="PivotTable1"/>
  </pivotTables>
  <data>
    <tabular pivotCacheId="1">
      <items count="19">
        <i x="8" s="0"/>
        <i x="9" s="0"/>
        <i x="17" s="0"/>
        <i x="11" s="0"/>
        <i x="7" s="0"/>
        <i x="6" s="0"/>
        <i x="3" s="0"/>
        <i x="12" s="0"/>
        <i x="14" s="0"/>
        <i x="10" s="0"/>
        <i x="5" s="0"/>
        <i x="13" s="0"/>
        <i x="15" s="0"/>
        <i x="4" s="1"/>
        <i x="1" s="0"/>
        <i x="16" s="0"/>
        <i x="18" s="0"/>
        <i x="2" s="0"/>
        <i x="0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Slicer_COUNTRY" caption="COUNTRY" startItem="5" style="SlicerStyleLight2" rowHeight="225425"/>
</slicers>
</file>

<file path=xl/tables/table1.xml><?xml version="1.0" encoding="utf-8"?>
<table xmlns="http://schemas.openxmlformats.org/spreadsheetml/2006/main" id="1" name="data" displayName="data" ref="A1:AB308" totalsRowShown="0">
  <autoFilter ref="A1:AB308"/>
  <sortState ref="A2:AB308">
    <sortCondition ref="B1" descending="1"/>
  </sortState>
  <tableColumns count="28">
    <tableColumn id="1" name="ORDERNUMBER" dataDxfId="22"/>
    <tableColumn id="2" name="QUANTITYORDERED" dataDxfId="23"/>
    <tableColumn id="3" name="PRICEEACH" dataDxfId="24"/>
    <tableColumn id="4" name="ORDERLINENUMBER" dataDxfId="25"/>
    <tableColumn id="28" name="COSTS"/>
    <tableColumn id="5" name="SALES" dataDxfId="26"/>
    <tableColumn id="27" name="PROFIT" dataDxfId="27"/>
    <tableColumn id="6" name="ORDERDATE" dataDxfId="28"/>
    <tableColumn id="7" name="STATUS" dataDxfId="29"/>
    <tableColumn id="8" name="QTR_ID" dataDxfId="30"/>
    <tableColumn id="9" name="MONTH_ID" dataDxfId="31"/>
    <tableColumn id="10" name="YEAR_ID" dataDxfId="32"/>
    <tableColumn id="11" name="PRODUCTLINE" dataDxfId="33"/>
    <tableColumn id="12" name="MSRP" dataDxfId="34"/>
    <tableColumn id="13" name="PRODUCTCODE" dataDxfId="35"/>
    <tableColumn id="14" name="CUSTOMERNAME" dataDxfId="36"/>
    <tableColumn id="15" name="PHONE" dataDxfId="37"/>
    <tableColumn id="16" name="ADDRESSLINE1" dataDxfId="38"/>
    <tableColumn id="17" name="ADDRESSLINE2" dataDxfId="39"/>
    <tableColumn id="18" name="CITY" dataDxfId="40"/>
    <tableColumn id="19" name="STATE" dataDxfId="41"/>
    <tableColumn id="20" name="POSTALCODE" dataDxfId="42"/>
    <tableColumn id="21" name="COUNTRY" dataDxfId="43"/>
    <tableColumn id="22" name="TERRITORY" dataDxfId="44"/>
    <tableColumn id="23" name="CONTACTLASTNAME" dataDxfId="45"/>
    <tableColumn id="24" name="CONTACTFIRSTNAME" dataDxfId="46"/>
    <tableColumn id="25" name="SALESPERSON" dataDxfId="47"/>
    <tableColumn id="26" name="DEALSIZE" dataDxfId="48"/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08"/>
  <sheetViews>
    <sheetView zoomScale="89" zoomScaleNormal="89" zoomScaleSheetLayoutView="60" workbookViewId="0">
      <selection activeCell="L24" sqref="L24"/>
    </sheetView>
  </sheetViews>
  <sheetFormatPr defaultColWidth="10.2857142857143" defaultRowHeight="15"/>
  <cols>
    <col min="2" max="2" width="20.1428571428571" customWidth="1"/>
    <col min="3" max="3" width="18.5714285714286" customWidth="1"/>
    <col min="4" max="4" width="12.8571428571429" customWidth="1"/>
    <col min="5" max="5" width="19.7142857142857" customWidth="1"/>
    <col min="6" max="6" width="11.4285714285714" style="20"/>
    <col min="7" max="8" width="11.4285714285714"/>
    <col min="13" max="13" width="17.1428571428571" customWidth="1"/>
    <col min="14" max="14" width="23.4285714285714" customWidth="1"/>
    <col min="15" max="15" width="17" customWidth="1"/>
    <col min="16" max="16" width="34.2857142857143" customWidth="1"/>
    <col min="17" max="17" width="11.7142857142857"/>
    <col min="21" max="21" width="16" customWidth="1"/>
    <col min="23" max="23" width="12.2857142857143" customWidth="1"/>
    <col min="25" max="25" width="16.4285714285714" customWidth="1"/>
    <col min="26" max="26" width="20" customWidth="1"/>
    <col min="27" max="27" width="32.7142857142857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s="21">
        <v>10401</v>
      </c>
      <c r="B2" s="21">
        <v>85</v>
      </c>
      <c r="C2" s="22">
        <v>88.75</v>
      </c>
      <c r="D2" s="21">
        <v>10</v>
      </c>
      <c r="E2" s="22">
        <f>C2*B2</f>
        <v>7543.75</v>
      </c>
      <c r="F2" s="23">
        <v>7543.75</v>
      </c>
      <c r="G2" s="23">
        <f>F2-E2</f>
        <v>0</v>
      </c>
      <c r="H2" s="24">
        <v>38445</v>
      </c>
      <c r="I2" s="21" t="s">
        <v>28</v>
      </c>
      <c r="J2" s="21">
        <v>2</v>
      </c>
      <c r="K2" s="21" t="s">
        <v>29</v>
      </c>
      <c r="L2" s="21">
        <v>2005</v>
      </c>
      <c r="M2" s="21" t="s">
        <v>30</v>
      </c>
      <c r="N2" s="21">
        <v>99</v>
      </c>
      <c r="O2" s="21" t="s">
        <v>31</v>
      </c>
      <c r="P2" s="21" t="s">
        <v>32</v>
      </c>
      <c r="Q2" s="21">
        <v>2015559350</v>
      </c>
      <c r="R2" s="21" t="s">
        <v>33</v>
      </c>
      <c r="S2" s="21"/>
      <c r="T2" s="21" t="s">
        <v>34</v>
      </c>
      <c r="U2" s="21" t="s">
        <v>35</v>
      </c>
      <c r="V2" s="21">
        <v>94019</v>
      </c>
      <c r="W2" s="21" t="s">
        <v>36</v>
      </c>
      <c r="X2" s="21" t="s">
        <v>37</v>
      </c>
      <c r="Y2" s="21" t="s">
        <v>38</v>
      </c>
      <c r="Z2" s="21" t="s">
        <v>39</v>
      </c>
      <c r="AA2" s="25" t="s">
        <v>40</v>
      </c>
      <c r="AB2" s="21" t="s">
        <v>41</v>
      </c>
    </row>
    <row r="3" spans="1:28">
      <c r="A3" s="21">
        <v>10407</v>
      </c>
      <c r="B3" s="21">
        <v>76</v>
      </c>
      <c r="C3" s="22">
        <v>100</v>
      </c>
      <c r="D3" s="21">
        <v>2</v>
      </c>
      <c r="E3" s="22">
        <f>C3*B3</f>
        <v>7600</v>
      </c>
      <c r="F3" s="23">
        <v>14082.8</v>
      </c>
      <c r="G3" s="23">
        <f>F3-E3</f>
        <v>6482.8</v>
      </c>
      <c r="H3" s="24">
        <v>38464</v>
      </c>
      <c r="I3" s="21" t="s">
        <v>28</v>
      </c>
      <c r="J3" s="21">
        <v>2</v>
      </c>
      <c r="K3" s="21" t="s">
        <v>29</v>
      </c>
      <c r="L3" s="21">
        <v>2005</v>
      </c>
      <c r="M3" s="21" t="s">
        <v>42</v>
      </c>
      <c r="N3" s="21">
        <v>170</v>
      </c>
      <c r="O3" s="21" t="s">
        <v>43</v>
      </c>
      <c r="P3" s="21" t="s">
        <v>44</v>
      </c>
      <c r="Q3" s="21">
        <v>4085553659</v>
      </c>
      <c r="R3" s="21" t="s">
        <v>45</v>
      </c>
      <c r="S3" s="21"/>
      <c r="T3" s="21" t="s">
        <v>46</v>
      </c>
      <c r="U3" s="21" t="s">
        <v>47</v>
      </c>
      <c r="V3" s="21">
        <v>94217</v>
      </c>
      <c r="W3" s="21" t="s">
        <v>36</v>
      </c>
      <c r="X3" s="21" t="s">
        <v>37</v>
      </c>
      <c r="Y3" s="21" t="s">
        <v>48</v>
      </c>
      <c r="Z3" s="21" t="s">
        <v>49</v>
      </c>
      <c r="AA3" s="25" t="s">
        <v>50</v>
      </c>
      <c r="AB3" s="21" t="s">
        <v>41</v>
      </c>
    </row>
    <row r="4" spans="1:28">
      <c r="A4" s="21">
        <v>10405</v>
      </c>
      <c r="B4" s="21">
        <v>76</v>
      </c>
      <c r="C4" s="22">
        <v>100</v>
      </c>
      <c r="D4" s="21">
        <v>3</v>
      </c>
      <c r="E4" s="22">
        <f>C4*B4</f>
        <v>7600</v>
      </c>
      <c r="F4" s="23">
        <v>11739.7</v>
      </c>
      <c r="G4" s="23">
        <f>F4-E4</f>
        <v>4139.7</v>
      </c>
      <c r="H4" s="24">
        <v>38456</v>
      </c>
      <c r="I4" s="21" t="s">
        <v>51</v>
      </c>
      <c r="J4" s="21">
        <v>2</v>
      </c>
      <c r="K4" s="21" t="s">
        <v>29</v>
      </c>
      <c r="L4" s="21">
        <v>2005</v>
      </c>
      <c r="M4" s="21" t="s">
        <v>52</v>
      </c>
      <c r="N4" s="21">
        <v>140</v>
      </c>
      <c r="O4" s="21" t="s">
        <v>53</v>
      </c>
      <c r="P4" s="21" t="s">
        <v>54</v>
      </c>
      <c r="Q4" s="21" t="s">
        <v>55</v>
      </c>
      <c r="R4" s="21" t="s">
        <v>56</v>
      </c>
      <c r="S4" s="21"/>
      <c r="T4" s="21" t="s">
        <v>57</v>
      </c>
      <c r="U4" s="21"/>
      <c r="V4" s="21">
        <v>67000</v>
      </c>
      <c r="W4" s="21" t="s">
        <v>58</v>
      </c>
      <c r="X4" s="21" t="s">
        <v>59</v>
      </c>
      <c r="Y4" s="21" t="s">
        <v>60</v>
      </c>
      <c r="Z4" s="21" t="s">
        <v>61</v>
      </c>
      <c r="AA4" s="25" t="s">
        <v>62</v>
      </c>
      <c r="AB4" s="21" t="s">
        <v>41</v>
      </c>
    </row>
    <row r="5" spans="1:28">
      <c r="A5" s="21">
        <v>10419</v>
      </c>
      <c r="B5" s="21">
        <v>70</v>
      </c>
      <c r="C5" s="22">
        <v>100</v>
      </c>
      <c r="D5" s="21">
        <v>8</v>
      </c>
      <c r="E5" s="22">
        <f>C5*B5</f>
        <v>7000</v>
      </c>
      <c r="F5" s="23">
        <v>9240</v>
      </c>
      <c r="G5" s="23">
        <f>F5-E5</f>
        <v>2240</v>
      </c>
      <c r="H5" s="24">
        <v>38489</v>
      </c>
      <c r="I5" s="21" t="s">
        <v>51</v>
      </c>
      <c r="J5" s="21">
        <v>2</v>
      </c>
      <c r="K5" s="21" t="s">
        <v>63</v>
      </c>
      <c r="L5" s="21">
        <v>2005</v>
      </c>
      <c r="M5" s="21" t="s">
        <v>52</v>
      </c>
      <c r="N5" s="21">
        <v>140</v>
      </c>
      <c r="O5" s="21" t="s">
        <v>53</v>
      </c>
      <c r="P5" s="21" t="s">
        <v>64</v>
      </c>
      <c r="Q5" s="21" t="s">
        <v>65</v>
      </c>
      <c r="R5" s="21" t="s">
        <v>66</v>
      </c>
      <c r="S5" s="21"/>
      <c r="T5" s="21" t="s">
        <v>67</v>
      </c>
      <c r="U5" s="21"/>
      <c r="V5" s="21">
        <v>5020</v>
      </c>
      <c r="W5" s="21" t="s">
        <v>68</v>
      </c>
      <c r="X5" s="21" t="s">
        <v>59</v>
      </c>
      <c r="Y5" s="21" t="s">
        <v>69</v>
      </c>
      <c r="Z5" s="21" t="s">
        <v>70</v>
      </c>
      <c r="AA5" s="25" t="s">
        <v>71</v>
      </c>
      <c r="AB5" s="21" t="s">
        <v>41</v>
      </c>
    </row>
    <row r="6" spans="1:28">
      <c r="A6" s="21">
        <v>10403</v>
      </c>
      <c r="B6" s="21">
        <v>66</v>
      </c>
      <c r="C6" s="22">
        <v>100</v>
      </c>
      <c r="D6" s="21">
        <v>9</v>
      </c>
      <c r="E6" s="22">
        <f>C6*B6</f>
        <v>6600</v>
      </c>
      <c r="F6" s="23">
        <v>11886.6</v>
      </c>
      <c r="G6" s="23">
        <f>F6-E6</f>
        <v>5286.6</v>
      </c>
      <c r="H6" s="24">
        <v>38450</v>
      </c>
      <c r="I6" s="21" t="s">
        <v>51</v>
      </c>
      <c r="J6" s="21">
        <v>2</v>
      </c>
      <c r="K6" s="21" t="s">
        <v>29</v>
      </c>
      <c r="L6" s="21">
        <v>2005</v>
      </c>
      <c r="M6" s="21" t="s">
        <v>72</v>
      </c>
      <c r="N6" s="21">
        <v>193</v>
      </c>
      <c r="O6" s="21" t="s">
        <v>73</v>
      </c>
      <c r="P6" s="21" t="s">
        <v>74</v>
      </c>
      <c r="Q6" s="21" t="s">
        <v>75</v>
      </c>
      <c r="R6" s="21" t="s">
        <v>76</v>
      </c>
      <c r="S6" s="21"/>
      <c r="T6" s="21" t="s">
        <v>77</v>
      </c>
      <c r="U6" s="21"/>
      <c r="V6" s="21" t="s">
        <v>78</v>
      </c>
      <c r="W6" s="21" t="s">
        <v>79</v>
      </c>
      <c r="X6" s="21" t="s">
        <v>59</v>
      </c>
      <c r="Y6" s="21" t="s">
        <v>80</v>
      </c>
      <c r="Z6" s="21" t="s">
        <v>81</v>
      </c>
      <c r="AA6" s="25" t="s">
        <v>82</v>
      </c>
      <c r="AB6" s="21" t="s">
        <v>41</v>
      </c>
    </row>
    <row r="7" spans="1:28">
      <c r="A7" s="21">
        <v>10420</v>
      </c>
      <c r="B7" s="21">
        <v>66</v>
      </c>
      <c r="C7" s="22">
        <v>92.95</v>
      </c>
      <c r="D7" s="21">
        <v>6</v>
      </c>
      <c r="E7" s="22">
        <f>C7*B7</f>
        <v>6134.7</v>
      </c>
      <c r="F7" s="23">
        <v>6134.7</v>
      </c>
      <c r="G7" s="23">
        <f>F7-E7</f>
        <v>0</v>
      </c>
      <c r="H7" s="24">
        <v>38501</v>
      </c>
      <c r="I7" s="21" t="s">
        <v>83</v>
      </c>
      <c r="J7" s="21">
        <v>2</v>
      </c>
      <c r="K7" s="21" t="s">
        <v>63</v>
      </c>
      <c r="L7" s="21">
        <v>2005</v>
      </c>
      <c r="M7" s="21" t="s">
        <v>42</v>
      </c>
      <c r="N7" s="21">
        <v>92</v>
      </c>
      <c r="O7" s="21" t="s">
        <v>84</v>
      </c>
      <c r="P7" s="21" t="s">
        <v>85</v>
      </c>
      <c r="Q7" s="21" t="s">
        <v>86</v>
      </c>
      <c r="R7" s="21" t="s">
        <v>87</v>
      </c>
      <c r="S7" s="21" t="s">
        <v>88</v>
      </c>
      <c r="T7" s="21" t="s">
        <v>89</v>
      </c>
      <c r="U7" s="21" t="s">
        <v>90</v>
      </c>
      <c r="V7" s="21">
        <v>2067</v>
      </c>
      <c r="W7" s="21" t="s">
        <v>91</v>
      </c>
      <c r="X7" s="21" t="s">
        <v>92</v>
      </c>
      <c r="Y7" s="21" t="s">
        <v>93</v>
      </c>
      <c r="Z7" s="21" t="s">
        <v>94</v>
      </c>
      <c r="AA7" s="25" t="s">
        <v>95</v>
      </c>
      <c r="AB7" s="21" t="s">
        <v>96</v>
      </c>
    </row>
    <row r="8" spans="1:28">
      <c r="A8" s="21">
        <v>10406</v>
      </c>
      <c r="B8" s="21">
        <v>65</v>
      </c>
      <c r="C8" s="22">
        <v>100</v>
      </c>
      <c r="D8" s="21">
        <v>1</v>
      </c>
      <c r="E8" s="22">
        <f>C8*B8</f>
        <v>6500</v>
      </c>
      <c r="F8" s="23">
        <v>10468.9</v>
      </c>
      <c r="G8" s="23">
        <f>F8-E8</f>
        <v>3968.9</v>
      </c>
      <c r="H8" s="24">
        <v>38457</v>
      </c>
      <c r="I8" s="21" t="s">
        <v>97</v>
      </c>
      <c r="J8" s="21">
        <v>2</v>
      </c>
      <c r="K8" s="21" t="s">
        <v>29</v>
      </c>
      <c r="L8" s="21">
        <v>2005</v>
      </c>
      <c r="M8" s="21" t="s">
        <v>52</v>
      </c>
      <c r="N8" s="21">
        <v>141</v>
      </c>
      <c r="O8" s="21" t="s">
        <v>98</v>
      </c>
      <c r="P8" s="21" t="s">
        <v>99</v>
      </c>
      <c r="Q8" s="21" t="s">
        <v>100</v>
      </c>
      <c r="R8" s="21" t="s">
        <v>101</v>
      </c>
      <c r="S8" s="21"/>
      <c r="T8" s="21" t="s">
        <v>102</v>
      </c>
      <c r="U8" s="21"/>
      <c r="V8" s="21">
        <v>1734</v>
      </c>
      <c r="W8" s="21" t="s">
        <v>103</v>
      </c>
      <c r="X8" s="21" t="s">
        <v>59</v>
      </c>
      <c r="Y8" s="21" t="s">
        <v>104</v>
      </c>
      <c r="Z8" s="21" t="s">
        <v>105</v>
      </c>
      <c r="AA8" s="25" t="s">
        <v>106</v>
      </c>
      <c r="AB8" s="21" t="s">
        <v>41</v>
      </c>
    </row>
    <row r="9" spans="1:28">
      <c r="A9" s="21">
        <v>10400</v>
      </c>
      <c r="B9" s="21">
        <v>64</v>
      </c>
      <c r="C9" s="22">
        <v>100</v>
      </c>
      <c r="D9" s="21">
        <v>9</v>
      </c>
      <c r="E9" s="22">
        <f>C9*B9</f>
        <v>6400</v>
      </c>
      <c r="F9" s="23">
        <v>9661.44</v>
      </c>
      <c r="G9" s="23">
        <f>F9-E9</f>
        <v>3261.44</v>
      </c>
      <c r="H9" s="24">
        <v>38443</v>
      </c>
      <c r="I9" s="21" t="s">
        <v>51</v>
      </c>
      <c r="J9" s="21">
        <v>2</v>
      </c>
      <c r="K9" s="21" t="s">
        <v>29</v>
      </c>
      <c r="L9" s="21">
        <v>2005</v>
      </c>
      <c r="M9" s="21" t="s">
        <v>52</v>
      </c>
      <c r="N9" s="21">
        <v>136</v>
      </c>
      <c r="O9" s="21" t="s">
        <v>107</v>
      </c>
      <c r="P9" s="21" t="s">
        <v>44</v>
      </c>
      <c r="Q9" s="21">
        <v>4085553659</v>
      </c>
      <c r="R9" s="21" t="s">
        <v>45</v>
      </c>
      <c r="S9" s="21"/>
      <c r="T9" s="21" t="s">
        <v>46</v>
      </c>
      <c r="U9" s="21" t="s">
        <v>47</v>
      </c>
      <c r="V9" s="21">
        <v>94217</v>
      </c>
      <c r="W9" s="21" t="s">
        <v>36</v>
      </c>
      <c r="X9" s="21" t="s">
        <v>37</v>
      </c>
      <c r="Y9" s="21" t="s">
        <v>48</v>
      </c>
      <c r="Z9" s="21" t="s">
        <v>49</v>
      </c>
      <c r="AA9" s="25" t="s">
        <v>50</v>
      </c>
      <c r="AB9" s="21" t="s">
        <v>41</v>
      </c>
    </row>
    <row r="10" spans="1:28">
      <c r="A10" s="21">
        <v>10409</v>
      </c>
      <c r="B10" s="21">
        <v>61</v>
      </c>
      <c r="C10" s="22">
        <v>29.54</v>
      </c>
      <c r="D10" s="21">
        <v>1</v>
      </c>
      <c r="E10" s="22">
        <f>C10*B10</f>
        <v>1801.94</v>
      </c>
      <c r="F10" s="23">
        <v>1801.94</v>
      </c>
      <c r="G10" s="23">
        <f>F10-E10</f>
        <v>0</v>
      </c>
      <c r="H10" s="24">
        <v>38465</v>
      </c>
      <c r="I10" s="21" t="s">
        <v>51</v>
      </c>
      <c r="J10" s="21">
        <v>2</v>
      </c>
      <c r="K10" s="21" t="s">
        <v>29</v>
      </c>
      <c r="L10" s="21">
        <v>2005</v>
      </c>
      <c r="M10" s="21" t="s">
        <v>42</v>
      </c>
      <c r="N10" s="21">
        <v>33</v>
      </c>
      <c r="O10" s="21" t="s">
        <v>108</v>
      </c>
      <c r="P10" s="21" t="s">
        <v>109</v>
      </c>
      <c r="Q10" s="21" t="s">
        <v>110</v>
      </c>
      <c r="R10" s="21" t="s">
        <v>111</v>
      </c>
      <c r="S10" s="21" t="s">
        <v>112</v>
      </c>
      <c r="T10" s="21" t="s">
        <v>113</v>
      </c>
      <c r="U10" s="21"/>
      <c r="V10" s="21">
        <v>69045</v>
      </c>
      <c r="W10" s="21" t="s">
        <v>113</v>
      </c>
      <c r="X10" s="21" t="s">
        <v>92</v>
      </c>
      <c r="Y10" s="21" t="s">
        <v>114</v>
      </c>
      <c r="Z10" s="21" t="s">
        <v>115</v>
      </c>
      <c r="AA10" s="25" t="s">
        <v>116</v>
      </c>
      <c r="AB10" s="21" t="s">
        <v>117</v>
      </c>
    </row>
    <row r="11" spans="1:28">
      <c r="A11" s="21">
        <v>10412</v>
      </c>
      <c r="B11" s="21">
        <v>60</v>
      </c>
      <c r="C11" s="22">
        <v>100</v>
      </c>
      <c r="D11" s="21">
        <v>9</v>
      </c>
      <c r="E11" s="22">
        <f>C11*B11</f>
        <v>6000</v>
      </c>
      <c r="F11" s="23">
        <v>11887.8</v>
      </c>
      <c r="G11" s="23">
        <f>F11-E11</f>
        <v>5887.8</v>
      </c>
      <c r="H11" s="24">
        <v>38475</v>
      </c>
      <c r="I11" s="21" t="s">
        <v>51</v>
      </c>
      <c r="J11" s="21">
        <v>2</v>
      </c>
      <c r="K11" s="21" t="s">
        <v>63</v>
      </c>
      <c r="L11" s="21">
        <v>2005</v>
      </c>
      <c r="M11" s="21" t="s">
        <v>52</v>
      </c>
      <c r="N11" s="21">
        <v>169</v>
      </c>
      <c r="O11" s="21" t="s">
        <v>118</v>
      </c>
      <c r="P11" s="21" t="s">
        <v>119</v>
      </c>
      <c r="Q11" s="21" t="s">
        <v>120</v>
      </c>
      <c r="R11" s="21" t="s">
        <v>121</v>
      </c>
      <c r="S11" s="21"/>
      <c r="T11" s="21" t="s">
        <v>122</v>
      </c>
      <c r="U11" s="21"/>
      <c r="V11" s="21">
        <v>28034</v>
      </c>
      <c r="W11" s="21" t="s">
        <v>123</v>
      </c>
      <c r="X11" s="21" t="s">
        <v>59</v>
      </c>
      <c r="Y11" s="21" t="s">
        <v>124</v>
      </c>
      <c r="Z11" s="21" t="s">
        <v>125</v>
      </c>
      <c r="AA11" s="25" t="s">
        <v>126</v>
      </c>
      <c r="AB11" s="21" t="s">
        <v>41</v>
      </c>
    </row>
    <row r="12" spans="1:28">
      <c r="A12" s="21">
        <v>10414</v>
      </c>
      <c r="B12" s="21">
        <v>60</v>
      </c>
      <c r="C12" s="22">
        <v>100</v>
      </c>
      <c r="D12" s="21">
        <v>5</v>
      </c>
      <c r="E12" s="22">
        <f>C12*B12</f>
        <v>6000</v>
      </c>
      <c r="F12" s="23">
        <v>6107.4</v>
      </c>
      <c r="G12" s="23">
        <f>F12-E12</f>
        <v>107.4</v>
      </c>
      <c r="H12" s="24">
        <v>38478</v>
      </c>
      <c r="I12" s="21" t="s">
        <v>28</v>
      </c>
      <c r="J12" s="21">
        <v>2</v>
      </c>
      <c r="K12" s="21" t="s">
        <v>63</v>
      </c>
      <c r="L12" s="21">
        <v>2005</v>
      </c>
      <c r="M12" s="21" t="s">
        <v>42</v>
      </c>
      <c r="N12" s="21">
        <v>88</v>
      </c>
      <c r="O12" s="21" t="s">
        <v>127</v>
      </c>
      <c r="P12" s="21" t="s">
        <v>128</v>
      </c>
      <c r="Q12" s="21">
        <v>6175559555</v>
      </c>
      <c r="R12" s="21" t="s">
        <v>129</v>
      </c>
      <c r="S12" s="21"/>
      <c r="T12" s="21" t="s">
        <v>130</v>
      </c>
      <c r="U12" s="21" t="s">
        <v>131</v>
      </c>
      <c r="V12" s="21">
        <v>51003</v>
      </c>
      <c r="W12" s="21" t="s">
        <v>36</v>
      </c>
      <c r="X12" s="21" t="s">
        <v>37</v>
      </c>
      <c r="Y12" s="21" t="s">
        <v>132</v>
      </c>
      <c r="Z12" s="21" t="s">
        <v>133</v>
      </c>
      <c r="AA12" s="25" t="s">
        <v>134</v>
      </c>
      <c r="AB12" s="21" t="s">
        <v>96</v>
      </c>
    </row>
    <row r="13" spans="1:28">
      <c r="A13" s="21">
        <v>10417</v>
      </c>
      <c r="B13" s="21">
        <v>56</v>
      </c>
      <c r="C13" s="22">
        <v>100</v>
      </c>
      <c r="D13" s="21">
        <v>4</v>
      </c>
      <c r="E13" s="22">
        <f>C13*B13</f>
        <v>5600</v>
      </c>
      <c r="F13" s="23">
        <v>9218.16</v>
      </c>
      <c r="G13" s="23">
        <f>F13-E13</f>
        <v>3618.16</v>
      </c>
      <c r="H13" s="24">
        <v>38485</v>
      </c>
      <c r="I13" s="21" t="s">
        <v>97</v>
      </c>
      <c r="J13" s="21">
        <v>2</v>
      </c>
      <c r="K13" s="21" t="s">
        <v>63</v>
      </c>
      <c r="L13" s="21">
        <v>2005</v>
      </c>
      <c r="M13" s="21" t="s">
        <v>72</v>
      </c>
      <c r="N13" s="21">
        <v>193</v>
      </c>
      <c r="O13" s="21" t="s">
        <v>73</v>
      </c>
      <c r="P13" s="21" t="s">
        <v>119</v>
      </c>
      <c r="Q13" s="21" t="s">
        <v>120</v>
      </c>
      <c r="R13" s="21" t="s">
        <v>121</v>
      </c>
      <c r="S13" s="21"/>
      <c r="T13" s="21" t="s">
        <v>122</v>
      </c>
      <c r="U13" s="21"/>
      <c r="V13" s="21">
        <v>28034</v>
      </c>
      <c r="W13" s="21" t="s">
        <v>123</v>
      </c>
      <c r="X13" s="21" t="s">
        <v>59</v>
      </c>
      <c r="Y13" s="21" t="s">
        <v>124</v>
      </c>
      <c r="Z13" s="21" t="s">
        <v>125</v>
      </c>
      <c r="AA13" s="25" t="s">
        <v>126</v>
      </c>
      <c r="AB13" s="21" t="s">
        <v>41</v>
      </c>
    </row>
    <row r="14" spans="1:28">
      <c r="A14" s="21">
        <v>10339</v>
      </c>
      <c r="B14" s="21">
        <v>55</v>
      </c>
      <c r="C14" s="22">
        <v>100</v>
      </c>
      <c r="D14" s="21">
        <v>13</v>
      </c>
      <c r="E14" s="22">
        <f>C14*B14</f>
        <v>5500</v>
      </c>
      <c r="F14" s="23">
        <v>10758</v>
      </c>
      <c r="G14" s="23">
        <f>F14-E14</f>
        <v>5258</v>
      </c>
      <c r="H14" s="24">
        <v>38314</v>
      </c>
      <c r="I14" s="21" t="s">
        <v>51</v>
      </c>
      <c r="J14" s="21">
        <v>4</v>
      </c>
      <c r="K14" s="21" t="s">
        <v>135</v>
      </c>
      <c r="L14" s="21">
        <v>2004</v>
      </c>
      <c r="M14" s="21" t="s">
        <v>42</v>
      </c>
      <c r="N14" s="21">
        <v>88</v>
      </c>
      <c r="O14" s="21" t="s">
        <v>127</v>
      </c>
      <c r="P14" s="21" t="s">
        <v>136</v>
      </c>
      <c r="Q14" s="21" t="s">
        <v>137</v>
      </c>
      <c r="R14" s="21" t="s">
        <v>138</v>
      </c>
      <c r="S14" s="21"/>
      <c r="T14" s="21" t="s">
        <v>139</v>
      </c>
      <c r="U14" s="21" t="s">
        <v>140</v>
      </c>
      <c r="V14" s="21" t="s">
        <v>141</v>
      </c>
      <c r="W14" s="21" t="s">
        <v>142</v>
      </c>
      <c r="X14" s="21" t="s">
        <v>142</v>
      </c>
      <c r="Y14" s="21" t="s">
        <v>143</v>
      </c>
      <c r="Z14" s="21" t="s">
        <v>144</v>
      </c>
      <c r="AA14" s="25" t="s">
        <v>145</v>
      </c>
      <c r="AB14" s="21" t="s">
        <v>41</v>
      </c>
    </row>
    <row r="15" spans="1:28">
      <c r="A15" s="21">
        <v>10341</v>
      </c>
      <c r="B15" s="21">
        <v>55</v>
      </c>
      <c r="C15" s="22">
        <v>100</v>
      </c>
      <c r="D15" s="21">
        <v>8</v>
      </c>
      <c r="E15" s="22">
        <f>C15*B15</f>
        <v>5500</v>
      </c>
      <c r="F15" s="23">
        <v>8118.55</v>
      </c>
      <c r="G15" s="23">
        <f>F15-E15</f>
        <v>2618.55</v>
      </c>
      <c r="H15" s="24">
        <v>38315</v>
      </c>
      <c r="I15" s="21" t="s">
        <v>51</v>
      </c>
      <c r="J15" s="21">
        <v>4</v>
      </c>
      <c r="K15" s="21" t="s">
        <v>135</v>
      </c>
      <c r="L15" s="21">
        <v>2004</v>
      </c>
      <c r="M15" s="21" t="s">
        <v>72</v>
      </c>
      <c r="N15" s="21">
        <v>150</v>
      </c>
      <c r="O15" s="21" t="s">
        <v>146</v>
      </c>
      <c r="P15" s="21" t="s">
        <v>64</v>
      </c>
      <c r="Q15" s="21" t="s">
        <v>65</v>
      </c>
      <c r="R15" s="21" t="s">
        <v>66</v>
      </c>
      <c r="S15" s="21"/>
      <c r="T15" s="21" t="s">
        <v>67</v>
      </c>
      <c r="U15" s="21"/>
      <c r="V15" s="21">
        <v>5020</v>
      </c>
      <c r="W15" s="21" t="s">
        <v>68</v>
      </c>
      <c r="X15" s="21" t="s">
        <v>59</v>
      </c>
      <c r="Y15" s="21" t="s">
        <v>69</v>
      </c>
      <c r="Z15" s="21" t="s">
        <v>70</v>
      </c>
      <c r="AA15" s="25" t="s">
        <v>71</v>
      </c>
      <c r="AB15" s="21" t="s">
        <v>41</v>
      </c>
    </row>
    <row r="16" spans="1:28">
      <c r="A16" s="21">
        <v>10342</v>
      </c>
      <c r="B16" s="21">
        <v>55</v>
      </c>
      <c r="C16" s="22">
        <v>100</v>
      </c>
      <c r="D16" s="21">
        <v>7</v>
      </c>
      <c r="E16" s="22">
        <f>C16*B16</f>
        <v>5500</v>
      </c>
      <c r="F16" s="23">
        <v>6548.3</v>
      </c>
      <c r="G16" s="23">
        <f>F16-E16</f>
        <v>1048.3</v>
      </c>
      <c r="H16" s="24">
        <v>38315</v>
      </c>
      <c r="I16" s="21" t="s">
        <v>51</v>
      </c>
      <c r="J16" s="21">
        <v>4</v>
      </c>
      <c r="K16" s="21" t="s">
        <v>135</v>
      </c>
      <c r="L16" s="21">
        <v>2004</v>
      </c>
      <c r="M16" s="21" t="s">
        <v>52</v>
      </c>
      <c r="N16" s="21">
        <v>146</v>
      </c>
      <c r="O16" s="21" t="s">
        <v>147</v>
      </c>
      <c r="P16" s="21" t="s">
        <v>148</v>
      </c>
      <c r="Q16" s="21" t="s">
        <v>149</v>
      </c>
      <c r="R16" s="21" t="s">
        <v>150</v>
      </c>
      <c r="S16" s="21" t="s">
        <v>151</v>
      </c>
      <c r="T16" s="21" t="s">
        <v>152</v>
      </c>
      <c r="U16" s="21" t="s">
        <v>153</v>
      </c>
      <c r="V16" s="21">
        <v>3004</v>
      </c>
      <c r="W16" s="21" t="s">
        <v>91</v>
      </c>
      <c r="X16" s="21" t="s">
        <v>92</v>
      </c>
      <c r="Y16" s="21" t="s">
        <v>154</v>
      </c>
      <c r="Z16" s="21" t="s">
        <v>155</v>
      </c>
      <c r="AA16" s="25" t="s">
        <v>156</v>
      </c>
      <c r="AB16" s="21" t="s">
        <v>96</v>
      </c>
    </row>
    <row r="17" spans="1:28">
      <c r="A17" s="21">
        <v>10340</v>
      </c>
      <c r="B17" s="21">
        <v>55</v>
      </c>
      <c r="C17" s="22">
        <v>100</v>
      </c>
      <c r="D17" s="21">
        <v>2</v>
      </c>
      <c r="E17" s="22">
        <f>C17*B17</f>
        <v>5500</v>
      </c>
      <c r="F17" s="23">
        <v>6482.85</v>
      </c>
      <c r="G17" s="23">
        <f>F17-E17</f>
        <v>982.85</v>
      </c>
      <c r="H17" s="24">
        <v>38315</v>
      </c>
      <c r="I17" s="21" t="s">
        <v>51</v>
      </c>
      <c r="J17" s="21">
        <v>4</v>
      </c>
      <c r="K17" s="21" t="s">
        <v>135</v>
      </c>
      <c r="L17" s="21">
        <v>2004</v>
      </c>
      <c r="M17" s="21" t="s">
        <v>72</v>
      </c>
      <c r="N17" s="21">
        <v>99</v>
      </c>
      <c r="O17" s="21" t="s">
        <v>157</v>
      </c>
      <c r="P17" s="21" t="s">
        <v>158</v>
      </c>
      <c r="Q17" s="21" t="s">
        <v>159</v>
      </c>
      <c r="R17" s="21" t="s">
        <v>160</v>
      </c>
      <c r="S17" s="21"/>
      <c r="T17" s="21" t="s">
        <v>161</v>
      </c>
      <c r="U17" s="21"/>
      <c r="V17" s="21">
        <v>8022</v>
      </c>
      <c r="W17" s="21" t="s">
        <v>123</v>
      </c>
      <c r="X17" s="21" t="s">
        <v>59</v>
      </c>
      <c r="Y17" s="21" t="s">
        <v>162</v>
      </c>
      <c r="Z17" s="21" t="s">
        <v>163</v>
      </c>
      <c r="AA17" s="25" t="s">
        <v>164</v>
      </c>
      <c r="AB17" s="21" t="s">
        <v>96</v>
      </c>
    </row>
    <row r="18" spans="1:28">
      <c r="A18" s="21">
        <v>10415</v>
      </c>
      <c r="B18" s="21">
        <v>51</v>
      </c>
      <c r="C18" s="22">
        <v>100</v>
      </c>
      <c r="D18" s="21">
        <v>5</v>
      </c>
      <c r="E18" s="22">
        <f>C18*B18</f>
        <v>5100</v>
      </c>
      <c r="F18" s="23">
        <v>6209.25</v>
      </c>
      <c r="G18" s="23">
        <f>F18-E18</f>
        <v>1109.25</v>
      </c>
      <c r="H18" s="24">
        <v>38481</v>
      </c>
      <c r="I18" s="21" t="s">
        <v>97</v>
      </c>
      <c r="J18" s="21">
        <v>2</v>
      </c>
      <c r="K18" s="21" t="s">
        <v>63</v>
      </c>
      <c r="L18" s="21">
        <v>2005</v>
      </c>
      <c r="M18" s="21" t="s">
        <v>42</v>
      </c>
      <c r="N18" s="21">
        <v>105</v>
      </c>
      <c r="O18" s="21" t="s">
        <v>165</v>
      </c>
      <c r="P18" s="21" t="s">
        <v>166</v>
      </c>
      <c r="Q18" s="21" t="s">
        <v>167</v>
      </c>
      <c r="R18" s="21" t="s">
        <v>168</v>
      </c>
      <c r="S18" s="21"/>
      <c r="T18" s="21" t="s">
        <v>169</v>
      </c>
      <c r="U18" s="21" t="s">
        <v>153</v>
      </c>
      <c r="V18" s="21">
        <v>3150</v>
      </c>
      <c r="W18" s="21" t="s">
        <v>91</v>
      </c>
      <c r="X18" s="21" t="s">
        <v>92</v>
      </c>
      <c r="Y18" s="21" t="s">
        <v>170</v>
      </c>
      <c r="Z18" s="21" t="s">
        <v>171</v>
      </c>
      <c r="AA18" s="25" t="s">
        <v>172</v>
      </c>
      <c r="AB18" s="21" t="s">
        <v>96</v>
      </c>
    </row>
    <row r="19" spans="1:28">
      <c r="A19" s="21">
        <v>10422</v>
      </c>
      <c r="B19" s="21">
        <v>51</v>
      </c>
      <c r="C19" s="22">
        <v>95.55</v>
      </c>
      <c r="D19" s="21">
        <v>2</v>
      </c>
      <c r="E19" s="22">
        <f>C19*B19</f>
        <v>4873.05</v>
      </c>
      <c r="F19" s="23">
        <v>4873.05</v>
      </c>
      <c r="G19" s="23">
        <f>F19-E19</f>
        <v>0</v>
      </c>
      <c r="H19" s="24">
        <v>38502</v>
      </c>
      <c r="I19" s="21" t="s">
        <v>83</v>
      </c>
      <c r="J19" s="21">
        <v>2</v>
      </c>
      <c r="K19" s="21" t="s">
        <v>63</v>
      </c>
      <c r="L19" s="21">
        <v>2005</v>
      </c>
      <c r="M19" s="21" t="s">
        <v>42</v>
      </c>
      <c r="N19" s="21">
        <v>102</v>
      </c>
      <c r="O19" s="21" t="s">
        <v>173</v>
      </c>
      <c r="P19" s="21" t="s">
        <v>174</v>
      </c>
      <c r="Q19" s="21">
        <v>2155551555</v>
      </c>
      <c r="R19" s="21" t="s">
        <v>175</v>
      </c>
      <c r="S19" s="21"/>
      <c r="T19" s="21" t="s">
        <v>176</v>
      </c>
      <c r="U19" s="21" t="s">
        <v>177</v>
      </c>
      <c r="V19" s="21">
        <v>70267</v>
      </c>
      <c r="W19" s="21" t="s">
        <v>36</v>
      </c>
      <c r="X19" s="21" t="s">
        <v>37</v>
      </c>
      <c r="Y19" s="21" t="s">
        <v>178</v>
      </c>
      <c r="Z19" s="21" t="s">
        <v>179</v>
      </c>
      <c r="AA19" s="25" t="s">
        <v>180</v>
      </c>
      <c r="AB19" s="21" t="s">
        <v>96</v>
      </c>
    </row>
    <row r="20" spans="1:28">
      <c r="A20" s="21">
        <v>10322</v>
      </c>
      <c r="B20" s="21">
        <v>50</v>
      </c>
      <c r="C20" s="22">
        <v>100</v>
      </c>
      <c r="D20" s="21">
        <v>6</v>
      </c>
      <c r="E20" s="22">
        <f>C20*B20</f>
        <v>5000</v>
      </c>
      <c r="F20" s="23">
        <v>12536.5</v>
      </c>
      <c r="G20" s="23">
        <f>F20-E20</f>
        <v>7536.5</v>
      </c>
      <c r="H20" s="24">
        <v>38295</v>
      </c>
      <c r="I20" s="21" t="s">
        <v>51</v>
      </c>
      <c r="J20" s="21">
        <v>4</v>
      </c>
      <c r="K20" s="21" t="s">
        <v>135</v>
      </c>
      <c r="L20" s="21">
        <v>2004</v>
      </c>
      <c r="M20" s="21" t="s">
        <v>42</v>
      </c>
      <c r="N20" s="21">
        <v>127</v>
      </c>
      <c r="O20" s="21" t="s">
        <v>181</v>
      </c>
      <c r="P20" s="21" t="s">
        <v>182</v>
      </c>
      <c r="Q20" s="21">
        <v>6035558647</v>
      </c>
      <c r="R20" s="21" t="s">
        <v>183</v>
      </c>
      <c r="S20" s="21"/>
      <c r="T20" s="21" t="s">
        <v>184</v>
      </c>
      <c r="U20" s="21" t="s">
        <v>185</v>
      </c>
      <c r="V20" s="21">
        <v>62005</v>
      </c>
      <c r="W20" s="21" t="s">
        <v>36</v>
      </c>
      <c r="X20" s="21" t="s">
        <v>37</v>
      </c>
      <c r="Y20" s="21" t="s">
        <v>186</v>
      </c>
      <c r="Z20" s="21" t="s">
        <v>187</v>
      </c>
      <c r="AA20" s="25" t="s">
        <v>188</v>
      </c>
      <c r="AB20" s="21" t="s">
        <v>41</v>
      </c>
    </row>
    <row r="21" spans="1:28">
      <c r="A21" s="21">
        <v>10424</v>
      </c>
      <c r="B21" s="21">
        <v>50</v>
      </c>
      <c r="C21" s="22">
        <v>100</v>
      </c>
      <c r="D21" s="21">
        <v>6</v>
      </c>
      <c r="E21" s="22">
        <f>C21*B21</f>
        <v>5000</v>
      </c>
      <c r="F21" s="23">
        <v>12001</v>
      </c>
      <c r="G21" s="23">
        <f>F21-E21</f>
        <v>7001</v>
      </c>
      <c r="H21" s="24">
        <v>38503</v>
      </c>
      <c r="I21" s="21" t="s">
        <v>83</v>
      </c>
      <c r="J21" s="21">
        <v>2</v>
      </c>
      <c r="K21" s="21" t="s">
        <v>63</v>
      </c>
      <c r="L21" s="21">
        <v>2005</v>
      </c>
      <c r="M21" s="21" t="s">
        <v>52</v>
      </c>
      <c r="N21" s="21">
        <v>214</v>
      </c>
      <c r="O21" s="21" t="s">
        <v>189</v>
      </c>
      <c r="P21" s="21" t="s">
        <v>119</v>
      </c>
      <c r="Q21" s="21" t="s">
        <v>120</v>
      </c>
      <c r="R21" s="21" t="s">
        <v>121</v>
      </c>
      <c r="S21" s="21"/>
      <c r="T21" s="21" t="s">
        <v>122</v>
      </c>
      <c r="U21" s="21"/>
      <c r="V21" s="21">
        <v>28034</v>
      </c>
      <c r="W21" s="21" t="s">
        <v>123</v>
      </c>
      <c r="X21" s="21" t="s">
        <v>59</v>
      </c>
      <c r="Y21" s="21" t="s">
        <v>124</v>
      </c>
      <c r="Z21" s="21" t="s">
        <v>125</v>
      </c>
      <c r="AA21" s="25" t="s">
        <v>126</v>
      </c>
      <c r="AB21" s="21" t="s">
        <v>41</v>
      </c>
    </row>
    <row r="22" spans="1:28">
      <c r="A22" s="21">
        <v>10276</v>
      </c>
      <c r="B22" s="21">
        <v>50</v>
      </c>
      <c r="C22" s="22">
        <v>100</v>
      </c>
      <c r="D22" s="21">
        <v>3</v>
      </c>
      <c r="E22" s="22">
        <f>C22*B22</f>
        <v>5000</v>
      </c>
      <c r="F22" s="23">
        <v>9631</v>
      </c>
      <c r="G22" s="23">
        <f>F22-E22</f>
        <v>4631</v>
      </c>
      <c r="H22" s="24">
        <v>38201</v>
      </c>
      <c r="I22" s="21" t="s">
        <v>51</v>
      </c>
      <c r="J22" s="21">
        <v>3</v>
      </c>
      <c r="K22" s="21" t="s">
        <v>190</v>
      </c>
      <c r="L22" s="21">
        <v>2004</v>
      </c>
      <c r="M22" s="21" t="s">
        <v>52</v>
      </c>
      <c r="N22" s="21">
        <v>194</v>
      </c>
      <c r="O22" s="21" t="s">
        <v>191</v>
      </c>
      <c r="P22" s="21" t="s">
        <v>192</v>
      </c>
      <c r="Q22" s="21">
        <v>6175557555</v>
      </c>
      <c r="R22" s="21" t="s">
        <v>193</v>
      </c>
      <c r="S22" s="21"/>
      <c r="T22" s="21" t="s">
        <v>194</v>
      </c>
      <c r="U22" s="21" t="s">
        <v>131</v>
      </c>
      <c r="V22" s="21">
        <v>58339</v>
      </c>
      <c r="W22" s="21" t="s">
        <v>36</v>
      </c>
      <c r="X22" s="21" t="s">
        <v>37</v>
      </c>
      <c r="Y22" s="21" t="s">
        <v>195</v>
      </c>
      <c r="Z22" s="21" t="s">
        <v>196</v>
      </c>
      <c r="AA22" s="25" t="s">
        <v>197</v>
      </c>
      <c r="AB22" s="21" t="s">
        <v>41</v>
      </c>
    </row>
    <row r="23" spans="1:28">
      <c r="A23" s="21">
        <v>10214</v>
      </c>
      <c r="B23" s="21">
        <v>50</v>
      </c>
      <c r="C23" s="22">
        <v>100</v>
      </c>
      <c r="D23" s="21">
        <v>1</v>
      </c>
      <c r="E23" s="22">
        <f>C23*B23</f>
        <v>5000</v>
      </c>
      <c r="F23" s="23">
        <v>9534.5</v>
      </c>
      <c r="G23" s="23">
        <f>F23-E23</f>
        <v>4534.5</v>
      </c>
      <c r="H23" s="24">
        <v>38012</v>
      </c>
      <c r="I23" s="21" t="s">
        <v>51</v>
      </c>
      <c r="J23" s="21">
        <v>1</v>
      </c>
      <c r="K23" s="21" t="s">
        <v>198</v>
      </c>
      <c r="L23" s="21">
        <v>2004</v>
      </c>
      <c r="M23" s="21" t="s">
        <v>42</v>
      </c>
      <c r="N23" s="21">
        <v>168</v>
      </c>
      <c r="O23" s="21" t="s">
        <v>199</v>
      </c>
      <c r="P23" s="21" t="s">
        <v>200</v>
      </c>
      <c r="Q23" s="21" t="s">
        <v>201</v>
      </c>
      <c r="R23" s="21" t="s">
        <v>202</v>
      </c>
      <c r="S23" s="21"/>
      <c r="T23" s="21" t="s">
        <v>122</v>
      </c>
      <c r="U23" s="21"/>
      <c r="V23" s="21">
        <v>28023</v>
      </c>
      <c r="W23" s="21" t="s">
        <v>123</v>
      </c>
      <c r="X23" s="21" t="s">
        <v>59</v>
      </c>
      <c r="Y23" s="21" t="s">
        <v>203</v>
      </c>
      <c r="Z23" s="21" t="s">
        <v>204</v>
      </c>
      <c r="AA23" s="25" t="s">
        <v>205</v>
      </c>
      <c r="AB23" s="21" t="s">
        <v>41</v>
      </c>
    </row>
    <row r="24" spans="1:28">
      <c r="A24" s="21">
        <v>10271</v>
      </c>
      <c r="B24" s="21">
        <v>50</v>
      </c>
      <c r="C24" s="22">
        <v>100</v>
      </c>
      <c r="D24" s="21">
        <v>4</v>
      </c>
      <c r="E24" s="22">
        <f>C24*B24</f>
        <v>5000</v>
      </c>
      <c r="F24" s="23">
        <v>9169</v>
      </c>
      <c r="G24" s="23">
        <f>F24-E24</f>
        <v>4169</v>
      </c>
      <c r="H24" s="24">
        <v>38188</v>
      </c>
      <c r="I24" s="21" t="s">
        <v>51</v>
      </c>
      <c r="J24" s="21">
        <v>3</v>
      </c>
      <c r="K24" s="21" t="s">
        <v>206</v>
      </c>
      <c r="L24" s="21">
        <v>2004</v>
      </c>
      <c r="M24" s="21" t="s">
        <v>52</v>
      </c>
      <c r="N24" s="21">
        <v>163</v>
      </c>
      <c r="O24" s="21" t="s">
        <v>207</v>
      </c>
      <c r="P24" s="21" t="s">
        <v>208</v>
      </c>
      <c r="Q24" s="21">
        <v>4155551450</v>
      </c>
      <c r="R24" s="21" t="s">
        <v>209</v>
      </c>
      <c r="S24" s="21"/>
      <c r="T24" s="21" t="s">
        <v>210</v>
      </c>
      <c r="U24" s="21" t="s">
        <v>47</v>
      </c>
      <c r="V24" s="21">
        <v>97562</v>
      </c>
      <c r="W24" s="21" t="s">
        <v>36</v>
      </c>
      <c r="X24" s="21" t="s">
        <v>37</v>
      </c>
      <c r="Y24" s="21" t="s">
        <v>211</v>
      </c>
      <c r="Z24" s="21" t="s">
        <v>187</v>
      </c>
      <c r="AA24" s="25" t="s">
        <v>212</v>
      </c>
      <c r="AB24" s="21" t="s">
        <v>41</v>
      </c>
    </row>
    <row r="25" spans="1:28">
      <c r="A25" s="21">
        <v>10382</v>
      </c>
      <c r="B25" s="21">
        <v>50</v>
      </c>
      <c r="C25" s="22">
        <v>100</v>
      </c>
      <c r="D25" s="21">
        <v>7</v>
      </c>
      <c r="E25" s="22">
        <f>C25*B25</f>
        <v>5000</v>
      </c>
      <c r="F25" s="23">
        <v>8935.5</v>
      </c>
      <c r="G25" s="23">
        <f>F25-E25</f>
        <v>3935.5</v>
      </c>
      <c r="H25" s="24">
        <v>38400</v>
      </c>
      <c r="I25" s="21" t="s">
        <v>51</v>
      </c>
      <c r="J25" s="21">
        <v>1</v>
      </c>
      <c r="K25" s="21" t="s">
        <v>213</v>
      </c>
      <c r="L25" s="21">
        <v>2005</v>
      </c>
      <c r="M25" s="21" t="s">
        <v>42</v>
      </c>
      <c r="N25" s="21">
        <v>99</v>
      </c>
      <c r="O25" s="21" t="s">
        <v>214</v>
      </c>
      <c r="P25" s="21" t="s">
        <v>208</v>
      </c>
      <c r="Q25" s="21">
        <v>4155551450</v>
      </c>
      <c r="R25" s="21" t="s">
        <v>209</v>
      </c>
      <c r="S25" s="21"/>
      <c r="T25" s="21" t="s">
        <v>210</v>
      </c>
      <c r="U25" s="21" t="s">
        <v>47</v>
      </c>
      <c r="V25" s="21">
        <v>97562</v>
      </c>
      <c r="W25" s="21" t="s">
        <v>36</v>
      </c>
      <c r="X25" s="21" t="s">
        <v>37</v>
      </c>
      <c r="Y25" s="21" t="s">
        <v>211</v>
      </c>
      <c r="Z25" s="21" t="s">
        <v>187</v>
      </c>
      <c r="AA25" s="25" t="s">
        <v>212</v>
      </c>
      <c r="AB25" s="21" t="s">
        <v>41</v>
      </c>
    </row>
    <row r="26" spans="1:28">
      <c r="A26" s="21">
        <v>10121</v>
      </c>
      <c r="B26" s="21">
        <v>50</v>
      </c>
      <c r="C26" s="22">
        <v>100</v>
      </c>
      <c r="D26" s="21">
        <v>4</v>
      </c>
      <c r="E26" s="22">
        <f>C26*B26</f>
        <v>5000</v>
      </c>
      <c r="F26" s="23">
        <v>8284</v>
      </c>
      <c r="G26" s="23">
        <f>F26-E26</f>
        <v>3284</v>
      </c>
      <c r="H26" s="24">
        <v>37748</v>
      </c>
      <c r="I26" s="21" t="s">
        <v>51</v>
      </c>
      <c r="J26" s="21">
        <v>2</v>
      </c>
      <c r="K26" s="21" t="s">
        <v>63</v>
      </c>
      <c r="L26" s="21">
        <v>2003</v>
      </c>
      <c r="M26" s="21" t="s">
        <v>72</v>
      </c>
      <c r="N26" s="21">
        <v>150</v>
      </c>
      <c r="O26" s="21" t="s">
        <v>146</v>
      </c>
      <c r="P26" s="21" t="s">
        <v>215</v>
      </c>
      <c r="Q26" s="21" t="s">
        <v>216</v>
      </c>
      <c r="R26" s="21" t="s">
        <v>217</v>
      </c>
      <c r="S26" s="21"/>
      <c r="T26" s="21" t="s">
        <v>218</v>
      </c>
      <c r="U26" s="21"/>
      <c r="V26" s="21">
        <v>51100</v>
      </c>
      <c r="W26" s="21" t="s">
        <v>58</v>
      </c>
      <c r="X26" s="21" t="s">
        <v>59</v>
      </c>
      <c r="Y26" s="21" t="s">
        <v>219</v>
      </c>
      <c r="Z26" s="21" t="s">
        <v>220</v>
      </c>
      <c r="AA26" s="25" t="s">
        <v>221</v>
      </c>
      <c r="AB26" s="21" t="s">
        <v>41</v>
      </c>
    </row>
    <row r="27" spans="1:28">
      <c r="A27" s="21">
        <v>10220</v>
      </c>
      <c r="B27" s="21">
        <v>50</v>
      </c>
      <c r="C27" s="22">
        <v>100</v>
      </c>
      <c r="D27" s="21">
        <v>5</v>
      </c>
      <c r="E27" s="22">
        <f>C27*B27</f>
        <v>5000</v>
      </c>
      <c r="F27" s="23">
        <v>8258</v>
      </c>
      <c r="G27" s="23">
        <f>F27-E27</f>
        <v>3258</v>
      </c>
      <c r="H27" s="24">
        <v>38029</v>
      </c>
      <c r="I27" s="21" t="s">
        <v>51</v>
      </c>
      <c r="J27" s="21">
        <v>1</v>
      </c>
      <c r="K27" s="21" t="s">
        <v>213</v>
      </c>
      <c r="L27" s="21">
        <v>2004</v>
      </c>
      <c r="M27" s="21" t="s">
        <v>52</v>
      </c>
      <c r="N27" s="21">
        <v>143</v>
      </c>
      <c r="O27" s="21" t="s">
        <v>222</v>
      </c>
      <c r="P27" s="21" t="s">
        <v>223</v>
      </c>
      <c r="Q27" s="21" t="s">
        <v>224</v>
      </c>
      <c r="R27" s="21" t="s">
        <v>225</v>
      </c>
      <c r="S27" s="21" t="s">
        <v>226</v>
      </c>
      <c r="T27" s="21" t="s">
        <v>227</v>
      </c>
      <c r="U27" s="21"/>
      <c r="V27" s="21">
        <v>2</v>
      </c>
      <c r="W27" s="21" t="s">
        <v>228</v>
      </c>
      <c r="X27" s="21" t="s">
        <v>59</v>
      </c>
      <c r="Y27" s="21" t="s">
        <v>229</v>
      </c>
      <c r="Z27" s="21" t="s">
        <v>230</v>
      </c>
      <c r="AA27" s="25" t="s">
        <v>231</v>
      </c>
      <c r="AB27" s="21" t="s">
        <v>41</v>
      </c>
    </row>
    <row r="28" spans="1:28">
      <c r="A28" s="21">
        <v>10301</v>
      </c>
      <c r="B28" s="21">
        <v>50</v>
      </c>
      <c r="C28" s="22">
        <v>100</v>
      </c>
      <c r="D28" s="21">
        <v>11</v>
      </c>
      <c r="E28" s="22">
        <f>C28*B28</f>
        <v>5000</v>
      </c>
      <c r="F28" s="23">
        <v>7723.5</v>
      </c>
      <c r="G28" s="23">
        <f>F28-E28</f>
        <v>2723.5</v>
      </c>
      <c r="H28" s="24">
        <v>37899</v>
      </c>
      <c r="I28" s="21" t="s">
        <v>51</v>
      </c>
      <c r="J28" s="21">
        <v>4</v>
      </c>
      <c r="K28" s="21" t="s">
        <v>232</v>
      </c>
      <c r="L28" s="21">
        <v>2003</v>
      </c>
      <c r="M28" s="21" t="s">
        <v>52</v>
      </c>
      <c r="N28" s="21">
        <v>140</v>
      </c>
      <c r="O28" s="21" t="s">
        <v>53</v>
      </c>
      <c r="P28" s="21" t="s">
        <v>233</v>
      </c>
      <c r="Q28" s="21" t="s">
        <v>234</v>
      </c>
      <c r="R28" s="21" t="s">
        <v>235</v>
      </c>
      <c r="S28" s="21"/>
      <c r="T28" s="21" t="s">
        <v>236</v>
      </c>
      <c r="U28" s="21"/>
      <c r="V28" s="21" t="s">
        <v>237</v>
      </c>
      <c r="W28" s="21" t="s">
        <v>238</v>
      </c>
      <c r="X28" s="21" t="s">
        <v>59</v>
      </c>
      <c r="Y28" s="21" t="s">
        <v>239</v>
      </c>
      <c r="Z28" s="21" t="s">
        <v>240</v>
      </c>
      <c r="AA28" s="25" t="s">
        <v>241</v>
      </c>
      <c r="AB28" s="21" t="s">
        <v>41</v>
      </c>
    </row>
    <row r="29" spans="1:28">
      <c r="A29" s="21">
        <v>10195</v>
      </c>
      <c r="B29" s="21">
        <v>50</v>
      </c>
      <c r="C29" s="22">
        <v>100</v>
      </c>
      <c r="D29" s="21">
        <v>10</v>
      </c>
      <c r="E29" s="22">
        <f>C29*B29</f>
        <v>5000</v>
      </c>
      <c r="F29" s="23">
        <v>7620.5</v>
      </c>
      <c r="G29" s="23">
        <f>F29-E29</f>
        <v>2620.5</v>
      </c>
      <c r="H29" s="24">
        <v>37950</v>
      </c>
      <c r="I29" s="21" t="s">
        <v>51</v>
      </c>
      <c r="J29" s="21">
        <v>4</v>
      </c>
      <c r="K29" s="21" t="s">
        <v>135</v>
      </c>
      <c r="L29" s="21">
        <v>2003</v>
      </c>
      <c r="M29" s="21" t="s">
        <v>52</v>
      </c>
      <c r="N29" s="21">
        <v>169</v>
      </c>
      <c r="O29" s="21" t="s">
        <v>118</v>
      </c>
      <c r="P29" s="21" t="s">
        <v>242</v>
      </c>
      <c r="Q29" s="21">
        <v>9145554562</v>
      </c>
      <c r="R29" s="21" t="s">
        <v>243</v>
      </c>
      <c r="S29" s="21"/>
      <c r="T29" s="21" t="s">
        <v>244</v>
      </c>
      <c r="U29" s="21" t="s">
        <v>245</v>
      </c>
      <c r="V29" s="21">
        <v>24067</v>
      </c>
      <c r="W29" s="21" t="s">
        <v>36</v>
      </c>
      <c r="X29" s="21" t="s">
        <v>37</v>
      </c>
      <c r="Y29" s="21" t="s">
        <v>48</v>
      </c>
      <c r="Z29" s="21" t="s">
        <v>246</v>
      </c>
      <c r="AA29" s="25" t="s">
        <v>247</v>
      </c>
      <c r="AB29" s="21" t="s">
        <v>41</v>
      </c>
    </row>
    <row r="30" spans="1:28">
      <c r="A30" s="21">
        <v>10390</v>
      </c>
      <c r="B30" s="21">
        <v>50</v>
      </c>
      <c r="C30" s="22">
        <v>100</v>
      </c>
      <c r="D30" s="21">
        <v>1</v>
      </c>
      <c r="E30" s="22">
        <f>C30*B30</f>
        <v>5000</v>
      </c>
      <c r="F30" s="23">
        <v>7397</v>
      </c>
      <c r="G30" s="23">
        <f>F30-E30</f>
        <v>2397</v>
      </c>
      <c r="H30" s="24">
        <v>38415</v>
      </c>
      <c r="I30" s="21" t="s">
        <v>51</v>
      </c>
      <c r="J30" s="21">
        <v>1</v>
      </c>
      <c r="K30" s="21" t="s">
        <v>248</v>
      </c>
      <c r="L30" s="21">
        <v>2005</v>
      </c>
      <c r="M30" s="21" t="s">
        <v>52</v>
      </c>
      <c r="N30" s="21">
        <v>146</v>
      </c>
      <c r="O30" s="21" t="s">
        <v>147</v>
      </c>
      <c r="P30" s="21" t="s">
        <v>208</v>
      </c>
      <c r="Q30" s="21">
        <v>4155551450</v>
      </c>
      <c r="R30" s="21" t="s">
        <v>209</v>
      </c>
      <c r="S30" s="21"/>
      <c r="T30" s="21" t="s">
        <v>210</v>
      </c>
      <c r="U30" s="21" t="s">
        <v>47</v>
      </c>
      <c r="V30" s="21">
        <v>97562</v>
      </c>
      <c r="W30" s="21" t="s">
        <v>36</v>
      </c>
      <c r="X30" s="21" t="s">
        <v>37</v>
      </c>
      <c r="Y30" s="21" t="s">
        <v>211</v>
      </c>
      <c r="Z30" s="21" t="s">
        <v>187</v>
      </c>
      <c r="AA30" s="25" t="s">
        <v>212</v>
      </c>
      <c r="AB30" s="21" t="s">
        <v>41</v>
      </c>
    </row>
    <row r="31" spans="1:28">
      <c r="A31" s="21">
        <v>10332</v>
      </c>
      <c r="B31" s="21">
        <v>50</v>
      </c>
      <c r="C31" s="22">
        <v>100</v>
      </c>
      <c r="D31" s="21">
        <v>2</v>
      </c>
      <c r="E31" s="22">
        <f>C31*B31</f>
        <v>5000</v>
      </c>
      <c r="F31" s="23">
        <v>7310</v>
      </c>
      <c r="G31" s="23">
        <f>F31-E31</f>
        <v>2310</v>
      </c>
      <c r="H31" s="24">
        <v>38308</v>
      </c>
      <c r="I31" s="21" t="s">
        <v>51</v>
      </c>
      <c r="J31" s="21">
        <v>4</v>
      </c>
      <c r="K31" s="21" t="s">
        <v>135</v>
      </c>
      <c r="L31" s="21">
        <v>2004</v>
      </c>
      <c r="M31" s="21" t="s">
        <v>42</v>
      </c>
      <c r="N31" s="21">
        <v>92</v>
      </c>
      <c r="O31" s="21" t="s">
        <v>84</v>
      </c>
      <c r="P31" s="21" t="s">
        <v>249</v>
      </c>
      <c r="Q31" s="21" t="s">
        <v>250</v>
      </c>
      <c r="R31" s="21" t="s">
        <v>251</v>
      </c>
      <c r="S31" s="21"/>
      <c r="T31" s="21" t="s">
        <v>252</v>
      </c>
      <c r="U31" s="21"/>
      <c r="V31" s="21" t="s">
        <v>253</v>
      </c>
      <c r="W31" s="21" t="s">
        <v>79</v>
      </c>
      <c r="X31" s="21" t="s">
        <v>59</v>
      </c>
      <c r="Y31" s="21" t="s">
        <v>254</v>
      </c>
      <c r="Z31" s="21" t="s">
        <v>153</v>
      </c>
      <c r="AA31" s="25" t="s">
        <v>255</v>
      </c>
      <c r="AB31" s="21" t="s">
        <v>41</v>
      </c>
    </row>
    <row r="32" spans="1:28">
      <c r="A32" s="21">
        <v>10347</v>
      </c>
      <c r="B32" s="21">
        <v>50</v>
      </c>
      <c r="C32" s="22">
        <v>100</v>
      </c>
      <c r="D32" s="21">
        <v>8</v>
      </c>
      <c r="E32" s="22">
        <f>C32*B32</f>
        <v>5000</v>
      </c>
      <c r="F32" s="23">
        <v>6834.5</v>
      </c>
      <c r="G32" s="23">
        <f>F32-E32</f>
        <v>1834.5</v>
      </c>
      <c r="H32" s="24">
        <v>38320</v>
      </c>
      <c r="I32" s="21" t="s">
        <v>51</v>
      </c>
      <c r="J32" s="21">
        <v>4</v>
      </c>
      <c r="K32" s="21" t="s">
        <v>135</v>
      </c>
      <c r="L32" s="21">
        <v>2004</v>
      </c>
      <c r="M32" s="21" t="s">
        <v>256</v>
      </c>
      <c r="N32" s="21">
        <v>60</v>
      </c>
      <c r="O32" s="21" t="s">
        <v>257</v>
      </c>
      <c r="P32" s="21" t="s">
        <v>148</v>
      </c>
      <c r="Q32" s="21" t="s">
        <v>149</v>
      </c>
      <c r="R32" s="21" t="s">
        <v>150</v>
      </c>
      <c r="S32" s="21" t="s">
        <v>151</v>
      </c>
      <c r="T32" s="21" t="s">
        <v>152</v>
      </c>
      <c r="U32" s="21" t="s">
        <v>153</v>
      </c>
      <c r="V32" s="21">
        <v>3004</v>
      </c>
      <c r="W32" s="21" t="s">
        <v>91</v>
      </c>
      <c r="X32" s="21" t="s">
        <v>92</v>
      </c>
      <c r="Y32" s="21" t="s">
        <v>154</v>
      </c>
      <c r="Z32" s="21" t="s">
        <v>155</v>
      </c>
      <c r="AA32" s="25" t="s">
        <v>156</v>
      </c>
      <c r="AB32" s="21" t="s">
        <v>96</v>
      </c>
    </row>
    <row r="33" spans="1:28">
      <c r="A33" s="21">
        <v>10363</v>
      </c>
      <c r="B33" s="21">
        <v>50</v>
      </c>
      <c r="C33" s="22">
        <v>100</v>
      </c>
      <c r="D33" s="21">
        <v>2</v>
      </c>
      <c r="E33" s="22">
        <f>C33*B33</f>
        <v>5000</v>
      </c>
      <c r="F33" s="23">
        <v>6576.5</v>
      </c>
      <c r="G33" s="23">
        <f>F33-E33</f>
        <v>1576.5</v>
      </c>
      <c r="H33" s="24">
        <v>38358</v>
      </c>
      <c r="I33" s="21" t="s">
        <v>51</v>
      </c>
      <c r="J33" s="21">
        <v>1</v>
      </c>
      <c r="K33" s="21" t="s">
        <v>198</v>
      </c>
      <c r="L33" s="21">
        <v>2005</v>
      </c>
      <c r="M33" s="21" t="s">
        <v>72</v>
      </c>
      <c r="N33" s="21">
        <v>99</v>
      </c>
      <c r="O33" s="21" t="s">
        <v>157</v>
      </c>
      <c r="P33" s="21" t="s">
        <v>258</v>
      </c>
      <c r="Q33" s="21" t="s">
        <v>259</v>
      </c>
      <c r="R33" s="21" t="s">
        <v>260</v>
      </c>
      <c r="S33" s="21"/>
      <c r="T33" s="21" t="s">
        <v>261</v>
      </c>
      <c r="U33" s="21"/>
      <c r="V33" s="21" t="s">
        <v>262</v>
      </c>
      <c r="W33" s="21" t="s">
        <v>263</v>
      </c>
      <c r="X33" s="21" t="s">
        <v>59</v>
      </c>
      <c r="Y33" s="21" t="s">
        <v>264</v>
      </c>
      <c r="Z33" s="21" t="s">
        <v>265</v>
      </c>
      <c r="AA33" s="25" t="s">
        <v>266</v>
      </c>
      <c r="AB33" s="21" t="s">
        <v>96</v>
      </c>
    </row>
    <row r="34" spans="1:28">
      <c r="A34" s="21">
        <v>10229</v>
      </c>
      <c r="B34" s="21">
        <v>50</v>
      </c>
      <c r="C34" s="22">
        <v>100</v>
      </c>
      <c r="D34" s="21">
        <v>9</v>
      </c>
      <c r="E34" s="22">
        <f>C34*B34</f>
        <v>5000</v>
      </c>
      <c r="F34" s="23">
        <v>6426.5</v>
      </c>
      <c r="G34" s="23">
        <f>F34-E34</f>
        <v>1426.5</v>
      </c>
      <c r="H34" s="24">
        <v>38057</v>
      </c>
      <c r="I34" s="21" t="s">
        <v>51</v>
      </c>
      <c r="J34" s="21">
        <v>1</v>
      </c>
      <c r="K34" s="21" t="s">
        <v>248</v>
      </c>
      <c r="L34" s="21">
        <v>2004</v>
      </c>
      <c r="M34" s="21" t="s">
        <v>52</v>
      </c>
      <c r="N34" s="21">
        <v>147</v>
      </c>
      <c r="O34" s="21" t="s">
        <v>267</v>
      </c>
      <c r="P34" s="21" t="s">
        <v>208</v>
      </c>
      <c r="Q34" s="21">
        <v>4155551450</v>
      </c>
      <c r="R34" s="21" t="s">
        <v>209</v>
      </c>
      <c r="S34" s="21"/>
      <c r="T34" s="21" t="s">
        <v>210</v>
      </c>
      <c r="U34" s="21" t="s">
        <v>47</v>
      </c>
      <c r="V34" s="21">
        <v>97562</v>
      </c>
      <c r="W34" s="21" t="s">
        <v>36</v>
      </c>
      <c r="X34" s="21" t="s">
        <v>37</v>
      </c>
      <c r="Y34" s="21" t="s">
        <v>211</v>
      </c>
      <c r="Z34" s="21" t="s">
        <v>187</v>
      </c>
      <c r="AA34" s="25" t="s">
        <v>212</v>
      </c>
      <c r="AB34" s="21" t="s">
        <v>96</v>
      </c>
    </row>
    <row r="35" spans="1:28">
      <c r="A35" s="21">
        <v>10330</v>
      </c>
      <c r="B35" s="21">
        <v>50</v>
      </c>
      <c r="C35" s="22">
        <v>100</v>
      </c>
      <c r="D35" s="21">
        <v>4</v>
      </c>
      <c r="E35" s="22">
        <f>C35*B35</f>
        <v>5000</v>
      </c>
      <c r="F35" s="23">
        <v>6101</v>
      </c>
      <c r="G35" s="23">
        <f>F35-E35</f>
        <v>1101</v>
      </c>
      <c r="H35" s="24">
        <v>38307</v>
      </c>
      <c r="I35" s="21" t="s">
        <v>51</v>
      </c>
      <c r="J35" s="21">
        <v>4</v>
      </c>
      <c r="K35" s="21" t="s">
        <v>135</v>
      </c>
      <c r="L35" s="21">
        <v>2004</v>
      </c>
      <c r="M35" s="21" t="s">
        <v>52</v>
      </c>
      <c r="N35" s="21">
        <v>148</v>
      </c>
      <c r="O35" s="21" t="s">
        <v>268</v>
      </c>
      <c r="P35" s="21" t="s">
        <v>269</v>
      </c>
      <c r="Q35" s="21" t="s">
        <v>270</v>
      </c>
      <c r="R35" s="21" t="s">
        <v>271</v>
      </c>
      <c r="S35" s="21"/>
      <c r="T35" s="21" t="s">
        <v>272</v>
      </c>
      <c r="U35" s="21"/>
      <c r="V35" s="21" t="s">
        <v>273</v>
      </c>
      <c r="W35" s="21" t="s">
        <v>274</v>
      </c>
      <c r="X35" s="21" t="s">
        <v>142</v>
      </c>
      <c r="Y35" s="21" t="s">
        <v>275</v>
      </c>
      <c r="Z35" s="21" t="s">
        <v>276</v>
      </c>
      <c r="AA35" s="25" t="s">
        <v>277</v>
      </c>
      <c r="AB35" s="21" t="s">
        <v>96</v>
      </c>
    </row>
    <row r="36" spans="1:28">
      <c r="A36" s="21">
        <v>10177</v>
      </c>
      <c r="B36" s="21">
        <v>50</v>
      </c>
      <c r="C36" s="22">
        <v>100</v>
      </c>
      <c r="D36" s="21">
        <v>7</v>
      </c>
      <c r="E36" s="22">
        <f>C36*B36</f>
        <v>5000</v>
      </c>
      <c r="F36" s="23">
        <v>6083</v>
      </c>
      <c r="G36" s="23">
        <f>F36-E36</f>
        <v>1083</v>
      </c>
      <c r="H36" s="24">
        <v>37932</v>
      </c>
      <c r="I36" s="21" t="s">
        <v>51</v>
      </c>
      <c r="J36" s="21">
        <v>4</v>
      </c>
      <c r="K36" s="21" t="s">
        <v>135</v>
      </c>
      <c r="L36" s="21">
        <v>2003</v>
      </c>
      <c r="M36" s="21" t="s">
        <v>278</v>
      </c>
      <c r="N36" s="21">
        <v>122</v>
      </c>
      <c r="O36" s="21" t="s">
        <v>279</v>
      </c>
      <c r="P36" s="21" t="s">
        <v>280</v>
      </c>
      <c r="Q36" s="21" t="s">
        <v>281</v>
      </c>
      <c r="R36" s="21" t="s">
        <v>282</v>
      </c>
      <c r="S36" s="21"/>
      <c r="T36" s="21" t="s">
        <v>122</v>
      </c>
      <c r="U36" s="21"/>
      <c r="V36" s="21">
        <v>28023</v>
      </c>
      <c r="W36" s="21" t="s">
        <v>123</v>
      </c>
      <c r="X36" s="21" t="s">
        <v>59</v>
      </c>
      <c r="Y36" s="21" t="s">
        <v>283</v>
      </c>
      <c r="Z36" s="21" t="s">
        <v>284</v>
      </c>
      <c r="AA36" s="25" t="s">
        <v>285</v>
      </c>
      <c r="AB36" s="21" t="s">
        <v>96</v>
      </c>
    </row>
    <row r="37" spans="1:28">
      <c r="A37" s="21">
        <v>10149</v>
      </c>
      <c r="B37" s="21">
        <v>50</v>
      </c>
      <c r="C37" s="22">
        <v>100</v>
      </c>
      <c r="D37" s="21">
        <v>4</v>
      </c>
      <c r="E37" s="22">
        <f>C37*B37</f>
        <v>5000</v>
      </c>
      <c r="F37" s="23">
        <v>5907.5</v>
      </c>
      <c r="G37" s="23">
        <f>F37-E37</f>
        <v>907.5</v>
      </c>
      <c r="H37" s="24">
        <v>37876</v>
      </c>
      <c r="I37" s="21" t="s">
        <v>51</v>
      </c>
      <c r="J37" s="21">
        <v>3</v>
      </c>
      <c r="K37" s="21" t="s">
        <v>286</v>
      </c>
      <c r="L37" s="21">
        <v>2003</v>
      </c>
      <c r="M37" s="21" t="s">
        <v>42</v>
      </c>
      <c r="N37" s="21">
        <v>102</v>
      </c>
      <c r="O37" s="21" t="s">
        <v>173</v>
      </c>
      <c r="P37" s="21" t="s">
        <v>287</v>
      </c>
      <c r="Q37" s="21">
        <v>4155554312</v>
      </c>
      <c r="R37" s="21" t="s">
        <v>288</v>
      </c>
      <c r="S37" s="21"/>
      <c r="T37" s="21" t="s">
        <v>289</v>
      </c>
      <c r="U37" s="21" t="s">
        <v>47</v>
      </c>
      <c r="V37" s="21">
        <v>94217</v>
      </c>
      <c r="W37" s="21" t="s">
        <v>36</v>
      </c>
      <c r="X37" s="21" t="s">
        <v>37</v>
      </c>
      <c r="Y37" s="21" t="s">
        <v>290</v>
      </c>
      <c r="Z37" s="21" t="s">
        <v>49</v>
      </c>
      <c r="AA37" s="25" t="s">
        <v>291</v>
      </c>
      <c r="AB37" s="21" t="s">
        <v>96</v>
      </c>
    </row>
    <row r="38" spans="1:28">
      <c r="A38" s="21">
        <v>10362</v>
      </c>
      <c r="B38" s="21">
        <v>50</v>
      </c>
      <c r="C38" s="22">
        <v>96.92</v>
      </c>
      <c r="D38" s="21">
        <v>2</v>
      </c>
      <c r="E38" s="22">
        <f>C38*B38</f>
        <v>4846</v>
      </c>
      <c r="F38" s="23">
        <v>4846</v>
      </c>
      <c r="G38" s="23">
        <f>F38-E38</f>
        <v>0</v>
      </c>
      <c r="H38" s="24">
        <v>38357</v>
      </c>
      <c r="I38" s="21" t="s">
        <v>51</v>
      </c>
      <c r="J38" s="21">
        <v>1</v>
      </c>
      <c r="K38" s="21" t="s">
        <v>198</v>
      </c>
      <c r="L38" s="21">
        <v>2005</v>
      </c>
      <c r="M38" s="21" t="s">
        <v>72</v>
      </c>
      <c r="N38" s="21">
        <v>112</v>
      </c>
      <c r="O38" s="21" t="s">
        <v>292</v>
      </c>
      <c r="P38" s="21" t="s">
        <v>293</v>
      </c>
      <c r="Q38" s="21">
        <v>6505556809</v>
      </c>
      <c r="R38" s="21" t="s">
        <v>294</v>
      </c>
      <c r="S38" s="21"/>
      <c r="T38" s="21" t="s">
        <v>295</v>
      </c>
      <c r="U38" s="21" t="s">
        <v>47</v>
      </c>
      <c r="V38" s="21">
        <v>94217</v>
      </c>
      <c r="W38" s="21" t="s">
        <v>36</v>
      </c>
      <c r="X38" s="21" t="s">
        <v>37</v>
      </c>
      <c r="Y38" s="21" t="s">
        <v>296</v>
      </c>
      <c r="Z38" s="21" t="s">
        <v>133</v>
      </c>
      <c r="AA38" s="25" t="s">
        <v>297</v>
      </c>
      <c r="AB38" s="21" t="s">
        <v>96</v>
      </c>
    </row>
    <row r="39" spans="1:28">
      <c r="A39" s="21">
        <v>10257</v>
      </c>
      <c r="B39" s="21">
        <v>50</v>
      </c>
      <c r="C39" s="22">
        <v>88.14</v>
      </c>
      <c r="D39" s="21">
        <v>1</v>
      </c>
      <c r="E39" s="22">
        <f>C39*B39</f>
        <v>4407</v>
      </c>
      <c r="F39" s="23">
        <v>4407</v>
      </c>
      <c r="G39" s="23">
        <f>F39-E39</f>
        <v>0</v>
      </c>
      <c r="H39" s="24">
        <v>38152</v>
      </c>
      <c r="I39" s="21" t="s">
        <v>51</v>
      </c>
      <c r="J39" s="21">
        <v>2</v>
      </c>
      <c r="K39" s="21" t="s">
        <v>298</v>
      </c>
      <c r="L39" s="21">
        <v>2004</v>
      </c>
      <c r="M39" s="21" t="s">
        <v>42</v>
      </c>
      <c r="N39" s="21">
        <v>101</v>
      </c>
      <c r="O39" s="21" t="s">
        <v>299</v>
      </c>
      <c r="P39" s="21" t="s">
        <v>44</v>
      </c>
      <c r="Q39" s="21">
        <v>4085553659</v>
      </c>
      <c r="R39" s="21" t="s">
        <v>45</v>
      </c>
      <c r="S39" s="21"/>
      <c r="T39" s="21" t="s">
        <v>46</v>
      </c>
      <c r="U39" s="21" t="s">
        <v>47</v>
      </c>
      <c r="V39" s="21">
        <v>94217</v>
      </c>
      <c r="W39" s="21" t="s">
        <v>36</v>
      </c>
      <c r="X39" s="21" t="s">
        <v>37</v>
      </c>
      <c r="Y39" s="21" t="s">
        <v>48</v>
      </c>
      <c r="Z39" s="21" t="s">
        <v>49</v>
      </c>
      <c r="AA39" s="25" t="s">
        <v>50</v>
      </c>
      <c r="AB39" s="21" t="s">
        <v>96</v>
      </c>
    </row>
    <row r="40" spans="1:28">
      <c r="A40" s="21">
        <v>10223</v>
      </c>
      <c r="B40" s="21">
        <v>49</v>
      </c>
      <c r="C40" s="22">
        <v>100</v>
      </c>
      <c r="D40" s="21">
        <v>3</v>
      </c>
      <c r="E40" s="22">
        <f>C40*B40</f>
        <v>4900</v>
      </c>
      <c r="F40" s="23">
        <v>9774.03</v>
      </c>
      <c r="G40" s="23">
        <f>F40-E40</f>
        <v>4874.03</v>
      </c>
      <c r="H40" s="24">
        <v>38037</v>
      </c>
      <c r="I40" s="21" t="s">
        <v>51</v>
      </c>
      <c r="J40" s="21">
        <v>1</v>
      </c>
      <c r="K40" s="21" t="s">
        <v>213</v>
      </c>
      <c r="L40" s="21">
        <v>2004</v>
      </c>
      <c r="M40" s="21" t="s">
        <v>72</v>
      </c>
      <c r="N40" s="21">
        <v>193</v>
      </c>
      <c r="O40" s="21" t="s">
        <v>73</v>
      </c>
      <c r="P40" s="21" t="s">
        <v>148</v>
      </c>
      <c r="Q40" s="21" t="s">
        <v>149</v>
      </c>
      <c r="R40" s="21" t="s">
        <v>150</v>
      </c>
      <c r="S40" s="21" t="s">
        <v>151</v>
      </c>
      <c r="T40" s="21" t="s">
        <v>152</v>
      </c>
      <c r="U40" s="21" t="s">
        <v>153</v>
      </c>
      <c r="V40" s="21">
        <v>3004</v>
      </c>
      <c r="W40" s="21" t="s">
        <v>91</v>
      </c>
      <c r="X40" s="21" t="s">
        <v>92</v>
      </c>
      <c r="Y40" s="21" t="s">
        <v>154</v>
      </c>
      <c r="Z40" s="21" t="s">
        <v>155</v>
      </c>
      <c r="AA40" s="25" t="s">
        <v>156</v>
      </c>
      <c r="AB40" s="21" t="s">
        <v>41</v>
      </c>
    </row>
    <row r="41" spans="1:28">
      <c r="A41" s="21">
        <v>10370</v>
      </c>
      <c r="B41" s="21">
        <v>49</v>
      </c>
      <c r="C41" s="22">
        <v>100</v>
      </c>
      <c r="D41" s="21">
        <v>8</v>
      </c>
      <c r="E41" s="22">
        <f>C41*B41</f>
        <v>4900</v>
      </c>
      <c r="F41" s="23">
        <v>8470.14</v>
      </c>
      <c r="G41" s="23">
        <f>F41-E41</f>
        <v>3570.14</v>
      </c>
      <c r="H41" s="24">
        <v>38372</v>
      </c>
      <c r="I41" s="21" t="s">
        <v>51</v>
      </c>
      <c r="J41" s="21">
        <v>1</v>
      </c>
      <c r="K41" s="21" t="s">
        <v>198</v>
      </c>
      <c r="L41" s="21">
        <v>2005</v>
      </c>
      <c r="M41" s="21" t="s">
        <v>256</v>
      </c>
      <c r="N41" s="21">
        <v>136</v>
      </c>
      <c r="O41" s="21" t="s">
        <v>300</v>
      </c>
      <c r="P41" s="21" t="s">
        <v>301</v>
      </c>
      <c r="Q41" s="21" t="s">
        <v>302</v>
      </c>
      <c r="R41" s="21" t="s">
        <v>303</v>
      </c>
      <c r="S41" s="21" t="s">
        <v>304</v>
      </c>
      <c r="T41" s="21" t="s">
        <v>305</v>
      </c>
      <c r="U41" s="21" t="s">
        <v>90</v>
      </c>
      <c r="V41" s="21">
        <v>2060</v>
      </c>
      <c r="W41" s="21" t="s">
        <v>91</v>
      </c>
      <c r="X41" s="21" t="s">
        <v>92</v>
      </c>
      <c r="Y41" s="21" t="s">
        <v>306</v>
      </c>
      <c r="Z41" s="21" t="s">
        <v>307</v>
      </c>
      <c r="AA41" s="25" t="s">
        <v>308</v>
      </c>
      <c r="AB41" s="21" t="s">
        <v>41</v>
      </c>
    </row>
    <row r="42" spans="1:28">
      <c r="A42" s="21">
        <v>10265</v>
      </c>
      <c r="B42" s="21">
        <v>49</v>
      </c>
      <c r="C42" s="22">
        <v>100</v>
      </c>
      <c r="D42" s="21">
        <v>1</v>
      </c>
      <c r="E42" s="22">
        <f>C42*B42</f>
        <v>4900</v>
      </c>
      <c r="F42" s="23">
        <v>8427.02</v>
      </c>
      <c r="G42" s="23">
        <f>F42-E42</f>
        <v>3527.02</v>
      </c>
      <c r="H42" s="24">
        <v>38170</v>
      </c>
      <c r="I42" s="21" t="s">
        <v>51</v>
      </c>
      <c r="J42" s="21">
        <v>3</v>
      </c>
      <c r="K42" s="21" t="s">
        <v>206</v>
      </c>
      <c r="L42" s="21">
        <v>2004</v>
      </c>
      <c r="M42" s="21" t="s">
        <v>52</v>
      </c>
      <c r="N42" s="21">
        <v>146</v>
      </c>
      <c r="O42" s="21" t="s">
        <v>147</v>
      </c>
      <c r="P42" s="21" t="s">
        <v>166</v>
      </c>
      <c r="Q42" s="21" t="s">
        <v>167</v>
      </c>
      <c r="R42" s="21" t="s">
        <v>168</v>
      </c>
      <c r="S42" s="21"/>
      <c r="T42" s="21" t="s">
        <v>169</v>
      </c>
      <c r="U42" s="21" t="s">
        <v>153</v>
      </c>
      <c r="V42" s="21">
        <v>3150</v>
      </c>
      <c r="W42" s="21" t="s">
        <v>91</v>
      </c>
      <c r="X42" s="21" t="s">
        <v>92</v>
      </c>
      <c r="Y42" s="21" t="s">
        <v>170</v>
      </c>
      <c r="Z42" s="21" t="s">
        <v>171</v>
      </c>
      <c r="AA42" s="25" t="s">
        <v>172</v>
      </c>
      <c r="AB42" s="21" t="s">
        <v>41</v>
      </c>
    </row>
    <row r="43" spans="1:28">
      <c r="A43" s="21">
        <v>10145</v>
      </c>
      <c r="B43" s="21">
        <v>49</v>
      </c>
      <c r="C43" s="22">
        <v>100</v>
      </c>
      <c r="D43" s="21">
        <v>5</v>
      </c>
      <c r="E43" s="22">
        <f>C43*B43</f>
        <v>4900</v>
      </c>
      <c r="F43" s="23">
        <v>8339.8</v>
      </c>
      <c r="G43" s="23">
        <f>F43-E43</f>
        <v>3439.8</v>
      </c>
      <c r="H43" s="24">
        <v>37858</v>
      </c>
      <c r="I43" s="21" t="s">
        <v>51</v>
      </c>
      <c r="J43" s="21">
        <v>3</v>
      </c>
      <c r="K43" s="21" t="s">
        <v>190</v>
      </c>
      <c r="L43" s="21">
        <v>2003</v>
      </c>
      <c r="M43" s="21" t="s">
        <v>72</v>
      </c>
      <c r="N43" s="21">
        <v>150</v>
      </c>
      <c r="O43" s="21" t="s">
        <v>146</v>
      </c>
      <c r="P43" s="21" t="s">
        <v>309</v>
      </c>
      <c r="Q43" s="21">
        <v>6265557265</v>
      </c>
      <c r="R43" s="21" t="s">
        <v>310</v>
      </c>
      <c r="S43" s="21"/>
      <c r="T43" s="21" t="s">
        <v>311</v>
      </c>
      <c r="U43" s="21" t="s">
        <v>47</v>
      </c>
      <c r="V43" s="21">
        <v>90003</v>
      </c>
      <c r="W43" s="21" t="s">
        <v>36</v>
      </c>
      <c r="X43" s="21" t="s">
        <v>37</v>
      </c>
      <c r="Y43" s="21" t="s">
        <v>186</v>
      </c>
      <c r="Z43" s="21" t="s">
        <v>312</v>
      </c>
      <c r="AA43" s="25" t="s">
        <v>313</v>
      </c>
      <c r="AB43" s="21" t="s">
        <v>41</v>
      </c>
    </row>
    <row r="44" spans="1:28">
      <c r="A44" s="21">
        <v>10201</v>
      </c>
      <c r="B44" s="21">
        <v>49</v>
      </c>
      <c r="C44" s="22">
        <v>100</v>
      </c>
      <c r="D44" s="21">
        <v>4</v>
      </c>
      <c r="E44" s="22">
        <f>C44*B44</f>
        <v>4900</v>
      </c>
      <c r="F44" s="23">
        <v>8065.89</v>
      </c>
      <c r="G44" s="23">
        <f>F44-E44</f>
        <v>3165.89</v>
      </c>
      <c r="H44" s="24">
        <v>37956</v>
      </c>
      <c r="I44" s="21" t="s">
        <v>51</v>
      </c>
      <c r="J44" s="21">
        <v>4</v>
      </c>
      <c r="K44" s="21" t="s">
        <v>314</v>
      </c>
      <c r="L44" s="21">
        <v>2003</v>
      </c>
      <c r="M44" s="21" t="s">
        <v>72</v>
      </c>
      <c r="N44" s="21">
        <v>193</v>
      </c>
      <c r="O44" s="21" t="s">
        <v>73</v>
      </c>
      <c r="P44" s="21" t="s">
        <v>315</v>
      </c>
      <c r="Q44" s="21">
        <v>6505555787</v>
      </c>
      <c r="R44" s="21" t="s">
        <v>316</v>
      </c>
      <c r="S44" s="21"/>
      <c r="T44" s="21" t="s">
        <v>317</v>
      </c>
      <c r="U44" s="21" t="s">
        <v>47</v>
      </c>
      <c r="V44" s="21"/>
      <c r="W44" s="21" t="s">
        <v>36</v>
      </c>
      <c r="X44" s="21" t="s">
        <v>37</v>
      </c>
      <c r="Y44" s="21" t="s">
        <v>318</v>
      </c>
      <c r="Z44" s="21" t="s">
        <v>312</v>
      </c>
      <c r="AA44" s="25" t="s">
        <v>319</v>
      </c>
      <c r="AB44" s="21" t="s">
        <v>41</v>
      </c>
    </row>
    <row r="45" spans="1:28">
      <c r="A45" s="21">
        <v>10299</v>
      </c>
      <c r="B45" s="21">
        <v>49</v>
      </c>
      <c r="C45" s="22">
        <v>100</v>
      </c>
      <c r="D45" s="21">
        <v>2</v>
      </c>
      <c r="E45" s="22">
        <f>C45*B45</f>
        <v>4900</v>
      </c>
      <c r="F45" s="23">
        <v>7947.31</v>
      </c>
      <c r="G45" s="23">
        <f>F45-E45</f>
        <v>3047.31</v>
      </c>
      <c r="H45" s="24">
        <v>38260</v>
      </c>
      <c r="I45" s="21" t="s">
        <v>51</v>
      </c>
      <c r="J45" s="21">
        <v>3</v>
      </c>
      <c r="K45" s="21" t="s">
        <v>286</v>
      </c>
      <c r="L45" s="21">
        <v>2004</v>
      </c>
      <c r="M45" s="21" t="s">
        <v>52</v>
      </c>
      <c r="N45" s="21">
        <v>148</v>
      </c>
      <c r="O45" s="21" t="s">
        <v>268</v>
      </c>
      <c r="P45" s="21" t="s">
        <v>320</v>
      </c>
      <c r="Q45" s="21" t="s">
        <v>321</v>
      </c>
      <c r="R45" s="21" t="s">
        <v>322</v>
      </c>
      <c r="S45" s="21"/>
      <c r="T45" s="21" t="s">
        <v>323</v>
      </c>
      <c r="U45" s="21"/>
      <c r="V45" s="21">
        <v>21240</v>
      </c>
      <c r="W45" s="21" t="s">
        <v>263</v>
      </c>
      <c r="X45" s="21" t="s">
        <v>59</v>
      </c>
      <c r="Y45" s="21" t="s">
        <v>324</v>
      </c>
      <c r="Z45" s="21" t="s">
        <v>325</v>
      </c>
      <c r="AA45" s="25" t="s">
        <v>326</v>
      </c>
      <c r="AB45" s="21" t="s">
        <v>41</v>
      </c>
    </row>
    <row r="46" spans="1:28">
      <c r="A46" s="21">
        <v>10230</v>
      </c>
      <c r="B46" s="21">
        <v>49</v>
      </c>
      <c r="C46" s="22">
        <v>100</v>
      </c>
      <c r="D46" s="21">
        <v>8</v>
      </c>
      <c r="E46" s="22">
        <f>C46*B46</f>
        <v>4900</v>
      </c>
      <c r="F46" s="23">
        <v>7300.51</v>
      </c>
      <c r="G46" s="23">
        <f>F46-E46</f>
        <v>2400.51</v>
      </c>
      <c r="H46" s="24">
        <v>38061</v>
      </c>
      <c r="I46" s="21" t="s">
        <v>51</v>
      </c>
      <c r="J46" s="21">
        <v>1</v>
      </c>
      <c r="K46" s="21" t="s">
        <v>248</v>
      </c>
      <c r="L46" s="21">
        <v>2004</v>
      </c>
      <c r="M46" s="21" t="s">
        <v>52</v>
      </c>
      <c r="N46" s="21">
        <v>163</v>
      </c>
      <c r="O46" s="21" t="s">
        <v>207</v>
      </c>
      <c r="P46" s="21" t="s">
        <v>327</v>
      </c>
      <c r="Q46" s="21" t="s">
        <v>328</v>
      </c>
      <c r="R46" s="21" t="s">
        <v>329</v>
      </c>
      <c r="S46" s="21"/>
      <c r="T46" s="21" t="s">
        <v>330</v>
      </c>
      <c r="U46" s="21"/>
      <c r="V46" s="21">
        <v>60528</v>
      </c>
      <c r="W46" s="21" t="s">
        <v>331</v>
      </c>
      <c r="X46" s="21" t="s">
        <v>59</v>
      </c>
      <c r="Y46" s="21" t="s">
        <v>332</v>
      </c>
      <c r="Z46" s="21" t="s">
        <v>333</v>
      </c>
      <c r="AA46" s="25" t="s">
        <v>334</v>
      </c>
      <c r="AB46" s="21" t="s">
        <v>41</v>
      </c>
    </row>
    <row r="47" spans="1:28">
      <c r="A47" s="21">
        <v>10153</v>
      </c>
      <c r="B47" s="21">
        <v>49</v>
      </c>
      <c r="C47" s="22">
        <v>100</v>
      </c>
      <c r="D47" s="21">
        <v>10</v>
      </c>
      <c r="E47" s="22">
        <f>C47*B47</f>
        <v>4900</v>
      </c>
      <c r="F47" s="23">
        <v>7036.89</v>
      </c>
      <c r="G47" s="23">
        <f>F47-E47</f>
        <v>2136.89</v>
      </c>
      <c r="H47" s="24">
        <v>37892</v>
      </c>
      <c r="I47" s="21" t="s">
        <v>51</v>
      </c>
      <c r="J47" s="21">
        <v>3</v>
      </c>
      <c r="K47" s="21" t="s">
        <v>286</v>
      </c>
      <c r="L47" s="21">
        <v>2003</v>
      </c>
      <c r="M47" s="21" t="s">
        <v>52</v>
      </c>
      <c r="N47" s="21">
        <v>173</v>
      </c>
      <c r="O47" s="21" t="s">
        <v>335</v>
      </c>
      <c r="P47" s="21" t="s">
        <v>119</v>
      </c>
      <c r="Q47" s="21" t="s">
        <v>120</v>
      </c>
      <c r="R47" s="21" t="s">
        <v>121</v>
      </c>
      <c r="S47" s="21"/>
      <c r="T47" s="21" t="s">
        <v>122</v>
      </c>
      <c r="U47" s="21"/>
      <c r="V47" s="21">
        <v>28034</v>
      </c>
      <c r="W47" s="21" t="s">
        <v>123</v>
      </c>
      <c r="X47" s="21" t="s">
        <v>59</v>
      </c>
      <c r="Y47" s="21" t="s">
        <v>124</v>
      </c>
      <c r="Z47" s="21" t="s">
        <v>125</v>
      </c>
      <c r="AA47" s="25" t="s">
        <v>126</v>
      </c>
      <c r="AB47" s="21" t="s">
        <v>41</v>
      </c>
    </row>
    <row r="48" spans="1:28">
      <c r="A48" s="21">
        <v>10222</v>
      </c>
      <c r="B48" s="21">
        <v>49</v>
      </c>
      <c r="C48" s="22">
        <v>100</v>
      </c>
      <c r="D48" s="21">
        <v>4</v>
      </c>
      <c r="E48" s="22">
        <f>C48*B48</f>
        <v>4900</v>
      </c>
      <c r="F48" s="23">
        <v>6954.08</v>
      </c>
      <c r="G48" s="23">
        <f>F48-E48</f>
        <v>2054.08</v>
      </c>
      <c r="H48" s="24">
        <v>38036</v>
      </c>
      <c r="I48" s="21" t="s">
        <v>51</v>
      </c>
      <c r="J48" s="21">
        <v>1</v>
      </c>
      <c r="K48" s="21" t="s">
        <v>213</v>
      </c>
      <c r="L48" s="21">
        <v>2004</v>
      </c>
      <c r="M48" s="21" t="s">
        <v>30</v>
      </c>
      <c r="N48" s="21">
        <v>157</v>
      </c>
      <c r="O48" s="21" t="s">
        <v>336</v>
      </c>
      <c r="P48" s="21" t="s">
        <v>337</v>
      </c>
      <c r="Q48" s="21">
        <v>7605558146</v>
      </c>
      <c r="R48" s="21" t="s">
        <v>338</v>
      </c>
      <c r="S48" s="21"/>
      <c r="T48" s="21" t="s">
        <v>339</v>
      </c>
      <c r="U48" s="21" t="s">
        <v>47</v>
      </c>
      <c r="V48" s="21">
        <v>91217</v>
      </c>
      <c r="W48" s="21" t="s">
        <v>36</v>
      </c>
      <c r="X48" s="21" t="s">
        <v>37</v>
      </c>
      <c r="Y48" s="21" t="s">
        <v>340</v>
      </c>
      <c r="Z48" s="21" t="s">
        <v>187</v>
      </c>
      <c r="AA48" s="25" t="s">
        <v>341</v>
      </c>
      <c r="AB48" s="21" t="s">
        <v>96</v>
      </c>
    </row>
    <row r="49" spans="1:28">
      <c r="A49" s="21">
        <v>10212</v>
      </c>
      <c r="B49" s="21">
        <v>49</v>
      </c>
      <c r="C49" s="22">
        <v>100</v>
      </c>
      <c r="D49" s="21">
        <v>13</v>
      </c>
      <c r="E49" s="22">
        <f>C49*B49</f>
        <v>4900</v>
      </c>
      <c r="F49" s="23">
        <v>6949.67</v>
      </c>
      <c r="G49" s="23">
        <f>F49-E49</f>
        <v>2049.67</v>
      </c>
      <c r="H49" s="24">
        <v>38002</v>
      </c>
      <c r="I49" s="21" t="s">
        <v>51</v>
      </c>
      <c r="J49" s="21">
        <v>1</v>
      </c>
      <c r="K49" s="21" t="s">
        <v>198</v>
      </c>
      <c r="L49" s="21">
        <v>2004</v>
      </c>
      <c r="M49" s="21" t="s">
        <v>52</v>
      </c>
      <c r="N49" s="21">
        <v>140</v>
      </c>
      <c r="O49" s="21" t="s">
        <v>53</v>
      </c>
      <c r="P49" s="21" t="s">
        <v>119</v>
      </c>
      <c r="Q49" s="21" t="s">
        <v>120</v>
      </c>
      <c r="R49" s="21" t="s">
        <v>121</v>
      </c>
      <c r="S49" s="21"/>
      <c r="T49" s="21" t="s">
        <v>122</v>
      </c>
      <c r="U49" s="21"/>
      <c r="V49" s="21">
        <v>28034</v>
      </c>
      <c r="W49" s="21" t="s">
        <v>123</v>
      </c>
      <c r="X49" s="21" t="s">
        <v>59</v>
      </c>
      <c r="Y49" s="21" t="s">
        <v>124</v>
      </c>
      <c r="Z49" s="21" t="s">
        <v>125</v>
      </c>
      <c r="AA49" s="25" t="s">
        <v>126</v>
      </c>
      <c r="AB49" s="21" t="s">
        <v>96</v>
      </c>
    </row>
    <row r="50" spans="1:28">
      <c r="A50" s="21">
        <v>10285</v>
      </c>
      <c r="B50" s="21">
        <v>49</v>
      </c>
      <c r="C50" s="22">
        <v>100</v>
      </c>
      <c r="D50" s="21">
        <v>5</v>
      </c>
      <c r="E50" s="22">
        <f>C50*B50</f>
        <v>4900</v>
      </c>
      <c r="F50" s="23">
        <v>6863.92</v>
      </c>
      <c r="G50" s="23">
        <f>F50-E50</f>
        <v>1963.92</v>
      </c>
      <c r="H50" s="24">
        <v>38226</v>
      </c>
      <c r="I50" s="21" t="s">
        <v>51</v>
      </c>
      <c r="J50" s="21">
        <v>3</v>
      </c>
      <c r="K50" s="21" t="s">
        <v>190</v>
      </c>
      <c r="L50" s="21">
        <v>2004</v>
      </c>
      <c r="M50" s="21" t="s">
        <v>72</v>
      </c>
      <c r="N50" s="21">
        <v>150</v>
      </c>
      <c r="O50" s="21" t="s">
        <v>146</v>
      </c>
      <c r="P50" s="21" t="s">
        <v>342</v>
      </c>
      <c r="Q50" s="21">
        <v>6175558555</v>
      </c>
      <c r="R50" s="21" t="s">
        <v>343</v>
      </c>
      <c r="S50" s="21"/>
      <c r="T50" s="21" t="s">
        <v>344</v>
      </c>
      <c r="U50" s="21" t="s">
        <v>131</v>
      </c>
      <c r="V50" s="21">
        <v>51247</v>
      </c>
      <c r="W50" s="21" t="s">
        <v>36</v>
      </c>
      <c r="X50" s="21" t="s">
        <v>37</v>
      </c>
      <c r="Y50" s="21" t="s">
        <v>345</v>
      </c>
      <c r="Z50" s="21" t="s">
        <v>346</v>
      </c>
      <c r="AA50" s="25" t="s">
        <v>347</v>
      </c>
      <c r="AB50" s="21" t="s">
        <v>96</v>
      </c>
    </row>
    <row r="51" spans="1:28">
      <c r="A51" s="21">
        <v>10221</v>
      </c>
      <c r="B51" s="21">
        <v>49</v>
      </c>
      <c r="C51" s="22">
        <v>100</v>
      </c>
      <c r="D51" s="21">
        <v>1</v>
      </c>
      <c r="E51" s="22">
        <f>C51*B51</f>
        <v>4900</v>
      </c>
      <c r="F51" s="23">
        <v>6804.63</v>
      </c>
      <c r="G51" s="23">
        <f>F51-E51</f>
        <v>1904.63</v>
      </c>
      <c r="H51" s="24">
        <v>38035</v>
      </c>
      <c r="I51" s="21" t="s">
        <v>51</v>
      </c>
      <c r="J51" s="21">
        <v>1</v>
      </c>
      <c r="K51" s="21" t="s">
        <v>213</v>
      </c>
      <c r="L51" s="21">
        <v>2004</v>
      </c>
      <c r="M51" s="21" t="s">
        <v>278</v>
      </c>
      <c r="N51" s="21">
        <v>122</v>
      </c>
      <c r="O51" s="21" t="s">
        <v>279</v>
      </c>
      <c r="P51" s="21" t="s">
        <v>348</v>
      </c>
      <c r="Q51" s="21" t="s">
        <v>349</v>
      </c>
      <c r="R51" s="21" t="s">
        <v>350</v>
      </c>
      <c r="S51" s="21"/>
      <c r="T51" s="21" t="s">
        <v>351</v>
      </c>
      <c r="U51" s="21"/>
      <c r="V51" s="21" t="s">
        <v>352</v>
      </c>
      <c r="W51" s="21" t="s">
        <v>353</v>
      </c>
      <c r="X51" s="21" t="s">
        <v>59</v>
      </c>
      <c r="Y51" s="21" t="s">
        <v>354</v>
      </c>
      <c r="Z51" s="21" t="s">
        <v>355</v>
      </c>
      <c r="AA51" s="25" t="s">
        <v>356</v>
      </c>
      <c r="AB51" s="21" t="s">
        <v>96</v>
      </c>
    </row>
    <row r="52" spans="1:28">
      <c r="A52" s="21">
        <v>10334</v>
      </c>
      <c r="B52" s="21">
        <v>49</v>
      </c>
      <c r="C52" s="22">
        <v>100</v>
      </c>
      <c r="D52" s="21">
        <v>4</v>
      </c>
      <c r="E52" s="22">
        <f>C52*B52</f>
        <v>4900</v>
      </c>
      <c r="F52" s="23">
        <v>6763.47</v>
      </c>
      <c r="G52" s="23">
        <f>F52-E52</f>
        <v>1863.47</v>
      </c>
      <c r="H52" s="24">
        <v>38310</v>
      </c>
      <c r="I52" s="21" t="s">
        <v>28</v>
      </c>
      <c r="J52" s="21">
        <v>4</v>
      </c>
      <c r="K52" s="21" t="s">
        <v>135</v>
      </c>
      <c r="L52" s="21">
        <v>2004</v>
      </c>
      <c r="M52" s="21" t="s">
        <v>256</v>
      </c>
      <c r="N52" s="21">
        <v>121</v>
      </c>
      <c r="O52" s="21" t="s">
        <v>357</v>
      </c>
      <c r="P52" s="21" t="s">
        <v>358</v>
      </c>
      <c r="Q52" s="21" t="s">
        <v>359</v>
      </c>
      <c r="R52" s="21" t="s">
        <v>360</v>
      </c>
      <c r="S52" s="21"/>
      <c r="T52" s="21" t="s">
        <v>361</v>
      </c>
      <c r="U52" s="21"/>
      <c r="V52" s="21" t="s">
        <v>362</v>
      </c>
      <c r="W52" s="21" t="s">
        <v>363</v>
      </c>
      <c r="X52" s="21" t="s">
        <v>59</v>
      </c>
      <c r="Y52" s="21" t="s">
        <v>364</v>
      </c>
      <c r="Z52" s="21" t="s">
        <v>365</v>
      </c>
      <c r="AA52" s="25" t="s">
        <v>366</v>
      </c>
      <c r="AB52" s="21" t="s">
        <v>96</v>
      </c>
    </row>
    <row r="53" spans="1:28">
      <c r="A53" s="21">
        <v>10262</v>
      </c>
      <c r="B53" s="21">
        <v>49</v>
      </c>
      <c r="C53" s="22">
        <v>100</v>
      </c>
      <c r="D53" s="21">
        <v>9</v>
      </c>
      <c r="E53" s="22">
        <f>C53*B53</f>
        <v>4900</v>
      </c>
      <c r="F53" s="23">
        <v>6567.96</v>
      </c>
      <c r="G53" s="23">
        <f>F53-E53</f>
        <v>1667.96</v>
      </c>
      <c r="H53" s="24">
        <v>38162</v>
      </c>
      <c r="I53" s="21" t="s">
        <v>367</v>
      </c>
      <c r="J53" s="21">
        <v>2</v>
      </c>
      <c r="K53" s="21" t="s">
        <v>298</v>
      </c>
      <c r="L53" s="21">
        <v>2004</v>
      </c>
      <c r="M53" s="21" t="s">
        <v>30</v>
      </c>
      <c r="N53" s="21">
        <v>157</v>
      </c>
      <c r="O53" s="21" t="s">
        <v>336</v>
      </c>
      <c r="P53" s="21" t="s">
        <v>119</v>
      </c>
      <c r="Q53" s="21" t="s">
        <v>120</v>
      </c>
      <c r="R53" s="21" t="s">
        <v>121</v>
      </c>
      <c r="S53" s="21"/>
      <c r="T53" s="21" t="s">
        <v>122</v>
      </c>
      <c r="U53" s="21"/>
      <c r="V53" s="21">
        <v>28034</v>
      </c>
      <c r="W53" s="21" t="s">
        <v>123</v>
      </c>
      <c r="X53" s="21" t="s">
        <v>59</v>
      </c>
      <c r="Y53" s="21" t="s">
        <v>124</v>
      </c>
      <c r="Z53" s="21" t="s">
        <v>125</v>
      </c>
      <c r="AA53" s="25" t="s">
        <v>126</v>
      </c>
      <c r="AB53" s="21" t="s">
        <v>96</v>
      </c>
    </row>
    <row r="54" spans="1:28">
      <c r="A54" s="21">
        <v>10164</v>
      </c>
      <c r="B54" s="21">
        <v>49</v>
      </c>
      <c r="C54" s="22">
        <v>100</v>
      </c>
      <c r="D54" s="21">
        <v>6</v>
      </c>
      <c r="E54" s="22">
        <f>C54*B54</f>
        <v>4900</v>
      </c>
      <c r="F54" s="23">
        <v>6563.06</v>
      </c>
      <c r="G54" s="23">
        <f>F54-E54</f>
        <v>1663.06</v>
      </c>
      <c r="H54" s="24">
        <v>37915</v>
      </c>
      <c r="I54" s="21" t="s">
        <v>368</v>
      </c>
      <c r="J54" s="21">
        <v>4</v>
      </c>
      <c r="K54" s="21" t="s">
        <v>232</v>
      </c>
      <c r="L54" s="21">
        <v>2003</v>
      </c>
      <c r="M54" s="21" t="s">
        <v>256</v>
      </c>
      <c r="N54" s="21">
        <v>136</v>
      </c>
      <c r="O54" s="21" t="s">
        <v>300</v>
      </c>
      <c r="P54" s="21" t="s">
        <v>369</v>
      </c>
      <c r="Q54" s="21" t="s">
        <v>370</v>
      </c>
      <c r="R54" s="21" t="s">
        <v>371</v>
      </c>
      <c r="S54" s="21"/>
      <c r="T54" s="21" t="s">
        <v>372</v>
      </c>
      <c r="U54" s="21"/>
      <c r="V54" s="21">
        <v>8010</v>
      </c>
      <c r="W54" s="21" t="s">
        <v>68</v>
      </c>
      <c r="X54" s="21" t="s">
        <v>59</v>
      </c>
      <c r="Y54" s="21" t="s">
        <v>373</v>
      </c>
      <c r="Z54" s="21" t="s">
        <v>333</v>
      </c>
      <c r="AA54" s="25" t="s">
        <v>374</v>
      </c>
      <c r="AB54" s="21" t="s">
        <v>96</v>
      </c>
    </row>
    <row r="55" spans="1:28">
      <c r="A55" s="21">
        <v>10238</v>
      </c>
      <c r="B55" s="21">
        <v>49</v>
      </c>
      <c r="C55" s="22">
        <v>100</v>
      </c>
      <c r="D55" s="21">
        <v>5</v>
      </c>
      <c r="E55" s="22">
        <f>C55*B55</f>
        <v>4900</v>
      </c>
      <c r="F55" s="23">
        <v>6554.24</v>
      </c>
      <c r="G55" s="23">
        <f>F55-E55</f>
        <v>1654.24</v>
      </c>
      <c r="H55" s="24">
        <v>38086</v>
      </c>
      <c r="I55" s="21" t="s">
        <v>51</v>
      </c>
      <c r="J55" s="21">
        <v>2</v>
      </c>
      <c r="K55" s="21" t="s">
        <v>29</v>
      </c>
      <c r="L55" s="21">
        <v>2004</v>
      </c>
      <c r="M55" s="21" t="s">
        <v>52</v>
      </c>
      <c r="N55" s="21">
        <v>146</v>
      </c>
      <c r="O55" s="21" t="s">
        <v>147</v>
      </c>
      <c r="P55" s="21" t="s">
        <v>99</v>
      </c>
      <c r="Q55" s="21" t="s">
        <v>100</v>
      </c>
      <c r="R55" s="21" t="s">
        <v>101</v>
      </c>
      <c r="S55" s="21"/>
      <c r="T55" s="21" t="s">
        <v>102</v>
      </c>
      <c r="U55" s="21"/>
      <c r="V55" s="21">
        <v>1734</v>
      </c>
      <c r="W55" s="21" t="s">
        <v>103</v>
      </c>
      <c r="X55" s="21" t="s">
        <v>59</v>
      </c>
      <c r="Y55" s="21" t="s">
        <v>104</v>
      </c>
      <c r="Z55" s="21" t="s">
        <v>105</v>
      </c>
      <c r="AA55" s="25" t="s">
        <v>106</v>
      </c>
      <c r="AB55" s="21" t="s">
        <v>96</v>
      </c>
    </row>
    <row r="56" spans="1:28">
      <c r="A56" s="21">
        <v>10168</v>
      </c>
      <c r="B56" s="21">
        <v>49</v>
      </c>
      <c r="C56" s="22">
        <v>100</v>
      </c>
      <c r="D56" s="21">
        <v>11</v>
      </c>
      <c r="E56" s="22">
        <f>C56*B56</f>
        <v>4900</v>
      </c>
      <c r="F56" s="23">
        <v>6433.7</v>
      </c>
      <c r="G56" s="23">
        <f>F56-E56</f>
        <v>1533.7</v>
      </c>
      <c r="H56" s="24">
        <v>37922</v>
      </c>
      <c r="I56" s="21" t="s">
        <v>51</v>
      </c>
      <c r="J56" s="21">
        <v>4</v>
      </c>
      <c r="K56" s="21" t="s">
        <v>232</v>
      </c>
      <c r="L56" s="21">
        <v>2003</v>
      </c>
      <c r="M56" s="21" t="s">
        <v>30</v>
      </c>
      <c r="N56" s="21">
        <v>109</v>
      </c>
      <c r="O56" s="21" t="s">
        <v>375</v>
      </c>
      <c r="P56" s="21" t="s">
        <v>293</v>
      </c>
      <c r="Q56" s="21">
        <v>6505556809</v>
      </c>
      <c r="R56" s="21" t="s">
        <v>294</v>
      </c>
      <c r="S56" s="21"/>
      <c r="T56" s="21" t="s">
        <v>295</v>
      </c>
      <c r="U56" s="21" t="s">
        <v>47</v>
      </c>
      <c r="V56" s="21">
        <v>94217</v>
      </c>
      <c r="W56" s="21" t="s">
        <v>36</v>
      </c>
      <c r="X56" s="21" t="s">
        <v>37</v>
      </c>
      <c r="Y56" s="21" t="s">
        <v>296</v>
      </c>
      <c r="Z56" s="21" t="s">
        <v>133</v>
      </c>
      <c r="AA56" s="25" t="s">
        <v>297</v>
      </c>
      <c r="AB56" s="21" t="s">
        <v>96</v>
      </c>
    </row>
    <row r="57" spans="1:28">
      <c r="A57" s="21">
        <v>10384</v>
      </c>
      <c r="B57" s="21">
        <v>49</v>
      </c>
      <c r="C57" s="22">
        <v>100</v>
      </c>
      <c r="D57" s="21">
        <v>1</v>
      </c>
      <c r="E57" s="22">
        <f>C57*B57</f>
        <v>4900</v>
      </c>
      <c r="F57" s="23">
        <v>6397.44</v>
      </c>
      <c r="G57" s="23">
        <f>F57-E57</f>
        <v>1497.44</v>
      </c>
      <c r="H57" s="24">
        <v>38406</v>
      </c>
      <c r="I57" s="21" t="s">
        <v>51</v>
      </c>
      <c r="J57" s="21">
        <v>1</v>
      </c>
      <c r="K57" s="21" t="s">
        <v>213</v>
      </c>
      <c r="L57" s="21">
        <v>2005</v>
      </c>
      <c r="M57" s="21" t="s">
        <v>278</v>
      </c>
      <c r="N57" s="21">
        <v>86</v>
      </c>
      <c r="O57" s="21" t="s">
        <v>376</v>
      </c>
      <c r="P57" s="21" t="s">
        <v>377</v>
      </c>
      <c r="Q57" s="21">
        <v>6505551386</v>
      </c>
      <c r="R57" s="21" t="s">
        <v>378</v>
      </c>
      <c r="S57" s="21"/>
      <c r="T57" s="21" t="s">
        <v>317</v>
      </c>
      <c r="U57" s="21" t="s">
        <v>47</v>
      </c>
      <c r="V57" s="21"/>
      <c r="W57" s="21" t="s">
        <v>36</v>
      </c>
      <c r="X57" s="21" t="s">
        <v>37</v>
      </c>
      <c r="Y57" s="21" t="s">
        <v>38</v>
      </c>
      <c r="Z57" s="21" t="s">
        <v>312</v>
      </c>
      <c r="AA57" s="25" t="s">
        <v>379</v>
      </c>
      <c r="AB57" s="21" t="s">
        <v>96</v>
      </c>
    </row>
    <row r="58" spans="1:28">
      <c r="A58" s="21">
        <v>10357</v>
      </c>
      <c r="B58" s="21">
        <v>49</v>
      </c>
      <c r="C58" s="22">
        <v>100</v>
      </c>
      <c r="D58" s="21">
        <v>8</v>
      </c>
      <c r="E58" s="22">
        <f>C58*B58</f>
        <v>4900</v>
      </c>
      <c r="F58" s="23">
        <v>5960.36</v>
      </c>
      <c r="G58" s="23">
        <f>F58-E58</f>
        <v>1060.36</v>
      </c>
      <c r="H58" s="24">
        <v>38331</v>
      </c>
      <c r="I58" s="21" t="s">
        <v>51</v>
      </c>
      <c r="J58" s="21">
        <v>4</v>
      </c>
      <c r="K58" s="21" t="s">
        <v>314</v>
      </c>
      <c r="L58" s="21">
        <v>2004</v>
      </c>
      <c r="M58" s="21" t="s">
        <v>256</v>
      </c>
      <c r="N58" s="21">
        <v>136</v>
      </c>
      <c r="O58" s="21" t="s">
        <v>300</v>
      </c>
      <c r="P58" s="21" t="s">
        <v>208</v>
      </c>
      <c r="Q58" s="21">
        <v>4155551450</v>
      </c>
      <c r="R58" s="21" t="s">
        <v>209</v>
      </c>
      <c r="S58" s="21"/>
      <c r="T58" s="21" t="s">
        <v>210</v>
      </c>
      <c r="U58" s="21" t="s">
        <v>47</v>
      </c>
      <c r="V58" s="21">
        <v>97562</v>
      </c>
      <c r="W58" s="21" t="s">
        <v>36</v>
      </c>
      <c r="X58" s="21" t="s">
        <v>37</v>
      </c>
      <c r="Y58" s="21" t="s">
        <v>211</v>
      </c>
      <c r="Z58" s="21" t="s">
        <v>187</v>
      </c>
      <c r="AA58" s="25" t="s">
        <v>212</v>
      </c>
      <c r="AB58" s="21" t="s">
        <v>96</v>
      </c>
    </row>
    <row r="59" spans="1:28">
      <c r="A59" s="21">
        <v>10143</v>
      </c>
      <c r="B59" s="21">
        <v>49</v>
      </c>
      <c r="C59" s="22">
        <v>100</v>
      </c>
      <c r="D59" s="21">
        <v>15</v>
      </c>
      <c r="E59" s="22">
        <f>C59*B59</f>
        <v>4900</v>
      </c>
      <c r="F59" s="23">
        <v>5597.76</v>
      </c>
      <c r="G59" s="23">
        <f>F59-E59</f>
        <v>697.76</v>
      </c>
      <c r="H59" s="24">
        <v>37843</v>
      </c>
      <c r="I59" s="21" t="s">
        <v>51</v>
      </c>
      <c r="J59" s="21">
        <v>3</v>
      </c>
      <c r="K59" s="21" t="s">
        <v>190</v>
      </c>
      <c r="L59" s="21">
        <v>2003</v>
      </c>
      <c r="M59" s="21" t="s">
        <v>52</v>
      </c>
      <c r="N59" s="21">
        <v>136</v>
      </c>
      <c r="O59" s="21" t="s">
        <v>107</v>
      </c>
      <c r="P59" s="21" t="s">
        <v>380</v>
      </c>
      <c r="Q59" s="21">
        <v>5085559555</v>
      </c>
      <c r="R59" s="21" t="s">
        <v>381</v>
      </c>
      <c r="S59" s="21"/>
      <c r="T59" s="21" t="s">
        <v>382</v>
      </c>
      <c r="U59" s="21" t="s">
        <v>131</v>
      </c>
      <c r="V59" s="21">
        <v>50553</v>
      </c>
      <c r="W59" s="21" t="s">
        <v>36</v>
      </c>
      <c r="X59" s="21" t="s">
        <v>37</v>
      </c>
      <c r="Y59" s="21" t="s">
        <v>383</v>
      </c>
      <c r="Z59" s="21" t="s">
        <v>384</v>
      </c>
      <c r="AA59" s="25" t="s">
        <v>385</v>
      </c>
      <c r="AB59" s="21" t="s">
        <v>96</v>
      </c>
    </row>
    <row r="60" spans="1:28">
      <c r="A60" s="21">
        <v>10352</v>
      </c>
      <c r="B60" s="21">
        <v>49</v>
      </c>
      <c r="C60" s="22">
        <v>100</v>
      </c>
      <c r="D60" s="21">
        <v>2</v>
      </c>
      <c r="E60" s="22">
        <f>C60*B60</f>
        <v>4900</v>
      </c>
      <c r="F60" s="23">
        <v>4935.28</v>
      </c>
      <c r="G60" s="23">
        <f>F60-E60</f>
        <v>35.2799999999997</v>
      </c>
      <c r="H60" s="24">
        <v>38324</v>
      </c>
      <c r="I60" s="21" t="s">
        <v>51</v>
      </c>
      <c r="J60" s="21">
        <v>4</v>
      </c>
      <c r="K60" s="21" t="s">
        <v>314</v>
      </c>
      <c r="L60" s="21">
        <v>2004</v>
      </c>
      <c r="M60" s="21" t="s">
        <v>30</v>
      </c>
      <c r="N60" s="21">
        <v>99</v>
      </c>
      <c r="O60" s="21" t="s">
        <v>31</v>
      </c>
      <c r="P60" s="21" t="s">
        <v>386</v>
      </c>
      <c r="Q60" s="21">
        <v>6175558428</v>
      </c>
      <c r="R60" s="21" t="s">
        <v>387</v>
      </c>
      <c r="S60" s="21"/>
      <c r="T60" s="21" t="s">
        <v>194</v>
      </c>
      <c r="U60" s="21" t="s">
        <v>131</v>
      </c>
      <c r="V60" s="21">
        <v>58339</v>
      </c>
      <c r="W60" s="21" t="s">
        <v>36</v>
      </c>
      <c r="X60" s="21" t="s">
        <v>37</v>
      </c>
      <c r="Y60" s="21" t="s">
        <v>290</v>
      </c>
      <c r="Z60" s="21" t="s">
        <v>388</v>
      </c>
      <c r="AA60" s="25" t="s">
        <v>389</v>
      </c>
      <c r="AB60" s="21" t="s">
        <v>96</v>
      </c>
    </row>
    <row r="61" spans="1:28">
      <c r="A61" s="21">
        <v>10113</v>
      </c>
      <c r="B61" s="21">
        <v>49</v>
      </c>
      <c r="C61" s="22">
        <v>100</v>
      </c>
      <c r="D61" s="21">
        <v>4</v>
      </c>
      <c r="E61" s="22">
        <f>C61*B61</f>
        <v>4900</v>
      </c>
      <c r="F61" s="23">
        <v>4916.66</v>
      </c>
      <c r="G61" s="23">
        <f>F61-E61</f>
        <v>16.6599999999999</v>
      </c>
      <c r="H61" s="24">
        <v>37706</v>
      </c>
      <c r="I61" s="21" t="s">
        <v>51</v>
      </c>
      <c r="J61" s="21">
        <v>1</v>
      </c>
      <c r="K61" s="21" t="s">
        <v>248</v>
      </c>
      <c r="L61" s="21">
        <v>2003</v>
      </c>
      <c r="M61" s="21" t="s">
        <v>256</v>
      </c>
      <c r="N61" s="21">
        <v>116</v>
      </c>
      <c r="O61" s="21" t="s">
        <v>390</v>
      </c>
      <c r="P61" s="21" t="s">
        <v>208</v>
      </c>
      <c r="Q61" s="21">
        <v>4155551450</v>
      </c>
      <c r="R61" s="21" t="s">
        <v>209</v>
      </c>
      <c r="S61" s="21"/>
      <c r="T61" s="21" t="s">
        <v>210</v>
      </c>
      <c r="U61" s="21" t="s">
        <v>47</v>
      </c>
      <c r="V61" s="21">
        <v>97562</v>
      </c>
      <c r="W61" s="21" t="s">
        <v>36</v>
      </c>
      <c r="X61" s="21" t="s">
        <v>37</v>
      </c>
      <c r="Y61" s="21" t="s">
        <v>211</v>
      </c>
      <c r="Z61" s="21" t="s">
        <v>187</v>
      </c>
      <c r="AA61" s="25" t="s">
        <v>212</v>
      </c>
      <c r="AB61" s="21" t="s">
        <v>96</v>
      </c>
    </row>
    <row r="62" spans="1:28">
      <c r="A62" s="21">
        <v>10312</v>
      </c>
      <c r="B62" s="21">
        <v>48</v>
      </c>
      <c r="C62" s="22">
        <v>100</v>
      </c>
      <c r="D62" s="21">
        <v>3</v>
      </c>
      <c r="E62" s="22">
        <f>C62*B62</f>
        <v>4800</v>
      </c>
      <c r="F62" s="23">
        <v>11623.7</v>
      </c>
      <c r="G62" s="23">
        <f>F62-E62</f>
        <v>6823.7</v>
      </c>
      <c r="H62" s="24">
        <v>38281</v>
      </c>
      <c r="I62" s="21" t="s">
        <v>51</v>
      </c>
      <c r="J62" s="21">
        <v>4</v>
      </c>
      <c r="K62" s="21" t="s">
        <v>232</v>
      </c>
      <c r="L62" s="21">
        <v>2004</v>
      </c>
      <c r="M62" s="21" t="s">
        <v>52</v>
      </c>
      <c r="N62" s="21">
        <v>214</v>
      </c>
      <c r="O62" s="21" t="s">
        <v>189</v>
      </c>
      <c r="P62" s="21" t="s">
        <v>208</v>
      </c>
      <c r="Q62" s="21">
        <v>4155551450</v>
      </c>
      <c r="R62" s="21" t="s">
        <v>209</v>
      </c>
      <c r="S62" s="21"/>
      <c r="T62" s="21" t="s">
        <v>210</v>
      </c>
      <c r="U62" s="21" t="s">
        <v>47</v>
      </c>
      <c r="V62" s="21">
        <v>97562</v>
      </c>
      <c r="W62" s="21" t="s">
        <v>36</v>
      </c>
      <c r="X62" s="21" t="s">
        <v>37</v>
      </c>
      <c r="Y62" s="21" t="s">
        <v>211</v>
      </c>
      <c r="Z62" s="21" t="s">
        <v>187</v>
      </c>
      <c r="AA62" s="25" t="s">
        <v>212</v>
      </c>
      <c r="AB62" s="21" t="s">
        <v>41</v>
      </c>
    </row>
    <row r="63" spans="1:28">
      <c r="A63" s="21">
        <v>10356</v>
      </c>
      <c r="B63" s="21">
        <v>48</v>
      </c>
      <c r="C63" s="22">
        <v>100</v>
      </c>
      <c r="D63" s="21">
        <v>5</v>
      </c>
      <c r="E63" s="22">
        <f>C63*B63</f>
        <v>4800</v>
      </c>
      <c r="F63" s="23">
        <v>9720</v>
      </c>
      <c r="G63" s="23">
        <f>F63-E63</f>
        <v>4920</v>
      </c>
      <c r="H63" s="24">
        <v>38330</v>
      </c>
      <c r="I63" s="21" t="s">
        <v>51</v>
      </c>
      <c r="J63" s="21">
        <v>4</v>
      </c>
      <c r="K63" s="21" t="s">
        <v>314</v>
      </c>
      <c r="L63" s="21">
        <v>2004</v>
      </c>
      <c r="M63" s="21" t="s">
        <v>42</v>
      </c>
      <c r="N63" s="21">
        <v>33</v>
      </c>
      <c r="O63" s="21" t="s">
        <v>108</v>
      </c>
      <c r="P63" s="21" t="s">
        <v>391</v>
      </c>
      <c r="Q63" s="21" t="s">
        <v>392</v>
      </c>
      <c r="R63" s="21" t="s">
        <v>393</v>
      </c>
      <c r="S63" s="21"/>
      <c r="T63" s="21" t="s">
        <v>394</v>
      </c>
      <c r="U63" s="21"/>
      <c r="V63" s="21">
        <v>75508</v>
      </c>
      <c r="W63" s="21" t="s">
        <v>58</v>
      </c>
      <c r="X63" s="21" t="s">
        <v>59</v>
      </c>
      <c r="Y63" s="21" t="s">
        <v>395</v>
      </c>
      <c r="Z63" s="21" t="s">
        <v>396</v>
      </c>
      <c r="AA63" s="25" t="s">
        <v>397</v>
      </c>
      <c r="AB63" s="21" t="s">
        <v>41</v>
      </c>
    </row>
    <row r="64" spans="1:28">
      <c r="A64" s="21">
        <v>10147</v>
      </c>
      <c r="B64" s="21">
        <v>48</v>
      </c>
      <c r="C64" s="22">
        <v>100</v>
      </c>
      <c r="D64" s="21">
        <v>7</v>
      </c>
      <c r="E64" s="22">
        <f>C64*B64</f>
        <v>4800</v>
      </c>
      <c r="F64" s="23">
        <v>9245.76</v>
      </c>
      <c r="G64" s="23">
        <f>F64-E64</f>
        <v>4445.76</v>
      </c>
      <c r="H64" s="24">
        <v>37869</v>
      </c>
      <c r="I64" s="21" t="s">
        <v>51</v>
      </c>
      <c r="J64" s="21">
        <v>3</v>
      </c>
      <c r="K64" s="21" t="s">
        <v>286</v>
      </c>
      <c r="L64" s="21">
        <v>2003</v>
      </c>
      <c r="M64" s="21" t="s">
        <v>52</v>
      </c>
      <c r="N64" s="21">
        <v>194</v>
      </c>
      <c r="O64" s="21" t="s">
        <v>191</v>
      </c>
      <c r="P64" s="21" t="s">
        <v>398</v>
      </c>
      <c r="Q64" s="21">
        <v>6175558555</v>
      </c>
      <c r="R64" s="21" t="s">
        <v>399</v>
      </c>
      <c r="S64" s="21"/>
      <c r="T64" s="21" t="s">
        <v>194</v>
      </c>
      <c r="U64" s="21" t="s">
        <v>131</v>
      </c>
      <c r="V64" s="21">
        <v>58339</v>
      </c>
      <c r="W64" s="21" t="s">
        <v>36</v>
      </c>
      <c r="X64" s="21" t="s">
        <v>37</v>
      </c>
      <c r="Y64" s="21" t="s">
        <v>211</v>
      </c>
      <c r="Z64" s="21" t="s">
        <v>400</v>
      </c>
      <c r="AA64" s="25" t="s">
        <v>401</v>
      </c>
      <c r="AB64" s="21" t="s">
        <v>41</v>
      </c>
    </row>
    <row r="65" spans="1:28">
      <c r="A65" s="21">
        <v>10310</v>
      </c>
      <c r="B65" s="21">
        <v>48</v>
      </c>
      <c r="C65" s="22">
        <v>100</v>
      </c>
      <c r="D65" s="21">
        <v>3</v>
      </c>
      <c r="E65" s="22">
        <f>C65*B65</f>
        <v>4800</v>
      </c>
      <c r="F65" s="23">
        <v>8940.96</v>
      </c>
      <c r="G65" s="23">
        <f>F65-E65</f>
        <v>4140.96</v>
      </c>
      <c r="H65" s="24">
        <v>38276</v>
      </c>
      <c r="I65" s="21" t="s">
        <v>51</v>
      </c>
      <c r="J65" s="21">
        <v>4</v>
      </c>
      <c r="K65" s="21" t="s">
        <v>232</v>
      </c>
      <c r="L65" s="21">
        <v>2004</v>
      </c>
      <c r="M65" s="21" t="s">
        <v>52</v>
      </c>
      <c r="N65" s="21">
        <v>169</v>
      </c>
      <c r="O65" s="21" t="s">
        <v>118</v>
      </c>
      <c r="P65" s="21" t="s">
        <v>402</v>
      </c>
      <c r="Q65" s="21" t="s">
        <v>403</v>
      </c>
      <c r="R65" s="21" t="s">
        <v>404</v>
      </c>
      <c r="S65" s="21"/>
      <c r="T65" s="21" t="s">
        <v>405</v>
      </c>
      <c r="U65" s="21"/>
      <c r="V65" s="21">
        <v>50739</v>
      </c>
      <c r="W65" s="21" t="s">
        <v>331</v>
      </c>
      <c r="X65" s="21" t="s">
        <v>59</v>
      </c>
      <c r="Y65" s="21" t="s">
        <v>406</v>
      </c>
      <c r="Z65" s="21" t="s">
        <v>407</v>
      </c>
      <c r="AA65" s="25" t="s">
        <v>408</v>
      </c>
      <c r="AB65" s="21" t="s">
        <v>41</v>
      </c>
    </row>
    <row r="66" spans="1:28">
      <c r="A66" s="21">
        <v>10203</v>
      </c>
      <c r="B66" s="21">
        <v>48</v>
      </c>
      <c r="C66" s="22">
        <v>100</v>
      </c>
      <c r="D66" s="21">
        <v>1</v>
      </c>
      <c r="E66" s="22">
        <f>C66*B66</f>
        <v>4800</v>
      </c>
      <c r="F66" s="23">
        <v>8291.04</v>
      </c>
      <c r="G66" s="23">
        <f>F66-E66</f>
        <v>3491.04</v>
      </c>
      <c r="H66" s="24">
        <v>37957</v>
      </c>
      <c r="I66" s="21" t="s">
        <v>51</v>
      </c>
      <c r="J66" s="21">
        <v>4</v>
      </c>
      <c r="K66" s="21" t="s">
        <v>314</v>
      </c>
      <c r="L66" s="21">
        <v>2003</v>
      </c>
      <c r="M66" s="21" t="s">
        <v>52</v>
      </c>
      <c r="N66" s="21">
        <v>169</v>
      </c>
      <c r="O66" s="21" t="s">
        <v>118</v>
      </c>
      <c r="P66" s="21" t="s">
        <v>119</v>
      </c>
      <c r="Q66" s="21" t="s">
        <v>120</v>
      </c>
      <c r="R66" s="21" t="s">
        <v>121</v>
      </c>
      <c r="S66" s="21"/>
      <c r="T66" s="21" t="s">
        <v>122</v>
      </c>
      <c r="U66" s="21"/>
      <c r="V66" s="21">
        <v>28034</v>
      </c>
      <c r="W66" s="21" t="s">
        <v>123</v>
      </c>
      <c r="X66" s="21" t="s">
        <v>59</v>
      </c>
      <c r="Y66" s="21" t="s">
        <v>124</v>
      </c>
      <c r="Z66" s="21" t="s">
        <v>125</v>
      </c>
      <c r="AA66" s="25" t="s">
        <v>126</v>
      </c>
      <c r="AB66" s="21" t="s">
        <v>41</v>
      </c>
    </row>
    <row r="67" spans="1:28">
      <c r="A67" s="21">
        <v>10114</v>
      </c>
      <c r="B67" s="21">
        <v>48</v>
      </c>
      <c r="C67" s="22">
        <v>100</v>
      </c>
      <c r="D67" s="21">
        <v>4</v>
      </c>
      <c r="E67" s="22">
        <f>C67*B67</f>
        <v>4800</v>
      </c>
      <c r="F67" s="23">
        <v>8209.44</v>
      </c>
      <c r="G67" s="23">
        <f>F67-E67</f>
        <v>3409.44</v>
      </c>
      <c r="H67" s="24">
        <v>37712</v>
      </c>
      <c r="I67" s="21" t="s">
        <v>51</v>
      </c>
      <c r="J67" s="21">
        <v>2</v>
      </c>
      <c r="K67" s="21" t="s">
        <v>29</v>
      </c>
      <c r="L67" s="21">
        <v>2003</v>
      </c>
      <c r="M67" s="21" t="s">
        <v>52</v>
      </c>
      <c r="N67" s="21">
        <v>169</v>
      </c>
      <c r="O67" s="21" t="s">
        <v>118</v>
      </c>
      <c r="P67" s="21" t="s">
        <v>409</v>
      </c>
      <c r="Q67" s="21" t="s">
        <v>410</v>
      </c>
      <c r="R67" s="21" t="s">
        <v>411</v>
      </c>
      <c r="S67" s="21"/>
      <c r="T67" s="21" t="s">
        <v>394</v>
      </c>
      <c r="U67" s="21"/>
      <c r="V67" s="21">
        <v>75012</v>
      </c>
      <c r="W67" s="21" t="s">
        <v>58</v>
      </c>
      <c r="X67" s="21" t="s">
        <v>59</v>
      </c>
      <c r="Y67" s="21" t="s">
        <v>412</v>
      </c>
      <c r="Z67" s="21" t="s">
        <v>413</v>
      </c>
      <c r="AA67" s="25" t="s">
        <v>414</v>
      </c>
      <c r="AB67" s="21" t="s">
        <v>41</v>
      </c>
    </row>
    <row r="68" spans="1:28">
      <c r="A68" s="21">
        <v>10324</v>
      </c>
      <c r="B68" s="21">
        <v>48</v>
      </c>
      <c r="C68" s="22">
        <v>100</v>
      </c>
      <c r="D68" s="21">
        <v>4</v>
      </c>
      <c r="E68" s="22">
        <f>C68*B68</f>
        <v>4800</v>
      </c>
      <c r="F68" s="23">
        <v>8209.44</v>
      </c>
      <c r="G68" s="23">
        <f>F68-E68</f>
        <v>3409.44</v>
      </c>
      <c r="H68" s="24">
        <v>38296</v>
      </c>
      <c r="I68" s="21" t="s">
        <v>51</v>
      </c>
      <c r="J68" s="21">
        <v>4</v>
      </c>
      <c r="K68" s="21" t="s">
        <v>135</v>
      </c>
      <c r="L68" s="21">
        <v>2004</v>
      </c>
      <c r="M68" s="21" t="s">
        <v>256</v>
      </c>
      <c r="N68" s="21">
        <v>64</v>
      </c>
      <c r="O68" s="21" t="s">
        <v>415</v>
      </c>
      <c r="P68" s="21" t="s">
        <v>416</v>
      </c>
      <c r="Q68" s="21">
        <v>2125551500</v>
      </c>
      <c r="R68" s="21" t="s">
        <v>417</v>
      </c>
      <c r="S68" s="21" t="s">
        <v>418</v>
      </c>
      <c r="T68" s="21" t="s">
        <v>419</v>
      </c>
      <c r="U68" s="21" t="s">
        <v>245</v>
      </c>
      <c r="V68" s="21">
        <v>10022</v>
      </c>
      <c r="W68" s="21" t="s">
        <v>36</v>
      </c>
      <c r="X68" s="21" t="s">
        <v>37</v>
      </c>
      <c r="Y68" s="21" t="s">
        <v>48</v>
      </c>
      <c r="Z68" s="21" t="s">
        <v>420</v>
      </c>
      <c r="AA68" s="25" t="s">
        <v>421</v>
      </c>
      <c r="AB68" s="21" t="s">
        <v>41</v>
      </c>
    </row>
    <row r="69" spans="1:28">
      <c r="A69" s="21">
        <v>10349</v>
      </c>
      <c r="B69" s="21">
        <v>48</v>
      </c>
      <c r="C69" s="22">
        <v>100</v>
      </c>
      <c r="D69" s="21">
        <v>6</v>
      </c>
      <c r="E69" s="22">
        <f>C69*B69</f>
        <v>4800</v>
      </c>
      <c r="F69" s="23">
        <v>7396.8</v>
      </c>
      <c r="G69" s="23">
        <f>F69-E69</f>
        <v>2596.8</v>
      </c>
      <c r="H69" s="24">
        <v>38322</v>
      </c>
      <c r="I69" s="21" t="s">
        <v>51</v>
      </c>
      <c r="J69" s="21">
        <v>4</v>
      </c>
      <c r="K69" s="21" t="s">
        <v>314</v>
      </c>
      <c r="L69" s="21">
        <v>2004</v>
      </c>
      <c r="M69" s="21" t="s">
        <v>52</v>
      </c>
      <c r="N69" s="21">
        <v>169</v>
      </c>
      <c r="O69" s="21" t="s">
        <v>118</v>
      </c>
      <c r="P69" s="21" t="s">
        <v>422</v>
      </c>
      <c r="Q69" s="21">
        <v>2125557413</v>
      </c>
      <c r="R69" s="21" t="s">
        <v>423</v>
      </c>
      <c r="S69" s="21" t="s">
        <v>424</v>
      </c>
      <c r="T69" s="21" t="s">
        <v>419</v>
      </c>
      <c r="U69" s="21" t="s">
        <v>245</v>
      </c>
      <c r="V69" s="21">
        <v>10022</v>
      </c>
      <c r="W69" s="21" t="s">
        <v>36</v>
      </c>
      <c r="X69" s="21" t="s">
        <v>37</v>
      </c>
      <c r="Y69" s="21" t="s">
        <v>186</v>
      </c>
      <c r="Z69" s="21" t="s">
        <v>425</v>
      </c>
      <c r="AA69" s="25" t="s">
        <v>426</v>
      </c>
      <c r="AB69" s="21" t="s">
        <v>41</v>
      </c>
    </row>
    <row r="70" spans="1:28">
      <c r="A70" s="21">
        <v>10162</v>
      </c>
      <c r="B70" s="21">
        <v>48</v>
      </c>
      <c r="C70" s="22">
        <v>100</v>
      </c>
      <c r="D70" s="21">
        <v>3</v>
      </c>
      <c r="E70" s="22">
        <f>C70*B70</f>
        <v>4800</v>
      </c>
      <c r="F70" s="23">
        <v>7209.12</v>
      </c>
      <c r="G70" s="23">
        <f>F70-E70</f>
        <v>2409.12</v>
      </c>
      <c r="H70" s="24">
        <v>37912</v>
      </c>
      <c r="I70" s="21" t="s">
        <v>51</v>
      </c>
      <c r="J70" s="21">
        <v>4</v>
      </c>
      <c r="K70" s="21" t="s">
        <v>232</v>
      </c>
      <c r="L70" s="21">
        <v>2003</v>
      </c>
      <c r="M70" s="21" t="s">
        <v>42</v>
      </c>
      <c r="N70" s="21">
        <v>168</v>
      </c>
      <c r="O70" s="21" t="s">
        <v>199</v>
      </c>
      <c r="P70" s="21" t="s">
        <v>377</v>
      </c>
      <c r="Q70" s="21">
        <v>6505551386</v>
      </c>
      <c r="R70" s="21" t="s">
        <v>378</v>
      </c>
      <c r="S70" s="21"/>
      <c r="T70" s="21" t="s">
        <v>317</v>
      </c>
      <c r="U70" s="21" t="s">
        <v>47</v>
      </c>
      <c r="V70" s="21"/>
      <c r="W70" s="21" t="s">
        <v>36</v>
      </c>
      <c r="X70" s="21" t="s">
        <v>37</v>
      </c>
      <c r="Y70" s="21" t="s">
        <v>38</v>
      </c>
      <c r="Z70" s="21" t="s">
        <v>312</v>
      </c>
      <c r="AA70" s="25" t="s">
        <v>379</v>
      </c>
      <c r="AB70" s="21" t="s">
        <v>41</v>
      </c>
    </row>
    <row r="71" spans="1:28">
      <c r="A71" s="21">
        <v>10372</v>
      </c>
      <c r="B71" s="21">
        <v>48</v>
      </c>
      <c r="C71" s="22">
        <v>100</v>
      </c>
      <c r="D71" s="21">
        <v>6</v>
      </c>
      <c r="E71" s="22">
        <f>C71*B71</f>
        <v>4800</v>
      </c>
      <c r="F71" s="23">
        <v>7031.52</v>
      </c>
      <c r="G71" s="23">
        <f>F71-E71</f>
        <v>2231.52</v>
      </c>
      <c r="H71" s="24">
        <v>38378</v>
      </c>
      <c r="I71" s="21" t="s">
        <v>51</v>
      </c>
      <c r="J71" s="21">
        <v>1</v>
      </c>
      <c r="K71" s="21" t="s">
        <v>198</v>
      </c>
      <c r="L71" s="21">
        <v>2005</v>
      </c>
      <c r="M71" s="21" t="s">
        <v>52</v>
      </c>
      <c r="N71" s="21">
        <v>143</v>
      </c>
      <c r="O71" s="21" t="s">
        <v>222</v>
      </c>
      <c r="P71" s="21" t="s">
        <v>136</v>
      </c>
      <c r="Q71" s="21" t="s">
        <v>137</v>
      </c>
      <c r="R71" s="21" t="s">
        <v>138</v>
      </c>
      <c r="S71" s="21"/>
      <c r="T71" s="21" t="s">
        <v>139</v>
      </c>
      <c r="U71" s="21" t="s">
        <v>140</v>
      </c>
      <c r="V71" s="21" t="s">
        <v>141</v>
      </c>
      <c r="W71" s="21" t="s">
        <v>142</v>
      </c>
      <c r="X71" s="21" t="s">
        <v>142</v>
      </c>
      <c r="Y71" s="21" t="s">
        <v>143</v>
      </c>
      <c r="Z71" s="21" t="s">
        <v>144</v>
      </c>
      <c r="AA71" s="25" t="s">
        <v>145</v>
      </c>
      <c r="AB71" s="21" t="s">
        <v>41</v>
      </c>
    </row>
    <row r="72" spans="1:28">
      <c r="A72" s="21">
        <v>10217</v>
      </c>
      <c r="B72" s="21">
        <v>48</v>
      </c>
      <c r="C72" s="22">
        <v>100</v>
      </c>
      <c r="D72" s="21">
        <v>4</v>
      </c>
      <c r="E72" s="22">
        <f>C72*B72</f>
        <v>4800</v>
      </c>
      <c r="F72" s="23">
        <v>7020.48</v>
      </c>
      <c r="G72" s="23">
        <f>F72-E72</f>
        <v>2220.48</v>
      </c>
      <c r="H72" s="24">
        <v>38021</v>
      </c>
      <c r="I72" s="21" t="s">
        <v>51</v>
      </c>
      <c r="J72" s="21">
        <v>1</v>
      </c>
      <c r="K72" s="21" t="s">
        <v>213</v>
      </c>
      <c r="L72" s="21">
        <v>2004</v>
      </c>
      <c r="M72" s="21" t="s">
        <v>52</v>
      </c>
      <c r="N72" s="21">
        <v>147</v>
      </c>
      <c r="O72" s="21" t="s">
        <v>267</v>
      </c>
      <c r="P72" s="21" t="s">
        <v>109</v>
      </c>
      <c r="Q72" s="21" t="s">
        <v>110</v>
      </c>
      <c r="R72" s="21" t="s">
        <v>111</v>
      </c>
      <c r="S72" s="21" t="s">
        <v>112</v>
      </c>
      <c r="T72" s="21" t="s">
        <v>113</v>
      </c>
      <c r="U72" s="21"/>
      <c r="V72" s="21">
        <v>69045</v>
      </c>
      <c r="W72" s="21" t="s">
        <v>113</v>
      </c>
      <c r="X72" s="21" t="s">
        <v>92</v>
      </c>
      <c r="Y72" s="21" t="s">
        <v>114</v>
      </c>
      <c r="Z72" s="21" t="s">
        <v>115</v>
      </c>
      <c r="AA72" s="25" t="s">
        <v>116</v>
      </c>
      <c r="AB72" s="21" t="s">
        <v>41</v>
      </c>
    </row>
    <row r="73" spans="1:28">
      <c r="A73" s="21">
        <v>10248</v>
      </c>
      <c r="B73" s="21">
        <v>48</v>
      </c>
      <c r="C73" s="22">
        <v>100</v>
      </c>
      <c r="D73" s="21">
        <v>10</v>
      </c>
      <c r="E73" s="22">
        <f>C73*B73</f>
        <v>4800</v>
      </c>
      <c r="F73" s="23">
        <v>6960.48</v>
      </c>
      <c r="G73" s="23">
        <f>F73-E73</f>
        <v>2160.48</v>
      </c>
      <c r="H73" s="24">
        <v>38114</v>
      </c>
      <c r="I73" s="21" t="s">
        <v>367</v>
      </c>
      <c r="J73" s="21">
        <v>2</v>
      </c>
      <c r="K73" s="21" t="s">
        <v>63</v>
      </c>
      <c r="L73" s="21">
        <v>2004</v>
      </c>
      <c r="M73" s="21" t="s">
        <v>278</v>
      </c>
      <c r="N73" s="21">
        <v>122</v>
      </c>
      <c r="O73" s="21" t="s">
        <v>279</v>
      </c>
      <c r="P73" s="21" t="s">
        <v>427</v>
      </c>
      <c r="Q73" s="21">
        <v>2125557818</v>
      </c>
      <c r="R73" s="21" t="s">
        <v>428</v>
      </c>
      <c r="S73" s="21"/>
      <c r="T73" s="21" t="s">
        <v>419</v>
      </c>
      <c r="U73" s="21" t="s">
        <v>245</v>
      </c>
      <c r="V73" s="21">
        <v>10022</v>
      </c>
      <c r="W73" s="21" t="s">
        <v>36</v>
      </c>
      <c r="X73" s="21" t="s">
        <v>37</v>
      </c>
      <c r="Y73" s="21" t="s">
        <v>178</v>
      </c>
      <c r="Z73" s="21" t="s">
        <v>429</v>
      </c>
      <c r="AA73" s="25" t="s">
        <v>430</v>
      </c>
      <c r="AB73" s="21" t="s">
        <v>96</v>
      </c>
    </row>
    <row r="74" spans="1:28">
      <c r="A74" s="21">
        <v>10288</v>
      </c>
      <c r="B74" s="21">
        <v>48</v>
      </c>
      <c r="C74" s="22">
        <v>100</v>
      </c>
      <c r="D74" s="21">
        <v>8</v>
      </c>
      <c r="E74" s="22">
        <f>C74*B74</f>
        <v>4800</v>
      </c>
      <c r="F74" s="23">
        <v>6539.04</v>
      </c>
      <c r="G74" s="23">
        <f>F74-E74</f>
        <v>1739.04</v>
      </c>
      <c r="H74" s="24">
        <v>38231</v>
      </c>
      <c r="I74" s="21" t="s">
        <v>51</v>
      </c>
      <c r="J74" s="21">
        <v>3</v>
      </c>
      <c r="K74" s="21" t="s">
        <v>286</v>
      </c>
      <c r="L74" s="21">
        <v>2004</v>
      </c>
      <c r="M74" s="21" t="s">
        <v>52</v>
      </c>
      <c r="N74" s="21">
        <v>117</v>
      </c>
      <c r="O74" s="21" t="s">
        <v>431</v>
      </c>
      <c r="P74" s="21" t="s">
        <v>109</v>
      </c>
      <c r="Q74" s="21" t="s">
        <v>110</v>
      </c>
      <c r="R74" s="21" t="s">
        <v>111</v>
      </c>
      <c r="S74" s="21" t="s">
        <v>112</v>
      </c>
      <c r="T74" s="21" t="s">
        <v>113</v>
      </c>
      <c r="U74" s="21"/>
      <c r="V74" s="21">
        <v>69045</v>
      </c>
      <c r="W74" s="21" t="s">
        <v>113</v>
      </c>
      <c r="X74" s="21" t="s">
        <v>92</v>
      </c>
      <c r="Y74" s="21" t="s">
        <v>114</v>
      </c>
      <c r="Z74" s="21" t="s">
        <v>115</v>
      </c>
      <c r="AA74" s="25" t="s">
        <v>116</v>
      </c>
      <c r="AB74" s="21" t="s">
        <v>96</v>
      </c>
    </row>
    <row r="75" spans="1:28">
      <c r="A75" s="21">
        <v>10279</v>
      </c>
      <c r="B75" s="21">
        <v>48</v>
      </c>
      <c r="C75" s="22">
        <v>100</v>
      </c>
      <c r="D75" s="21">
        <v>6</v>
      </c>
      <c r="E75" s="22">
        <f>C75*B75</f>
        <v>4800</v>
      </c>
      <c r="F75" s="23">
        <v>6168</v>
      </c>
      <c r="G75" s="23">
        <f>F75-E75</f>
        <v>1368</v>
      </c>
      <c r="H75" s="24">
        <v>38208</v>
      </c>
      <c r="I75" s="21" t="s">
        <v>51</v>
      </c>
      <c r="J75" s="21">
        <v>3</v>
      </c>
      <c r="K75" s="21" t="s">
        <v>190</v>
      </c>
      <c r="L75" s="21">
        <v>2004</v>
      </c>
      <c r="M75" s="21" t="s">
        <v>52</v>
      </c>
      <c r="N75" s="21">
        <v>107</v>
      </c>
      <c r="O75" s="21" t="s">
        <v>432</v>
      </c>
      <c r="P75" s="21" t="s">
        <v>119</v>
      </c>
      <c r="Q75" s="21" t="s">
        <v>120</v>
      </c>
      <c r="R75" s="21" t="s">
        <v>121</v>
      </c>
      <c r="S75" s="21"/>
      <c r="T75" s="21" t="s">
        <v>122</v>
      </c>
      <c r="U75" s="21"/>
      <c r="V75" s="21">
        <v>28034</v>
      </c>
      <c r="W75" s="21" t="s">
        <v>123</v>
      </c>
      <c r="X75" s="21" t="s">
        <v>59</v>
      </c>
      <c r="Y75" s="21" t="s">
        <v>124</v>
      </c>
      <c r="Z75" s="21" t="s">
        <v>125</v>
      </c>
      <c r="AA75" s="25" t="s">
        <v>126</v>
      </c>
      <c r="AB75" s="21" t="s">
        <v>96</v>
      </c>
    </row>
    <row r="76" spans="1:28">
      <c r="A76" s="21">
        <v>10175</v>
      </c>
      <c r="B76" s="21">
        <v>48</v>
      </c>
      <c r="C76" s="22">
        <v>100</v>
      </c>
      <c r="D76" s="21">
        <v>4</v>
      </c>
      <c r="E76" s="22">
        <f>C76*B76</f>
        <v>4800</v>
      </c>
      <c r="F76" s="23">
        <v>5891.04</v>
      </c>
      <c r="G76" s="23">
        <f>F76-E76</f>
        <v>1091.04</v>
      </c>
      <c r="H76" s="24">
        <v>37931</v>
      </c>
      <c r="I76" s="21" t="s">
        <v>51</v>
      </c>
      <c r="J76" s="21">
        <v>4</v>
      </c>
      <c r="K76" s="21" t="s">
        <v>135</v>
      </c>
      <c r="L76" s="21">
        <v>2003</v>
      </c>
      <c r="M76" s="21" t="s">
        <v>256</v>
      </c>
      <c r="N76" s="21">
        <v>122</v>
      </c>
      <c r="O76" s="21" t="s">
        <v>433</v>
      </c>
      <c r="P76" s="21" t="s">
        <v>434</v>
      </c>
      <c r="Q76" s="21" t="s">
        <v>435</v>
      </c>
      <c r="R76" s="21" t="s">
        <v>436</v>
      </c>
      <c r="S76" s="21"/>
      <c r="T76" s="21" t="s">
        <v>437</v>
      </c>
      <c r="U76" s="21"/>
      <c r="V76" s="21" t="s">
        <v>438</v>
      </c>
      <c r="W76" s="21" t="s">
        <v>79</v>
      </c>
      <c r="X76" s="21" t="s">
        <v>59</v>
      </c>
      <c r="Y76" s="21" t="s">
        <v>38</v>
      </c>
      <c r="Z76" s="21" t="s">
        <v>439</v>
      </c>
      <c r="AA76" s="25" t="s">
        <v>440</v>
      </c>
      <c r="AB76" s="21" t="s">
        <v>96</v>
      </c>
    </row>
    <row r="77" spans="1:28">
      <c r="A77" s="21">
        <v>10397</v>
      </c>
      <c r="B77" s="21">
        <v>48</v>
      </c>
      <c r="C77" s="22">
        <v>100</v>
      </c>
      <c r="D77" s="21">
        <v>3</v>
      </c>
      <c r="E77" s="22">
        <f>C77*B77</f>
        <v>4800</v>
      </c>
      <c r="F77" s="23">
        <v>5192.64</v>
      </c>
      <c r="G77" s="23">
        <f>F77-E77</f>
        <v>392.64</v>
      </c>
      <c r="H77" s="24">
        <v>38439</v>
      </c>
      <c r="I77" s="21" t="s">
        <v>51</v>
      </c>
      <c r="J77" s="21">
        <v>1</v>
      </c>
      <c r="K77" s="21" t="s">
        <v>248</v>
      </c>
      <c r="L77" s="21">
        <v>2005</v>
      </c>
      <c r="M77" s="21" t="s">
        <v>278</v>
      </c>
      <c r="N77" s="21">
        <v>100</v>
      </c>
      <c r="O77" s="21" t="s">
        <v>441</v>
      </c>
      <c r="P77" s="21" t="s">
        <v>442</v>
      </c>
      <c r="Q77" s="21" t="s">
        <v>443</v>
      </c>
      <c r="R77" s="21" t="s">
        <v>444</v>
      </c>
      <c r="S77" s="21"/>
      <c r="T77" s="21" t="s">
        <v>445</v>
      </c>
      <c r="U77" s="21"/>
      <c r="V77" s="21">
        <v>31000</v>
      </c>
      <c r="W77" s="21" t="s">
        <v>58</v>
      </c>
      <c r="X77" s="21" t="s">
        <v>59</v>
      </c>
      <c r="Y77" s="21" t="s">
        <v>446</v>
      </c>
      <c r="Z77" s="21" t="s">
        <v>447</v>
      </c>
      <c r="AA77" s="25" t="s">
        <v>448</v>
      </c>
      <c r="AB77" s="21" t="s">
        <v>96</v>
      </c>
    </row>
    <row r="78" spans="1:28">
      <c r="A78" s="21">
        <v>10156</v>
      </c>
      <c r="B78" s="21">
        <v>48</v>
      </c>
      <c r="C78" s="22">
        <v>100</v>
      </c>
      <c r="D78" s="21">
        <v>2</v>
      </c>
      <c r="E78" s="22">
        <f>C78*B78</f>
        <v>4800</v>
      </c>
      <c r="F78" s="23">
        <v>4954.08</v>
      </c>
      <c r="G78" s="23">
        <f>F78-E78</f>
        <v>154.08</v>
      </c>
      <c r="H78" s="24">
        <v>37902</v>
      </c>
      <c r="I78" s="21" t="s">
        <v>51</v>
      </c>
      <c r="J78" s="21">
        <v>4</v>
      </c>
      <c r="K78" s="21" t="s">
        <v>232</v>
      </c>
      <c r="L78" s="21">
        <v>2003</v>
      </c>
      <c r="M78" s="21" t="s">
        <v>30</v>
      </c>
      <c r="N78" s="21">
        <v>91</v>
      </c>
      <c r="O78" s="21" t="s">
        <v>449</v>
      </c>
      <c r="P78" s="21" t="s">
        <v>119</v>
      </c>
      <c r="Q78" s="21" t="s">
        <v>120</v>
      </c>
      <c r="R78" s="21" t="s">
        <v>121</v>
      </c>
      <c r="S78" s="21"/>
      <c r="T78" s="21" t="s">
        <v>122</v>
      </c>
      <c r="U78" s="21"/>
      <c r="V78" s="21">
        <v>28034</v>
      </c>
      <c r="W78" s="21" t="s">
        <v>123</v>
      </c>
      <c r="X78" s="21" t="s">
        <v>59</v>
      </c>
      <c r="Y78" s="21" t="s">
        <v>124</v>
      </c>
      <c r="Z78" s="21" t="s">
        <v>125</v>
      </c>
      <c r="AA78" s="25" t="s">
        <v>126</v>
      </c>
      <c r="AB78" s="21" t="s">
        <v>96</v>
      </c>
    </row>
    <row r="79" spans="1:28">
      <c r="A79" s="21">
        <v>10269</v>
      </c>
      <c r="B79" s="21">
        <v>48</v>
      </c>
      <c r="C79" s="22">
        <v>97.39</v>
      </c>
      <c r="D79" s="21">
        <v>2</v>
      </c>
      <c r="E79" s="22">
        <f>C79*B79</f>
        <v>4674.72</v>
      </c>
      <c r="F79" s="23">
        <v>4674.72</v>
      </c>
      <c r="G79" s="23">
        <f>F79-E79</f>
        <v>0</v>
      </c>
      <c r="H79" s="24">
        <v>38184</v>
      </c>
      <c r="I79" s="21" t="s">
        <v>51</v>
      </c>
      <c r="J79" s="21">
        <v>3</v>
      </c>
      <c r="K79" s="21" t="s">
        <v>206</v>
      </c>
      <c r="L79" s="21">
        <v>2004</v>
      </c>
      <c r="M79" s="21" t="s">
        <v>42</v>
      </c>
      <c r="N79" s="21">
        <v>97</v>
      </c>
      <c r="O79" s="21" t="s">
        <v>450</v>
      </c>
      <c r="P79" s="21" t="s">
        <v>64</v>
      </c>
      <c r="Q79" s="21" t="s">
        <v>65</v>
      </c>
      <c r="R79" s="21" t="s">
        <v>66</v>
      </c>
      <c r="S79" s="21"/>
      <c r="T79" s="21" t="s">
        <v>67</v>
      </c>
      <c r="U79" s="21"/>
      <c r="V79" s="21">
        <v>5020</v>
      </c>
      <c r="W79" s="21" t="s">
        <v>68</v>
      </c>
      <c r="X79" s="21" t="s">
        <v>59</v>
      </c>
      <c r="Y79" s="21" t="s">
        <v>69</v>
      </c>
      <c r="Z79" s="21" t="s">
        <v>70</v>
      </c>
      <c r="AA79" s="25" t="s">
        <v>71</v>
      </c>
      <c r="AB79" s="21" t="s">
        <v>96</v>
      </c>
    </row>
    <row r="80" spans="1:28">
      <c r="A80" s="21">
        <v>10199</v>
      </c>
      <c r="B80" s="21">
        <v>48</v>
      </c>
      <c r="C80" s="22">
        <v>83.12</v>
      </c>
      <c r="D80" s="21">
        <v>2</v>
      </c>
      <c r="E80" s="22">
        <f>C80*B80</f>
        <v>3989.76</v>
      </c>
      <c r="F80" s="23">
        <v>3989.76</v>
      </c>
      <c r="G80" s="23">
        <f>F80-E80</f>
        <v>0</v>
      </c>
      <c r="H80" s="24">
        <v>37956</v>
      </c>
      <c r="I80" s="21" t="s">
        <v>51</v>
      </c>
      <c r="J80" s="21">
        <v>4</v>
      </c>
      <c r="K80" s="21" t="s">
        <v>314</v>
      </c>
      <c r="L80" s="21">
        <v>2003</v>
      </c>
      <c r="M80" s="21" t="s">
        <v>30</v>
      </c>
      <c r="N80" s="21">
        <v>91</v>
      </c>
      <c r="O80" s="21" t="s">
        <v>449</v>
      </c>
      <c r="P80" s="21" t="s">
        <v>451</v>
      </c>
      <c r="Q80" s="21">
        <v>3105553722</v>
      </c>
      <c r="R80" s="21" t="s">
        <v>452</v>
      </c>
      <c r="S80" s="21"/>
      <c r="T80" s="21" t="s">
        <v>453</v>
      </c>
      <c r="U80" s="21" t="s">
        <v>47</v>
      </c>
      <c r="V80" s="21">
        <v>94019</v>
      </c>
      <c r="W80" s="21" t="s">
        <v>36</v>
      </c>
      <c r="X80" s="21" t="s">
        <v>37</v>
      </c>
      <c r="Y80" s="21" t="s">
        <v>340</v>
      </c>
      <c r="Z80" s="21" t="s">
        <v>246</v>
      </c>
      <c r="AA80" s="25" t="s">
        <v>454</v>
      </c>
      <c r="AB80" s="21" t="s">
        <v>96</v>
      </c>
    </row>
    <row r="81" spans="1:28">
      <c r="A81" s="21">
        <v>10364</v>
      </c>
      <c r="B81" s="21">
        <v>48</v>
      </c>
      <c r="C81" s="22">
        <v>48.28</v>
      </c>
      <c r="D81" s="21">
        <v>1</v>
      </c>
      <c r="E81" s="22">
        <f>C81*B81</f>
        <v>2317.44</v>
      </c>
      <c r="F81" s="23">
        <v>2317.44</v>
      </c>
      <c r="G81" s="23">
        <f>F81-E81</f>
        <v>0</v>
      </c>
      <c r="H81" s="24">
        <v>38358</v>
      </c>
      <c r="I81" s="21" t="s">
        <v>51</v>
      </c>
      <c r="J81" s="21">
        <v>1</v>
      </c>
      <c r="K81" s="21" t="s">
        <v>198</v>
      </c>
      <c r="L81" s="21">
        <v>2005</v>
      </c>
      <c r="M81" s="21" t="s">
        <v>72</v>
      </c>
      <c r="N81" s="21">
        <v>40</v>
      </c>
      <c r="O81" s="21" t="s">
        <v>455</v>
      </c>
      <c r="P81" s="21" t="s">
        <v>456</v>
      </c>
      <c r="Q81" s="21" t="s">
        <v>457</v>
      </c>
      <c r="R81" s="21" t="s">
        <v>458</v>
      </c>
      <c r="S81" s="21"/>
      <c r="T81" s="21" t="s">
        <v>459</v>
      </c>
      <c r="U81" s="21"/>
      <c r="V81" s="21">
        <v>13008</v>
      </c>
      <c r="W81" s="21" t="s">
        <v>58</v>
      </c>
      <c r="X81" s="21" t="s">
        <v>59</v>
      </c>
      <c r="Y81" s="21" t="s">
        <v>460</v>
      </c>
      <c r="Z81" s="21" t="s">
        <v>461</v>
      </c>
      <c r="AA81" s="25" t="s">
        <v>462</v>
      </c>
      <c r="AB81" s="21" t="s">
        <v>117</v>
      </c>
    </row>
    <row r="82" spans="1:28">
      <c r="A82" s="21">
        <v>10304</v>
      </c>
      <c r="B82" s="21">
        <v>47</v>
      </c>
      <c r="C82" s="22">
        <v>100</v>
      </c>
      <c r="D82" s="21">
        <v>6</v>
      </c>
      <c r="E82" s="22">
        <f>C82*B82</f>
        <v>4700</v>
      </c>
      <c r="F82" s="23">
        <v>10172.7</v>
      </c>
      <c r="G82" s="23">
        <f>F82-E82</f>
        <v>5472.7</v>
      </c>
      <c r="H82" s="24">
        <v>38271</v>
      </c>
      <c r="I82" s="21" t="s">
        <v>51</v>
      </c>
      <c r="J82" s="21">
        <v>4</v>
      </c>
      <c r="K82" s="21" t="s">
        <v>232</v>
      </c>
      <c r="L82" s="21">
        <v>2004</v>
      </c>
      <c r="M82" s="21" t="s">
        <v>52</v>
      </c>
      <c r="N82" s="21">
        <v>214</v>
      </c>
      <c r="O82" s="21" t="s">
        <v>189</v>
      </c>
      <c r="P82" s="21" t="s">
        <v>463</v>
      </c>
      <c r="Q82" s="21" t="s">
        <v>464</v>
      </c>
      <c r="R82" s="21" t="s">
        <v>465</v>
      </c>
      <c r="S82" s="21"/>
      <c r="T82" s="21" t="s">
        <v>466</v>
      </c>
      <c r="U82" s="21"/>
      <c r="V82" s="21">
        <v>78000</v>
      </c>
      <c r="W82" s="21" t="s">
        <v>58</v>
      </c>
      <c r="X82" s="21" t="s">
        <v>59</v>
      </c>
      <c r="Y82" s="21" t="s">
        <v>467</v>
      </c>
      <c r="Z82" s="21" t="s">
        <v>396</v>
      </c>
      <c r="AA82" s="25" t="s">
        <v>468</v>
      </c>
      <c r="AB82" s="21" t="s">
        <v>41</v>
      </c>
    </row>
    <row r="83" spans="1:28">
      <c r="A83" s="21">
        <v>10206</v>
      </c>
      <c r="B83" s="21">
        <v>47</v>
      </c>
      <c r="C83" s="22">
        <v>100</v>
      </c>
      <c r="D83" s="21">
        <v>6</v>
      </c>
      <c r="E83" s="22">
        <f>C83*B83</f>
        <v>4700</v>
      </c>
      <c r="F83" s="23">
        <v>9064.89</v>
      </c>
      <c r="G83" s="23">
        <f>F83-E83</f>
        <v>4364.89</v>
      </c>
      <c r="H83" s="24">
        <v>37960</v>
      </c>
      <c r="I83" s="21" t="s">
        <v>51</v>
      </c>
      <c r="J83" s="21">
        <v>4</v>
      </c>
      <c r="K83" s="21" t="s">
        <v>314</v>
      </c>
      <c r="L83" s="21">
        <v>2003</v>
      </c>
      <c r="M83" s="21" t="s">
        <v>52</v>
      </c>
      <c r="N83" s="21">
        <v>214</v>
      </c>
      <c r="O83" s="21" t="s">
        <v>189</v>
      </c>
      <c r="P83" s="21" t="s">
        <v>469</v>
      </c>
      <c r="Q83" s="21" t="s">
        <v>470</v>
      </c>
      <c r="R83" s="21" t="s">
        <v>471</v>
      </c>
      <c r="S83" s="21"/>
      <c r="T83" s="21" t="s">
        <v>472</v>
      </c>
      <c r="U83" s="21" t="s">
        <v>473</v>
      </c>
      <c r="V83" s="21" t="s">
        <v>474</v>
      </c>
      <c r="W83" s="21" t="s">
        <v>475</v>
      </c>
      <c r="X83" s="21" t="s">
        <v>37</v>
      </c>
      <c r="Y83" s="21" t="s">
        <v>476</v>
      </c>
      <c r="Z83" s="21" t="s">
        <v>477</v>
      </c>
      <c r="AA83" s="25" t="s">
        <v>478</v>
      </c>
      <c r="AB83" s="21" t="s">
        <v>41</v>
      </c>
    </row>
    <row r="84" spans="1:28">
      <c r="A84" s="21">
        <v>10196</v>
      </c>
      <c r="B84" s="21">
        <v>47</v>
      </c>
      <c r="C84" s="22">
        <v>100</v>
      </c>
      <c r="D84" s="21">
        <v>5</v>
      </c>
      <c r="E84" s="22">
        <f>C84*B84</f>
        <v>4700</v>
      </c>
      <c r="F84" s="23">
        <v>8887.7</v>
      </c>
      <c r="G84" s="23">
        <f>F84-E84</f>
        <v>4187.7</v>
      </c>
      <c r="H84" s="24">
        <v>37951</v>
      </c>
      <c r="I84" s="21" t="s">
        <v>51</v>
      </c>
      <c r="J84" s="21">
        <v>4</v>
      </c>
      <c r="K84" s="21" t="s">
        <v>135</v>
      </c>
      <c r="L84" s="21">
        <v>2003</v>
      </c>
      <c r="M84" s="21" t="s">
        <v>52</v>
      </c>
      <c r="N84" s="21">
        <v>207</v>
      </c>
      <c r="O84" s="21" t="s">
        <v>479</v>
      </c>
      <c r="P84" s="21" t="s">
        <v>480</v>
      </c>
      <c r="Q84" s="21">
        <v>2035559545</v>
      </c>
      <c r="R84" s="21" t="s">
        <v>481</v>
      </c>
      <c r="S84" s="21"/>
      <c r="T84" s="21" t="s">
        <v>482</v>
      </c>
      <c r="U84" s="21" t="s">
        <v>483</v>
      </c>
      <c r="V84" s="21">
        <v>97823</v>
      </c>
      <c r="W84" s="21" t="s">
        <v>36</v>
      </c>
      <c r="X84" s="21" t="s">
        <v>37</v>
      </c>
      <c r="Y84" s="21" t="s">
        <v>318</v>
      </c>
      <c r="Z84" s="21" t="s">
        <v>388</v>
      </c>
      <c r="AA84" s="25" t="s">
        <v>484</v>
      </c>
      <c r="AB84" s="21" t="s">
        <v>41</v>
      </c>
    </row>
    <row r="85" spans="1:28">
      <c r="A85" s="21">
        <v>10165</v>
      </c>
      <c r="B85" s="21">
        <v>47</v>
      </c>
      <c r="C85" s="22">
        <v>100</v>
      </c>
      <c r="D85" s="21">
        <v>16</v>
      </c>
      <c r="E85" s="22">
        <f>C85*B85</f>
        <v>4700</v>
      </c>
      <c r="F85" s="23">
        <v>8754.69</v>
      </c>
      <c r="G85" s="23">
        <f>F85-E85</f>
        <v>4054.69</v>
      </c>
      <c r="H85" s="24">
        <v>37916</v>
      </c>
      <c r="I85" s="21" t="s">
        <v>51</v>
      </c>
      <c r="J85" s="21">
        <v>4</v>
      </c>
      <c r="K85" s="21" t="s">
        <v>232</v>
      </c>
      <c r="L85" s="21">
        <v>2003</v>
      </c>
      <c r="M85" s="21" t="s">
        <v>52</v>
      </c>
      <c r="N85" s="21">
        <v>169</v>
      </c>
      <c r="O85" s="21" t="s">
        <v>118</v>
      </c>
      <c r="P85" s="21" t="s">
        <v>485</v>
      </c>
      <c r="Q85" s="21" t="s">
        <v>486</v>
      </c>
      <c r="R85" s="21" t="s">
        <v>487</v>
      </c>
      <c r="S85" s="21"/>
      <c r="T85" s="21" t="s">
        <v>113</v>
      </c>
      <c r="U85" s="21"/>
      <c r="V85" s="21">
        <v>79903</v>
      </c>
      <c r="W85" s="21" t="s">
        <v>113</v>
      </c>
      <c r="X85" s="21" t="s">
        <v>142</v>
      </c>
      <c r="Y85" s="21" t="s">
        <v>488</v>
      </c>
      <c r="Z85" s="21" t="s">
        <v>489</v>
      </c>
      <c r="AA85" s="25" t="s">
        <v>490</v>
      </c>
      <c r="AB85" s="21" t="s">
        <v>41</v>
      </c>
    </row>
    <row r="86" spans="1:28">
      <c r="A86" s="21">
        <v>10176</v>
      </c>
      <c r="B86" s="21">
        <v>47</v>
      </c>
      <c r="C86" s="22">
        <v>100</v>
      </c>
      <c r="D86" s="21">
        <v>3</v>
      </c>
      <c r="E86" s="22">
        <f>C86*B86</f>
        <v>4700</v>
      </c>
      <c r="F86" s="23">
        <v>8378.69</v>
      </c>
      <c r="G86" s="23">
        <f>F86-E86</f>
        <v>3678.69</v>
      </c>
      <c r="H86" s="24">
        <v>37931</v>
      </c>
      <c r="I86" s="21" t="s">
        <v>51</v>
      </c>
      <c r="J86" s="21">
        <v>4</v>
      </c>
      <c r="K86" s="21" t="s">
        <v>135</v>
      </c>
      <c r="L86" s="21">
        <v>2003</v>
      </c>
      <c r="M86" s="21" t="s">
        <v>52</v>
      </c>
      <c r="N86" s="21">
        <v>151</v>
      </c>
      <c r="O86" s="21" t="s">
        <v>491</v>
      </c>
      <c r="P86" s="21" t="s">
        <v>492</v>
      </c>
      <c r="Q86" s="21" t="s">
        <v>493</v>
      </c>
      <c r="R86" s="21" t="s">
        <v>494</v>
      </c>
      <c r="S86" s="21"/>
      <c r="T86" s="21" t="s">
        <v>495</v>
      </c>
      <c r="U86" s="21"/>
      <c r="V86" s="21">
        <v>42100</v>
      </c>
      <c r="W86" s="21" t="s">
        <v>496</v>
      </c>
      <c r="X86" s="21" t="s">
        <v>59</v>
      </c>
      <c r="Y86" s="21" t="s">
        <v>497</v>
      </c>
      <c r="Z86" s="21" t="s">
        <v>498</v>
      </c>
      <c r="AA86" s="25" t="s">
        <v>499</v>
      </c>
      <c r="AB86" s="21" t="s">
        <v>41</v>
      </c>
    </row>
    <row r="87" spans="1:28">
      <c r="A87" s="21">
        <v>10192</v>
      </c>
      <c r="B87" s="21">
        <v>47</v>
      </c>
      <c r="C87" s="22">
        <v>100</v>
      </c>
      <c r="D87" s="21">
        <v>10</v>
      </c>
      <c r="E87" s="22">
        <f>C87*B87</f>
        <v>4700</v>
      </c>
      <c r="F87" s="23">
        <v>7421.3</v>
      </c>
      <c r="G87" s="23">
        <f>F87-E87</f>
        <v>2721.3</v>
      </c>
      <c r="H87" s="24">
        <v>37945</v>
      </c>
      <c r="I87" s="21" t="s">
        <v>51</v>
      </c>
      <c r="J87" s="21">
        <v>4</v>
      </c>
      <c r="K87" s="21" t="s">
        <v>135</v>
      </c>
      <c r="L87" s="21">
        <v>2003</v>
      </c>
      <c r="M87" s="21" t="s">
        <v>52</v>
      </c>
      <c r="N87" s="21">
        <v>142</v>
      </c>
      <c r="O87" s="21" t="s">
        <v>500</v>
      </c>
      <c r="P87" s="21" t="s">
        <v>182</v>
      </c>
      <c r="Q87" s="21">
        <v>6035558647</v>
      </c>
      <c r="R87" s="21" t="s">
        <v>183</v>
      </c>
      <c r="S87" s="21"/>
      <c r="T87" s="21" t="s">
        <v>184</v>
      </c>
      <c r="U87" s="21" t="s">
        <v>185</v>
      </c>
      <c r="V87" s="21">
        <v>62005</v>
      </c>
      <c r="W87" s="21" t="s">
        <v>36</v>
      </c>
      <c r="X87" s="21" t="s">
        <v>37</v>
      </c>
      <c r="Y87" s="21" t="s">
        <v>186</v>
      </c>
      <c r="Z87" s="21" t="s">
        <v>187</v>
      </c>
      <c r="AA87" s="25" t="s">
        <v>188</v>
      </c>
      <c r="AB87" s="21" t="s">
        <v>41</v>
      </c>
    </row>
    <row r="88" spans="1:28">
      <c r="A88" s="21">
        <v>10239</v>
      </c>
      <c r="B88" s="21">
        <v>47</v>
      </c>
      <c r="C88" s="22">
        <v>100</v>
      </c>
      <c r="D88" s="21">
        <v>1</v>
      </c>
      <c r="E88" s="22">
        <f>C88*B88</f>
        <v>4700</v>
      </c>
      <c r="F88" s="23">
        <v>7083.37</v>
      </c>
      <c r="G88" s="23">
        <f>F88-E88</f>
        <v>2383.37</v>
      </c>
      <c r="H88" s="24">
        <v>38089</v>
      </c>
      <c r="I88" s="21" t="s">
        <v>51</v>
      </c>
      <c r="J88" s="21">
        <v>2</v>
      </c>
      <c r="K88" s="21" t="s">
        <v>29</v>
      </c>
      <c r="L88" s="21">
        <v>2004</v>
      </c>
      <c r="M88" s="21" t="s">
        <v>52</v>
      </c>
      <c r="N88" s="21">
        <v>169</v>
      </c>
      <c r="O88" s="21" t="s">
        <v>118</v>
      </c>
      <c r="P88" s="21" t="s">
        <v>501</v>
      </c>
      <c r="Q88" s="21" t="s">
        <v>502</v>
      </c>
      <c r="R88" s="21" t="s">
        <v>503</v>
      </c>
      <c r="S88" s="21"/>
      <c r="T88" s="21" t="s">
        <v>504</v>
      </c>
      <c r="U88" s="21"/>
      <c r="V88" s="21">
        <v>90110</v>
      </c>
      <c r="W88" s="21" t="s">
        <v>263</v>
      </c>
      <c r="X88" s="21" t="s">
        <v>59</v>
      </c>
      <c r="Y88" s="21" t="s">
        <v>505</v>
      </c>
      <c r="Z88" s="21" t="s">
        <v>506</v>
      </c>
      <c r="AA88" s="25" t="s">
        <v>507</v>
      </c>
      <c r="AB88" s="21" t="s">
        <v>41</v>
      </c>
    </row>
    <row r="89" spans="1:28">
      <c r="A89" s="21">
        <v>10383</v>
      </c>
      <c r="B89" s="21">
        <v>47</v>
      </c>
      <c r="C89" s="22">
        <v>100</v>
      </c>
      <c r="D89" s="21">
        <v>6</v>
      </c>
      <c r="E89" s="22">
        <f>C89*B89</f>
        <v>4700</v>
      </c>
      <c r="F89" s="23">
        <v>6869.05</v>
      </c>
      <c r="G89" s="23">
        <f>F89-E89</f>
        <v>2169.05</v>
      </c>
      <c r="H89" s="24">
        <v>38405</v>
      </c>
      <c r="I89" s="21" t="s">
        <v>51</v>
      </c>
      <c r="J89" s="21">
        <v>1</v>
      </c>
      <c r="K89" s="21" t="s">
        <v>213</v>
      </c>
      <c r="L89" s="21">
        <v>2005</v>
      </c>
      <c r="M89" s="21" t="s">
        <v>52</v>
      </c>
      <c r="N89" s="21">
        <v>169</v>
      </c>
      <c r="O89" s="21" t="s">
        <v>118</v>
      </c>
      <c r="P89" s="21" t="s">
        <v>119</v>
      </c>
      <c r="Q89" s="21" t="s">
        <v>120</v>
      </c>
      <c r="R89" s="21" t="s">
        <v>121</v>
      </c>
      <c r="S89" s="21"/>
      <c r="T89" s="21" t="s">
        <v>122</v>
      </c>
      <c r="U89" s="21"/>
      <c r="V89" s="21">
        <v>28034</v>
      </c>
      <c r="W89" s="21" t="s">
        <v>123</v>
      </c>
      <c r="X89" s="21" t="s">
        <v>59</v>
      </c>
      <c r="Y89" s="21" t="s">
        <v>124</v>
      </c>
      <c r="Z89" s="21" t="s">
        <v>125</v>
      </c>
      <c r="AA89" s="25" t="s">
        <v>126</v>
      </c>
      <c r="AB89" s="21" t="s">
        <v>96</v>
      </c>
    </row>
    <row r="90" spans="1:28">
      <c r="A90" s="21">
        <v>10141</v>
      </c>
      <c r="B90" s="21">
        <v>47</v>
      </c>
      <c r="C90" s="22">
        <v>100</v>
      </c>
      <c r="D90" s="21">
        <v>8</v>
      </c>
      <c r="E90" s="22">
        <f>C90*B90</f>
        <v>4700</v>
      </c>
      <c r="F90" s="23">
        <v>6287.66</v>
      </c>
      <c r="G90" s="23">
        <f>F90-E90</f>
        <v>1587.66</v>
      </c>
      <c r="H90" s="24">
        <v>37834</v>
      </c>
      <c r="I90" s="21" t="s">
        <v>51</v>
      </c>
      <c r="J90" s="21">
        <v>3</v>
      </c>
      <c r="K90" s="21" t="s">
        <v>190</v>
      </c>
      <c r="L90" s="21">
        <v>2003</v>
      </c>
      <c r="M90" s="21" t="s">
        <v>256</v>
      </c>
      <c r="N90" s="21">
        <v>122</v>
      </c>
      <c r="O90" s="21" t="s">
        <v>433</v>
      </c>
      <c r="P90" s="21" t="s">
        <v>258</v>
      </c>
      <c r="Q90" s="21" t="s">
        <v>259</v>
      </c>
      <c r="R90" s="21" t="s">
        <v>260</v>
      </c>
      <c r="S90" s="21"/>
      <c r="T90" s="21" t="s">
        <v>261</v>
      </c>
      <c r="U90" s="21"/>
      <c r="V90" s="21" t="s">
        <v>262</v>
      </c>
      <c r="W90" s="21" t="s">
        <v>263</v>
      </c>
      <c r="X90" s="21" t="s">
        <v>59</v>
      </c>
      <c r="Y90" s="21" t="s">
        <v>264</v>
      </c>
      <c r="Z90" s="21" t="s">
        <v>265</v>
      </c>
      <c r="AA90" s="25" t="s">
        <v>266</v>
      </c>
      <c r="AB90" s="21" t="s">
        <v>96</v>
      </c>
    </row>
    <row r="91" spans="1:28">
      <c r="A91" s="21">
        <v>10323</v>
      </c>
      <c r="B91" s="21">
        <v>47</v>
      </c>
      <c r="C91" s="22">
        <v>100</v>
      </c>
      <c r="D91" s="21">
        <v>1</v>
      </c>
      <c r="E91" s="22">
        <f>C91*B91</f>
        <v>4700</v>
      </c>
      <c r="F91" s="23">
        <v>6203.06</v>
      </c>
      <c r="G91" s="23">
        <f>F91-E91</f>
        <v>1503.06</v>
      </c>
      <c r="H91" s="24">
        <v>38296</v>
      </c>
      <c r="I91" s="21" t="s">
        <v>51</v>
      </c>
      <c r="J91" s="21">
        <v>4</v>
      </c>
      <c r="K91" s="21" t="s">
        <v>135</v>
      </c>
      <c r="L91" s="21">
        <v>2004</v>
      </c>
      <c r="M91" s="21" t="s">
        <v>256</v>
      </c>
      <c r="N91" s="21">
        <v>121</v>
      </c>
      <c r="O91" s="21" t="s">
        <v>357</v>
      </c>
      <c r="P91" s="21" t="s">
        <v>327</v>
      </c>
      <c r="Q91" s="21" t="s">
        <v>328</v>
      </c>
      <c r="R91" s="21" t="s">
        <v>329</v>
      </c>
      <c r="S91" s="21"/>
      <c r="T91" s="21" t="s">
        <v>330</v>
      </c>
      <c r="U91" s="21"/>
      <c r="V91" s="21">
        <v>60528</v>
      </c>
      <c r="W91" s="21" t="s">
        <v>331</v>
      </c>
      <c r="X91" s="21" t="s">
        <v>59</v>
      </c>
      <c r="Y91" s="21" t="s">
        <v>332</v>
      </c>
      <c r="Z91" s="21" t="s">
        <v>333</v>
      </c>
      <c r="AA91" s="25" t="s">
        <v>334</v>
      </c>
      <c r="AB91" s="21" t="s">
        <v>96</v>
      </c>
    </row>
    <row r="92" spans="1:28">
      <c r="A92" s="21">
        <v>10243</v>
      </c>
      <c r="B92" s="21">
        <v>47</v>
      </c>
      <c r="C92" s="22">
        <v>100</v>
      </c>
      <c r="D92" s="21">
        <v>2</v>
      </c>
      <c r="E92" s="22">
        <f>C92*B92</f>
        <v>4700</v>
      </c>
      <c r="F92" s="23">
        <v>6154.18</v>
      </c>
      <c r="G92" s="23">
        <f>F92-E92</f>
        <v>1454.18</v>
      </c>
      <c r="H92" s="24">
        <v>38103</v>
      </c>
      <c r="I92" s="21" t="s">
        <v>51</v>
      </c>
      <c r="J92" s="21">
        <v>2</v>
      </c>
      <c r="K92" s="21" t="s">
        <v>29</v>
      </c>
      <c r="L92" s="21">
        <v>2004</v>
      </c>
      <c r="M92" s="21" t="s">
        <v>42</v>
      </c>
      <c r="N92" s="21">
        <v>127</v>
      </c>
      <c r="O92" s="21" t="s">
        <v>181</v>
      </c>
      <c r="P92" s="21" t="s">
        <v>508</v>
      </c>
      <c r="Q92" s="21">
        <v>6175552555</v>
      </c>
      <c r="R92" s="21" t="s">
        <v>509</v>
      </c>
      <c r="S92" s="21"/>
      <c r="T92" s="21" t="s">
        <v>130</v>
      </c>
      <c r="U92" s="21" t="s">
        <v>131</v>
      </c>
      <c r="V92" s="21">
        <v>51003</v>
      </c>
      <c r="W92" s="21" t="s">
        <v>36</v>
      </c>
      <c r="X92" s="21" t="s">
        <v>37</v>
      </c>
      <c r="Y92" s="21" t="s">
        <v>510</v>
      </c>
      <c r="Z92" s="21" t="s">
        <v>187</v>
      </c>
      <c r="AA92" s="25" t="s">
        <v>511</v>
      </c>
      <c r="AB92" s="21" t="s">
        <v>96</v>
      </c>
    </row>
    <row r="93" spans="1:28">
      <c r="A93" s="21">
        <v>10148</v>
      </c>
      <c r="B93" s="21">
        <v>47</v>
      </c>
      <c r="C93" s="22">
        <v>100</v>
      </c>
      <c r="D93" s="21">
        <v>9</v>
      </c>
      <c r="E93" s="22">
        <f>C93*B93</f>
        <v>4700</v>
      </c>
      <c r="F93" s="23">
        <v>5848.68</v>
      </c>
      <c r="G93" s="23">
        <f>F93-E93</f>
        <v>1148.68</v>
      </c>
      <c r="H93" s="24">
        <v>37875</v>
      </c>
      <c r="I93" s="21" t="s">
        <v>51</v>
      </c>
      <c r="J93" s="21">
        <v>3</v>
      </c>
      <c r="K93" s="21" t="s">
        <v>286</v>
      </c>
      <c r="L93" s="21">
        <v>2003</v>
      </c>
      <c r="M93" s="21" t="s">
        <v>52</v>
      </c>
      <c r="N93" s="21">
        <v>124</v>
      </c>
      <c r="O93" s="21" t="s">
        <v>512</v>
      </c>
      <c r="P93" s="21" t="s">
        <v>301</v>
      </c>
      <c r="Q93" s="21" t="s">
        <v>302</v>
      </c>
      <c r="R93" s="21" t="s">
        <v>303</v>
      </c>
      <c r="S93" s="21" t="s">
        <v>304</v>
      </c>
      <c r="T93" s="21" t="s">
        <v>305</v>
      </c>
      <c r="U93" s="21" t="s">
        <v>90</v>
      </c>
      <c r="V93" s="21">
        <v>2060</v>
      </c>
      <c r="W93" s="21" t="s">
        <v>91</v>
      </c>
      <c r="X93" s="21" t="s">
        <v>92</v>
      </c>
      <c r="Y93" s="21" t="s">
        <v>306</v>
      </c>
      <c r="Z93" s="21" t="s">
        <v>307</v>
      </c>
      <c r="AA93" s="25" t="s">
        <v>308</v>
      </c>
      <c r="AB93" s="21" t="s">
        <v>96</v>
      </c>
    </row>
    <row r="94" spans="1:28">
      <c r="A94" s="21">
        <v>10170</v>
      </c>
      <c r="B94" s="21">
        <v>47</v>
      </c>
      <c r="C94" s="22">
        <v>100</v>
      </c>
      <c r="D94" s="21">
        <v>4</v>
      </c>
      <c r="E94" s="22">
        <f>C94*B94</f>
        <v>4700</v>
      </c>
      <c r="F94" s="23">
        <v>5464.69</v>
      </c>
      <c r="G94" s="23">
        <f>F94-E94</f>
        <v>764.69</v>
      </c>
      <c r="H94" s="24">
        <v>37929</v>
      </c>
      <c r="I94" s="21" t="s">
        <v>51</v>
      </c>
      <c r="J94" s="21">
        <v>4</v>
      </c>
      <c r="K94" s="21" t="s">
        <v>135</v>
      </c>
      <c r="L94" s="21">
        <v>2003</v>
      </c>
      <c r="M94" s="21" t="s">
        <v>52</v>
      </c>
      <c r="N94" s="21">
        <v>117</v>
      </c>
      <c r="O94" s="21" t="s">
        <v>513</v>
      </c>
      <c r="P94" s="21" t="s">
        <v>369</v>
      </c>
      <c r="Q94" s="21" t="s">
        <v>370</v>
      </c>
      <c r="R94" s="21" t="s">
        <v>371</v>
      </c>
      <c r="S94" s="21"/>
      <c r="T94" s="21" t="s">
        <v>372</v>
      </c>
      <c r="U94" s="21"/>
      <c r="V94" s="21">
        <v>8010</v>
      </c>
      <c r="W94" s="21" t="s">
        <v>68</v>
      </c>
      <c r="X94" s="21" t="s">
        <v>59</v>
      </c>
      <c r="Y94" s="21" t="s">
        <v>373</v>
      </c>
      <c r="Z94" s="21" t="s">
        <v>333</v>
      </c>
      <c r="AA94" s="25" t="s">
        <v>374</v>
      </c>
      <c r="AB94" s="21" t="s">
        <v>96</v>
      </c>
    </row>
    <row r="95" spans="1:28">
      <c r="A95" s="21">
        <v>10273</v>
      </c>
      <c r="B95" s="21">
        <v>47</v>
      </c>
      <c r="C95" s="22">
        <v>100</v>
      </c>
      <c r="D95" s="21">
        <v>15</v>
      </c>
      <c r="E95" s="22">
        <f>C95*B95</f>
        <v>4700</v>
      </c>
      <c r="F95" s="23">
        <v>5450.59</v>
      </c>
      <c r="G95" s="23">
        <f>F95-E95</f>
        <v>750.59</v>
      </c>
      <c r="H95" s="24">
        <v>38189</v>
      </c>
      <c r="I95" s="21" t="s">
        <v>51</v>
      </c>
      <c r="J95" s="21">
        <v>3</v>
      </c>
      <c r="K95" s="21" t="s">
        <v>206</v>
      </c>
      <c r="L95" s="21">
        <v>2004</v>
      </c>
      <c r="M95" s="21" t="s">
        <v>514</v>
      </c>
      <c r="N95" s="21">
        <v>100</v>
      </c>
      <c r="O95" s="21" t="s">
        <v>515</v>
      </c>
      <c r="P95" s="21" t="s">
        <v>348</v>
      </c>
      <c r="Q95" s="21" t="s">
        <v>349</v>
      </c>
      <c r="R95" s="21" t="s">
        <v>350</v>
      </c>
      <c r="S95" s="21"/>
      <c r="T95" s="21" t="s">
        <v>351</v>
      </c>
      <c r="U95" s="21"/>
      <c r="V95" s="21" t="s">
        <v>352</v>
      </c>
      <c r="W95" s="21" t="s">
        <v>353</v>
      </c>
      <c r="X95" s="21" t="s">
        <v>59</v>
      </c>
      <c r="Y95" s="21" t="s">
        <v>354</v>
      </c>
      <c r="Z95" s="21" t="s">
        <v>355</v>
      </c>
      <c r="AA95" s="25" t="s">
        <v>356</v>
      </c>
      <c r="AB95" s="21" t="s">
        <v>96</v>
      </c>
    </row>
    <row r="96" spans="1:28">
      <c r="A96" s="21">
        <v>10264</v>
      </c>
      <c r="B96" s="21">
        <v>47</v>
      </c>
      <c r="C96" s="22">
        <v>89.5</v>
      </c>
      <c r="D96" s="21">
        <v>5</v>
      </c>
      <c r="E96" s="22">
        <f>C96*B96</f>
        <v>4206.5</v>
      </c>
      <c r="F96" s="23">
        <v>4206.5</v>
      </c>
      <c r="G96" s="23">
        <f>F96-E96</f>
        <v>0</v>
      </c>
      <c r="H96" s="24">
        <v>38168</v>
      </c>
      <c r="I96" s="21" t="s">
        <v>51</v>
      </c>
      <c r="J96" s="21">
        <v>2</v>
      </c>
      <c r="K96" s="21" t="s">
        <v>298</v>
      </c>
      <c r="L96" s="21">
        <v>2004</v>
      </c>
      <c r="M96" s="21" t="s">
        <v>72</v>
      </c>
      <c r="N96" s="21">
        <v>81</v>
      </c>
      <c r="O96" s="21" t="s">
        <v>516</v>
      </c>
      <c r="P96" s="21" t="s">
        <v>128</v>
      </c>
      <c r="Q96" s="21">
        <v>6175559555</v>
      </c>
      <c r="R96" s="21" t="s">
        <v>129</v>
      </c>
      <c r="S96" s="21"/>
      <c r="T96" s="21" t="s">
        <v>130</v>
      </c>
      <c r="U96" s="21" t="s">
        <v>131</v>
      </c>
      <c r="V96" s="21">
        <v>51003</v>
      </c>
      <c r="W96" s="21" t="s">
        <v>36</v>
      </c>
      <c r="X96" s="21" t="s">
        <v>37</v>
      </c>
      <c r="Y96" s="21" t="s">
        <v>132</v>
      </c>
      <c r="Z96" s="21" t="s">
        <v>133</v>
      </c>
      <c r="AA96" s="25" t="s">
        <v>134</v>
      </c>
      <c r="AB96" s="21" t="s">
        <v>96</v>
      </c>
    </row>
    <row r="97" spans="1:28">
      <c r="A97" s="21">
        <v>10333</v>
      </c>
      <c r="B97" s="21">
        <v>46</v>
      </c>
      <c r="C97" s="22">
        <v>100</v>
      </c>
      <c r="D97" s="21">
        <v>2</v>
      </c>
      <c r="E97" s="22">
        <f>C97*B97</f>
        <v>4600</v>
      </c>
      <c r="F97" s="23">
        <v>11336.7</v>
      </c>
      <c r="G97" s="23">
        <f>F97-E97</f>
        <v>6736.7</v>
      </c>
      <c r="H97" s="24">
        <v>38309</v>
      </c>
      <c r="I97" s="21" t="s">
        <v>51</v>
      </c>
      <c r="J97" s="21">
        <v>4</v>
      </c>
      <c r="K97" s="21" t="s">
        <v>135</v>
      </c>
      <c r="L97" s="21">
        <v>2004</v>
      </c>
      <c r="M97" s="21" t="s">
        <v>42</v>
      </c>
      <c r="N97" s="21">
        <v>99</v>
      </c>
      <c r="O97" s="21" t="s">
        <v>214</v>
      </c>
      <c r="P97" s="21" t="s">
        <v>315</v>
      </c>
      <c r="Q97" s="21">
        <v>6505555787</v>
      </c>
      <c r="R97" s="21" t="s">
        <v>316</v>
      </c>
      <c r="S97" s="21"/>
      <c r="T97" s="21" t="s">
        <v>317</v>
      </c>
      <c r="U97" s="21" t="s">
        <v>47</v>
      </c>
      <c r="V97" s="21"/>
      <c r="W97" s="21" t="s">
        <v>36</v>
      </c>
      <c r="X97" s="21" t="s">
        <v>37</v>
      </c>
      <c r="Y97" s="21" t="s">
        <v>318</v>
      </c>
      <c r="Z97" s="21" t="s">
        <v>312</v>
      </c>
      <c r="AA97" s="25" t="s">
        <v>319</v>
      </c>
      <c r="AB97" s="21" t="s">
        <v>41</v>
      </c>
    </row>
    <row r="98" spans="1:28">
      <c r="A98" s="21">
        <v>10127</v>
      </c>
      <c r="B98" s="21">
        <v>46</v>
      </c>
      <c r="C98" s="22">
        <v>100</v>
      </c>
      <c r="D98" s="21">
        <v>2</v>
      </c>
      <c r="E98" s="22">
        <f>C98*B98</f>
        <v>4600</v>
      </c>
      <c r="F98" s="23">
        <v>11279.2</v>
      </c>
      <c r="G98" s="23">
        <f>F98-E98</f>
        <v>6679.2</v>
      </c>
      <c r="H98" s="24">
        <v>37775</v>
      </c>
      <c r="I98" s="21" t="s">
        <v>51</v>
      </c>
      <c r="J98" s="21">
        <v>2</v>
      </c>
      <c r="K98" s="21" t="s">
        <v>298</v>
      </c>
      <c r="L98" s="21">
        <v>2003</v>
      </c>
      <c r="M98" s="21" t="s">
        <v>52</v>
      </c>
      <c r="N98" s="21">
        <v>207</v>
      </c>
      <c r="O98" s="21" t="s">
        <v>479</v>
      </c>
      <c r="P98" s="21" t="s">
        <v>422</v>
      </c>
      <c r="Q98" s="21">
        <v>2125557413</v>
      </c>
      <c r="R98" s="21" t="s">
        <v>423</v>
      </c>
      <c r="S98" s="21" t="s">
        <v>424</v>
      </c>
      <c r="T98" s="21" t="s">
        <v>419</v>
      </c>
      <c r="U98" s="21" t="s">
        <v>245</v>
      </c>
      <c r="V98" s="21">
        <v>10022</v>
      </c>
      <c r="W98" s="21" t="s">
        <v>36</v>
      </c>
      <c r="X98" s="21" t="s">
        <v>37</v>
      </c>
      <c r="Y98" s="21" t="s">
        <v>186</v>
      </c>
      <c r="Z98" s="21" t="s">
        <v>425</v>
      </c>
      <c r="AA98" s="25" t="s">
        <v>426</v>
      </c>
      <c r="AB98" s="21" t="s">
        <v>41</v>
      </c>
    </row>
    <row r="99" spans="1:28">
      <c r="A99" s="21">
        <v>10388</v>
      </c>
      <c r="B99" s="21">
        <v>46</v>
      </c>
      <c r="C99" s="22">
        <v>100</v>
      </c>
      <c r="D99" s="21">
        <v>2</v>
      </c>
      <c r="E99" s="22">
        <f>C99*B99</f>
        <v>4600</v>
      </c>
      <c r="F99" s="23">
        <v>10066.6</v>
      </c>
      <c r="G99" s="23">
        <f>F99-E99</f>
        <v>5466.6</v>
      </c>
      <c r="H99" s="24">
        <v>38414</v>
      </c>
      <c r="I99" s="21" t="s">
        <v>51</v>
      </c>
      <c r="J99" s="21">
        <v>1</v>
      </c>
      <c r="K99" s="21" t="s">
        <v>248</v>
      </c>
      <c r="L99" s="21">
        <v>2005</v>
      </c>
      <c r="M99" s="21" t="s">
        <v>30</v>
      </c>
      <c r="N99" s="21">
        <v>91</v>
      </c>
      <c r="O99" s="21" t="s">
        <v>449</v>
      </c>
      <c r="P99" s="21" t="s">
        <v>517</v>
      </c>
      <c r="Q99" s="21">
        <v>5085552555</v>
      </c>
      <c r="R99" s="21" t="s">
        <v>518</v>
      </c>
      <c r="S99" s="21"/>
      <c r="T99" s="21" t="s">
        <v>382</v>
      </c>
      <c r="U99" s="21" t="s">
        <v>131</v>
      </c>
      <c r="V99" s="21">
        <v>50553</v>
      </c>
      <c r="W99" s="21" t="s">
        <v>36</v>
      </c>
      <c r="X99" s="21" t="s">
        <v>37</v>
      </c>
      <c r="Y99" s="21" t="s">
        <v>519</v>
      </c>
      <c r="Z99" s="21" t="s">
        <v>520</v>
      </c>
      <c r="AA99" s="25" t="s">
        <v>521</v>
      </c>
      <c r="AB99" s="21" t="s">
        <v>41</v>
      </c>
    </row>
    <row r="100" spans="1:28">
      <c r="A100" s="21">
        <v>10336</v>
      </c>
      <c r="B100" s="21">
        <v>46</v>
      </c>
      <c r="C100" s="22">
        <v>100</v>
      </c>
      <c r="D100" s="21">
        <v>2</v>
      </c>
      <c r="E100" s="22">
        <f>C100*B100</f>
        <v>4600</v>
      </c>
      <c r="F100" s="23">
        <v>9558.8</v>
      </c>
      <c r="G100" s="23">
        <f>F100-E100</f>
        <v>4958.8</v>
      </c>
      <c r="H100" s="24">
        <v>38311</v>
      </c>
      <c r="I100" s="21" t="s">
        <v>51</v>
      </c>
      <c r="J100" s="21">
        <v>4</v>
      </c>
      <c r="K100" s="21" t="s">
        <v>135</v>
      </c>
      <c r="L100" s="21">
        <v>2004</v>
      </c>
      <c r="M100" s="21" t="s">
        <v>52</v>
      </c>
      <c r="N100" s="21">
        <v>101</v>
      </c>
      <c r="O100" s="21" t="s">
        <v>522</v>
      </c>
      <c r="P100" s="21" t="s">
        <v>409</v>
      </c>
      <c r="Q100" s="21" t="s">
        <v>410</v>
      </c>
      <c r="R100" s="21" t="s">
        <v>411</v>
      </c>
      <c r="S100" s="21"/>
      <c r="T100" s="21" t="s">
        <v>394</v>
      </c>
      <c r="U100" s="21"/>
      <c r="V100" s="21">
        <v>75012</v>
      </c>
      <c r="W100" s="21" t="s">
        <v>58</v>
      </c>
      <c r="X100" s="21" t="s">
        <v>59</v>
      </c>
      <c r="Y100" s="21" t="s">
        <v>412</v>
      </c>
      <c r="Z100" s="21" t="s">
        <v>413</v>
      </c>
      <c r="AA100" s="25" t="s">
        <v>414</v>
      </c>
      <c r="AB100" s="21" t="s">
        <v>41</v>
      </c>
    </row>
    <row r="101" spans="1:28">
      <c r="A101" s="21">
        <v>10142</v>
      </c>
      <c r="B101" s="21">
        <v>46</v>
      </c>
      <c r="C101" s="22">
        <v>100</v>
      </c>
      <c r="D101" s="21">
        <v>11</v>
      </c>
      <c r="E101" s="22">
        <f>C101*B101</f>
        <v>4600</v>
      </c>
      <c r="F101" s="23">
        <v>9470.94</v>
      </c>
      <c r="G101" s="23">
        <f>F101-E101</f>
        <v>4870.94</v>
      </c>
      <c r="H101" s="24">
        <v>37841</v>
      </c>
      <c r="I101" s="21" t="s">
        <v>51</v>
      </c>
      <c r="J101" s="21">
        <v>3</v>
      </c>
      <c r="K101" s="21" t="s">
        <v>190</v>
      </c>
      <c r="L101" s="21">
        <v>2003</v>
      </c>
      <c r="M101" s="21" t="s">
        <v>52</v>
      </c>
      <c r="N101" s="21">
        <v>173</v>
      </c>
      <c r="O101" s="21" t="s">
        <v>335</v>
      </c>
      <c r="P101" s="21" t="s">
        <v>208</v>
      </c>
      <c r="Q101" s="21">
        <v>4155551450</v>
      </c>
      <c r="R101" s="21" t="s">
        <v>209</v>
      </c>
      <c r="S101" s="21"/>
      <c r="T101" s="21" t="s">
        <v>210</v>
      </c>
      <c r="U101" s="21" t="s">
        <v>47</v>
      </c>
      <c r="V101" s="21">
        <v>97562</v>
      </c>
      <c r="W101" s="21" t="s">
        <v>36</v>
      </c>
      <c r="X101" s="21" t="s">
        <v>37</v>
      </c>
      <c r="Y101" s="21" t="s">
        <v>211</v>
      </c>
      <c r="Z101" s="21" t="s">
        <v>187</v>
      </c>
      <c r="AA101" s="25" t="s">
        <v>212</v>
      </c>
      <c r="AB101" s="21" t="s">
        <v>41</v>
      </c>
    </row>
    <row r="102" spans="1:28">
      <c r="A102" s="21">
        <v>10120</v>
      </c>
      <c r="B102" s="21">
        <v>46</v>
      </c>
      <c r="C102" s="22">
        <v>100</v>
      </c>
      <c r="D102" s="21">
        <v>2</v>
      </c>
      <c r="E102" s="22">
        <f>C102*B102</f>
        <v>4600</v>
      </c>
      <c r="F102" s="23">
        <v>9264.86</v>
      </c>
      <c r="G102" s="23">
        <f>F102-E102</f>
        <v>4664.86</v>
      </c>
      <c r="H102" s="24">
        <v>37740</v>
      </c>
      <c r="I102" s="21" t="s">
        <v>51</v>
      </c>
      <c r="J102" s="21">
        <v>2</v>
      </c>
      <c r="K102" s="21" t="s">
        <v>29</v>
      </c>
      <c r="L102" s="21">
        <v>2003</v>
      </c>
      <c r="M102" s="21" t="s">
        <v>72</v>
      </c>
      <c r="N102" s="21">
        <v>193</v>
      </c>
      <c r="O102" s="21" t="s">
        <v>73</v>
      </c>
      <c r="P102" s="21" t="s">
        <v>148</v>
      </c>
      <c r="Q102" s="21" t="s">
        <v>149</v>
      </c>
      <c r="R102" s="21" t="s">
        <v>150</v>
      </c>
      <c r="S102" s="21" t="s">
        <v>151</v>
      </c>
      <c r="T102" s="21" t="s">
        <v>152</v>
      </c>
      <c r="U102" s="21" t="s">
        <v>153</v>
      </c>
      <c r="V102" s="21">
        <v>3004</v>
      </c>
      <c r="W102" s="21" t="s">
        <v>91</v>
      </c>
      <c r="X102" s="21" t="s">
        <v>92</v>
      </c>
      <c r="Y102" s="21" t="s">
        <v>154</v>
      </c>
      <c r="Z102" s="21" t="s">
        <v>155</v>
      </c>
      <c r="AA102" s="25" t="s">
        <v>156</v>
      </c>
      <c r="AB102" s="21" t="s">
        <v>41</v>
      </c>
    </row>
    <row r="103" spans="1:28">
      <c r="A103" s="21">
        <v>10208</v>
      </c>
      <c r="B103" s="21">
        <v>46</v>
      </c>
      <c r="C103" s="22">
        <v>100</v>
      </c>
      <c r="D103" s="21">
        <v>13</v>
      </c>
      <c r="E103" s="22">
        <f>C103*B103</f>
        <v>4600</v>
      </c>
      <c r="F103" s="23">
        <v>8602.92</v>
      </c>
      <c r="G103" s="23">
        <f>F103-E103</f>
        <v>4002.92</v>
      </c>
      <c r="H103" s="24">
        <v>37988</v>
      </c>
      <c r="I103" s="21" t="s">
        <v>51</v>
      </c>
      <c r="J103" s="21">
        <v>1</v>
      </c>
      <c r="K103" s="21" t="s">
        <v>198</v>
      </c>
      <c r="L103" s="21">
        <v>2004</v>
      </c>
      <c r="M103" s="21" t="s">
        <v>52</v>
      </c>
      <c r="N103" s="21">
        <v>207</v>
      </c>
      <c r="O103" s="21" t="s">
        <v>479</v>
      </c>
      <c r="P103" s="21" t="s">
        <v>523</v>
      </c>
      <c r="Q103" s="21" t="s">
        <v>524</v>
      </c>
      <c r="R103" s="21" t="s">
        <v>525</v>
      </c>
      <c r="S103" s="21"/>
      <c r="T103" s="21" t="s">
        <v>526</v>
      </c>
      <c r="U103" s="21"/>
      <c r="V103" s="21">
        <v>69004</v>
      </c>
      <c r="W103" s="21" t="s">
        <v>58</v>
      </c>
      <c r="X103" s="21" t="s">
        <v>59</v>
      </c>
      <c r="Y103" s="21" t="s">
        <v>527</v>
      </c>
      <c r="Z103" s="21" t="s">
        <v>528</v>
      </c>
      <c r="AA103" s="25" t="s">
        <v>529</v>
      </c>
      <c r="AB103" s="21" t="s">
        <v>41</v>
      </c>
    </row>
    <row r="104" spans="1:28">
      <c r="A104" s="21">
        <v>10293</v>
      </c>
      <c r="B104" s="21">
        <v>46</v>
      </c>
      <c r="C104" s="22">
        <v>100</v>
      </c>
      <c r="D104" s="21">
        <v>8</v>
      </c>
      <c r="E104" s="22">
        <f>C104*B104</f>
        <v>4600</v>
      </c>
      <c r="F104" s="23">
        <v>8411.56</v>
      </c>
      <c r="G104" s="23">
        <f>F104-E104</f>
        <v>3811.56</v>
      </c>
      <c r="H104" s="24">
        <v>38239</v>
      </c>
      <c r="I104" s="21" t="s">
        <v>51</v>
      </c>
      <c r="J104" s="21">
        <v>3</v>
      </c>
      <c r="K104" s="21" t="s">
        <v>286</v>
      </c>
      <c r="L104" s="21">
        <v>2004</v>
      </c>
      <c r="M104" s="21" t="s">
        <v>52</v>
      </c>
      <c r="N104" s="21">
        <v>207</v>
      </c>
      <c r="O104" s="21" t="s">
        <v>479</v>
      </c>
      <c r="P104" s="21" t="s">
        <v>530</v>
      </c>
      <c r="Q104" s="21" t="s">
        <v>531</v>
      </c>
      <c r="R104" s="21" t="s">
        <v>532</v>
      </c>
      <c r="S104" s="21"/>
      <c r="T104" s="21" t="s">
        <v>533</v>
      </c>
      <c r="U104" s="21"/>
      <c r="V104" s="21">
        <v>10100</v>
      </c>
      <c r="W104" s="21" t="s">
        <v>496</v>
      </c>
      <c r="X104" s="21" t="s">
        <v>59</v>
      </c>
      <c r="Y104" s="21" t="s">
        <v>534</v>
      </c>
      <c r="Z104" s="21" t="s">
        <v>535</v>
      </c>
      <c r="AA104" s="25" t="s">
        <v>536</v>
      </c>
      <c r="AB104" s="21" t="s">
        <v>41</v>
      </c>
    </row>
    <row r="105" spans="1:28">
      <c r="A105" s="21">
        <v>10109</v>
      </c>
      <c r="B105" s="21">
        <v>46</v>
      </c>
      <c r="C105" s="22">
        <v>100</v>
      </c>
      <c r="D105" s="21">
        <v>5</v>
      </c>
      <c r="E105" s="22">
        <f>C105*B105</f>
        <v>4600</v>
      </c>
      <c r="F105" s="23">
        <v>8257</v>
      </c>
      <c r="G105" s="23">
        <f>F105-E105</f>
        <v>3657</v>
      </c>
      <c r="H105" s="24">
        <v>37690</v>
      </c>
      <c r="I105" s="21" t="s">
        <v>51</v>
      </c>
      <c r="J105" s="21">
        <v>1</v>
      </c>
      <c r="K105" s="21" t="s">
        <v>248</v>
      </c>
      <c r="L105" s="21">
        <v>2003</v>
      </c>
      <c r="M105" s="21" t="s">
        <v>52</v>
      </c>
      <c r="N105" s="21">
        <v>169</v>
      </c>
      <c r="O105" s="21" t="s">
        <v>118</v>
      </c>
      <c r="P105" s="21" t="s">
        <v>537</v>
      </c>
      <c r="Q105" s="21">
        <v>2155559857</v>
      </c>
      <c r="R105" s="21" t="s">
        <v>538</v>
      </c>
      <c r="S105" s="21"/>
      <c r="T105" s="21" t="s">
        <v>539</v>
      </c>
      <c r="U105" s="21" t="s">
        <v>177</v>
      </c>
      <c r="V105" s="21">
        <v>71270</v>
      </c>
      <c r="W105" s="21" t="s">
        <v>36</v>
      </c>
      <c r="X105" s="21" t="s">
        <v>37</v>
      </c>
      <c r="Y105" s="21" t="s">
        <v>345</v>
      </c>
      <c r="Z105" s="21" t="s">
        <v>540</v>
      </c>
      <c r="AA105" s="25" t="s">
        <v>541</v>
      </c>
      <c r="AB105" s="21" t="s">
        <v>41</v>
      </c>
    </row>
    <row r="106" spans="1:28">
      <c r="A106" s="21">
        <v>10251</v>
      </c>
      <c r="B106" s="21">
        <v>46</v>
      </c>
      <c r="C106" s="22">
        <v>100</v>
      </c>
      <c r="D106" s="21">
        <v>1</v>
      </c>
      <c r="E106" s="22">
        <f>C106*B106</f>
        <v>4600</v>
      </c>
      <c r="F106" s="23">
        <v>7552.28</v>
      </c>
      <c r="G106" s="23">
        <f>F106-E106</f>
        <v>2952.28</v>
      </c>
      <c r="H106" s="24">
        <v>38125</v>
      </c>
      <c r="I106" s="21" t="s">
        <v>51</v>
      </c>
      <c r="J106" s="21">
        <v>2</v>
      </c>
      <c r="K106" s="21" t="s">
        <v>63</v>
      </c>
      <c r="L106" s="21">
        <v>2004</v>
      </c>
      <c r="M106" s="21" t="s">
        <v>72</v>
      </c>
      <c r="N106" s="21">
        <v>150</v>
      </c>
      <c r="O106" s="21" t="s">
        <v>146</v>
      </c>
      <c r="P106" s="21" t="s">
        <v>32</v>
      </c>
      <c r="Q106" s="21">
        <v>2015559350</v>
      </c>
      <c r="R106" s="21" t="s">
        <v>33</v>
      </c>
      <c r="S106" s="21"/>
      <c r="T106" s="21" t="s">
        <v>34</v>
      </c>
      <c r="U106" s="21" t="s">
        <v>35</v>
      </c>
      <c r="V106" s="21">
        <v>94019</v>
      </c>
      <c r="W106" s="21" t="s">
        <v>36</v>
      </c>
      <c r="X106" s="21" t="s">
        <v>37</v>
      </c>
      <c r="Y106" s="21" t="s">
        <v>38</v>
      </c>
      <c r="Z106" s="21" t="s">
        <v>39</v>
      </c>
      <c r="AA106" s="25" t="s">
        <v>40</v>
      </c>
      <c r="AB106" s="21" t="s">
        <v>41</v>
      </c>
    </row>
    <row r="107" spans="1:28">
      <c r="A107" s="21">
        <v>10115</v>
      </c>
      <c r="B107" s="21">
        <v>46</v>
      </c>
      <c r="C107" s="22">
        <v>100</v>
      </c>
      <c r="D107" s="21">
        <v>4</v>
      </c>
      <c r="E107" s="22">
        <f>C107*B107</f>
        <v>4600</v>
      </c>
      <c r="F107" s="23">
        <v>7381.16</v>
      </c>
      <c r="G107" s="23">
        <f>F107-E107</f>
        <v>2781.16</v>
      </c>
      <c r="H107" s="24">
        <v>37715</v>
      </c>
      <c r="I107" s="21" t="s">
        <v>51</v>
      </c>
      <c r="J107" s="21">
        <v>2</v>
      </c>
      <c r="K107" s="21" t="s">
        <v>29</v>
      </c>
      <c r="L107" s="21">
        <v>2003</v>
      </c>
      <c r="M107" s="21" t="s">
        <v>52</v>
      </c>
      <c r="N107" s="21">
        <v>163</v>
      </c>
      <c r="O107" s="21" t="s">
        <v>207</v>
      </c>
      <c r="P107" s="21" t="s">
        <v>542</v>
      </c>
      <c r="Q107" s="21">
        <v>2125558493</v>
      </c>
      <c r="R107" s="21" t="s">
        <v>543</v>
      </c>
      <c r="S107" s="21" t="s">
        <v>544</v>
      </c>
      <c r="T107" s="21" t="s">
        <v>419</v>
      </c>
      <c r="U107" s="21" t="s">
        <v>245</v>
      </c>
      <c r="V107" s="21">
        <v>10022</v>
      </c>
      <c r="W107" s="21" t="s">
        <v>36</v>
      </c>
      <c r="X107" s="21" t="s">
        <v>37</v>
      </c>
      <c r="Y107" s="21" t="s">
        <v>345</v>
      </c>
      <c r="Z107" s="21" t="s">
        <v>545</v>
      </c>
      <c r="AA107" s="25" t="s">
        <v>546</v>
      </c>
      <c r="AB107" s="21" t="s">
        <v>41</v>
      </c>
    </row>
    <row r="108" spans="1:28">
      <c r="A108" s="21">
        <v>10184</v>
      </c>
      <c r="B108" s="21">
        <v>46</v>
      </c>
      <c r="C108" s="22">
        <v>100</v>
      </c>
      <c r="D108" s="21">
        <v>5</v>
      </c>
      <c r="E108" s="22">
        <f>C108*B108</f>
        <v>4600</v>
      </c>
      <c r="F108" s="23">
        <v>7381.16</v>
      </c>
      <c r="G108" s="23">
        <f>F108-E108</f>
        <v>2781.16</v>
      </c>
      <c r="H108" s="24">
        <v>37939</v>
      </c>
      <c r="I108" s="21" t="s">
        <v>51</v>
      </c>
      <c r="J108" s="21">
        <v>4</v>
      </c>
      <c r="K108" s="21" t="s">
        <v>135</v>
      </c>
      <c r="L108" s="21">
        <v>2003</v>
      </c>
      <c r="M108" s="21" t="s">
        <v>52</v>
      </c>
      <c r="N108" s="21">
        <v>163</v>
      </c>
      <c r="O108" s="21" t="s">
        <v>207</v>
      </c>
      <c r="P108" s="21" t="s">
        <v>547</v>
      </c>
      <c r="Q108" s="21" t="s">
        <v>548</v>
      </c>
      <c r="R108" s="21" t="s">
        <v>549</v>
      </c>
      <c r="S108" s="21"/>
      <c r="T108" s="21" t="s">
        <v>550</v>
      </c>
      <c r="U108" s="21"/>
      <c r="V108" s="21">
        <v>41101</v>
      </c>
      <c r="W108" s="21" t="s">
        <v>123</v>
      </c>
      <c r="X108" s="21" t="s">
        <v>59</v>
      </c>
      <c r="Y108" s="21" t="s">
        <v>551</v>
      </c>
      <c r="Z108" s="21" t="s">
        <v>552</v>
      </c>
      <c r="AA108" s="25" t="s">
        <v>553</v>
      </c>
      <c r="AB108" s="21" t="s">
        <v>41</v>
      </c>
    </row>
    <row r="109" spans="1:28">
      <c r="A109" s="21">
        <v>10226</v>
      </c>
      <c r="B109" s="21">
        <v>46</v>
      </c>
      <c r="C109" s="22">
        <v>100</v>
      </c>
      <c r="D109" s="21">
        <v>6</v>
      </c>
      <c r="E109" s="22">
        <f>C109*B109</f>
        <v>4600</v>
      </c>
      <c r="F109" s="23">
        <v>7343.9</v>
      </c>
      <c r="G109" s="23">
        <f>F109-E109</f>
        <v>2743.9</v>
      </c>
      <c r="H109" s="24">
        <v>38043</v>
      </c>
      <c r="I109" s="21" t="s">
        <v>51</v>
      </c>
      <c r="J109" s="21">
        <v>1</v>
      </c>
      <c r="K109" s="21" t="s">
        <v>213</v>
      </c>
      <c r="L109" s="21">
        <v>2004</v>
      </c>
      <c r="M109" s="21" t="s">
        <v>52</v>
      </c>
      <c r="N109" s="21">
        <v>141</v>
      </c>
      <c r="O109" s="21" t="s">
        <v>98</v>
      </c>
      <c r="P109" s="21" t="s">
        <v>337</v>
      </c>
      <c r="Q109" s="21">
        <v>7605558146</v>
      </c>
      <c r="R109" s="21" t="s">
        <v>338</v>
      </c>
      <c r="S109" s="21"/>
      <c r="T109" s="21" t="s">
        <v>339</v>
      </c>
      <c r="U109" s="21" t="s">
        <v>47</v>
      </c>
      <c r="V109" s="21">
        <v>91217</v>
      </c>
      <c r="W109" s="21" t="s">
        <v>36</v>
      </c>
      <c r="X109" s="21" t="s">
        <v>37</v>
      </c>
      <c r="Y109" s="21" t="s">
        <v>340</v>
      </c>
      <c r="Z109" s="21" t="s">
        <v>187</v>
      </c>
      <c r="AA109" s="25" t="s">
        <v>341</v>
      </c>
      <c r="AB109" s="21" t="s">
        <v>41</v>
      </c>
    </row>
    <row r="110" spans="1:28">
      <c r="A110" s="21">
        <v>10227</v>
      </c>
      <c r="B110" s="21">
        <v>46</v>
      </c>
      <c r="C110" s="22">
        <v>100</v>
      </c>
      <c r="D110" s="21">
        <v>7</v>
      </c>
      <c r="E110" s="22">
        <f>C110*B110</f>
        <v>4600</v>
      </c>
      <c r="F110" s="23">
        <v>7017.76</v>
      </c>
      <c r="G110" s="23">
        <f>F110-E110</f>
        <v>2417.76</v>
      </c>
      <c r="H110" s="24">
        <v>38048</v>
      </c>
      <c r="I110" s="21" t="s">
        <v>51</v>
      </c>
      <c r="J110" s="21">
        <v>1</v>
      </c>
      <c r="K110" s="21" t="s">
        <v>248</v>
      </c>
      <c r="L110" s="21">
        <v>2004</v>
      </c>
      <c r="M110" s="21" t="s">
        <v>42</v>
      </c>
      <c r="N110" s="21">
        <v>127</v>
      </c>
      <c r="O110" s="21" t="s">
        <v>181</v>
      </c>
      <c r="P110" s="21" t="s">
        <v>523</v>
      </c>
      <c r="Q110" s="21" t="s">
        <v>524</v>
      </c>
      <c r="R110" s="21" t="s">
        <v>525</v>
      </c>
      <c r="S110" s="21"/>
      <c r="T110" s="21" t="s">
        <v>526</v>
      </c>
      <c r="U110" s="21"/>
      <c r="V110" s="21">
        <v>69004</v>
      </c>
      <c r="W110" s="21" t="s">
        <v>58</v>
      </c>
      <c r="X110" s="21" t="s">
        <v>59</v>
      </c>
      <c r="Y110" s="21" t="s">
        <v>527</v>
      </c>
      <c r="Z110" s="21" t="s">
        <v>528</v>
      </c>
      <c r="AA110" s="25" t="s">
        <v>529</v>
      </c>
      <c r="AB110" s="21" t="s">
        <v>41</v>
      </c>
    </row>
    <row r="111" spans="1:28">
      <c r="A111" s="21">
        <v>10259</v>
      </c>
      <c r="B111" s="21">
        <v>46</v>
      </c>
      <c r="C111" s="22">
        <v>100</v>
      </c>
      <c r="D111" s="21">
        <v>4</v>
      </c>
      <c r="E111" s="22">
        <f>C111*B111</f>
        <v>4600</v>
      </c>
      <c r="F111" s="23">
        <v>6541.2</v>
      </c>
      <c r="G111" s="23">
        <f>F111-E111</f>
        <v>1941.2</v>
      </c>
      <c r="H111" s="24">
        <v>38153</v>
      </c>
      <c r="I111" s="21" t="s">
        <v>51</v>
      </c>
      <c r="J111" s="21">
        <v>2</v>
      </c>
      <c r="K111" s="21" t="s">
        <v>298</v>
      </c>
      <c r="L111" s="21">
        <v>2004</v>
      </c>
      <c r="M111" s="21" t="s">
        <v>256</v>
      </c>
      <c r="N111" s="21">
        <v>118</v>
      </c>
      <c r="O111" s="21" t="s">
        <v>554</v>
      </c>
      <c r="P111" s="21" t="s">
        <v>109</v>
      </c>
      <c r="Q111" s="21" t="s">
        <v>110</v>
      </c>
      <c r="R111" s="21" t="s">
        <v>111</v>
      </c>
      <c r="S111" s="21" t="s">
        <v>112</v>
      </c>
      <c r="T111" s="21" t="s">
        <v>113</v>
      </c>
      <c r="U111" s="21"/>
      <c r="V111" s="21">
        <v>69045</v>
      </c>
      <c r="W111" s="21" t="s">
        <v>113</v>
      </c>
      <c r="X111" s="21" t="s">
        <v>92</v>
      </c>
      <c r="Y111" s="21" t="s">
        <v>114</v>
      </c>
      <c r="Z111" s="21" t="s">
        <v>115</v>
      </c>
      <c r="AA111" s="25" t="s">
        <v>116</v>
      </c>
      <c r="AB111" s="21" t="s">
        <v>96</v>
      </c>
    </row>
    <row r="112" spans="1:28">
      <c r="A112" s="21">
        <v>10331</v>
      </c>
      <c r="B112" s="21">
        <v>46</v>
      </c>
      <c r="C112" s="22">
        <v>100</v>
      </c>
      <c r="D112" s="21">
        <v>6</v>
      </c>
      <c r="E112" s="22">
        <f>C112*B112</f>
        <v>4600</v>
      </c>
      <c r="F112" s="23">
        <v>6434.02</v>
      </c>
      <c r="G112" s="23">
        <f>F112-E112</f>
        <v>1834.02</v>
      </c>
      <c r="H112" s="24">
        <v>38308</v>
      </c>
      <c r="I112" s="21" t="s">
        <v>51</v>
      </c>
      <c r="J112" s="21">
        <v>4</v>
      </c>
      <c r="K112" s="21" t="s">
        <v>135</v>
      </c>
      <c r="L112" s="21">
        <v>2004</v>
      </c>
      <c r="M112" s="21" t="s">
        <v>52</v>
      </c>
      <c r="N112" s="21">
        <v>141</v>
      </c>
      <c r="O112" s="21" t="s">
        <v>555</v>
      </c>
      <c r="P112" s="21" t="s">
        <v>537</v>
      </c>
      <c r="Q112" s="21">
        <v>2155559857</v>
      </c>
      <c r="R112" s="21" t="s">
        <v>538</v>
      </c>
      <c r="S112" s="21"/>
      <c r="T112" s="21" t="s">
        <v>539</v>
      </c>
      <c r="U112" s="21" t="s">
        <v>177</v>
      </c>
      <c r="V112" s="21">
        <v>71270</v>
      </c>
      <c r="W112" s="21" t="s">
        <v>36</v>
      </c>
      <c r="X112" s="21" t="s">
        <v>37</v>
      </c>
      <c r="Y112" s="21" t="s">
        <v>345</v>
      </c>
      <c r="Z112" s="21" t="s">
        <v>540</v>
      </c>
      <c r="AA112" s="25" t="s">
        <v>541</v>
      </c>
      <c r="AB112" s="21" t="s">
        <v>96</v>
      </c>
    </row>
    <row r="113" spans="1:28">
      <c r="A113" s="21">
        <v>10283</v>
      </c>
      <c r="B113" s="21">
        <v>46</v>
      </c>
      <c r="C113" s="22">
        <v>100</v>
      </c>
      <c r="D113" s="21">
        <v>3</v>
      </c>
      <c r="E113" s="22">
        <f>C113*B113</f>
        <v>4600</v>
      </c>
      <c r="F113" s="23">
        <v>5795.54</v>
      </c>
      <c r="G113" s="23">
        <f>F113-E113</f>
        <v>1195.54</v>
      </c>
      <c r="H113" s="24">
        <v>38219</v>
      </c>
      <c r="I113" s="21" t="s">
        <v>51</v>
      </c>
      <c r="J113" s="21">
        <v>3</v>
      </c>
      <c r="K113" s="21" t="s">
        <v>190</v>
      </c>
      <c r="L113" s="21">
        <v>2004</v>
      </c>
      <c r="M113" s="21" t="s">
        <v>42</v>
      </c>
      <c r="N113" s="21">
        <v>105</v>
      </c>
      <c r="O113" s="21" t="s">
        <v>165</v>
      </c>
      <c r="P113" s="21" t="s">
        <v>556</v>
      </c>
      <c r="Q113" s="21" t="s">
        <v>557</v>
      </c>
      <c r="R113" s="21" t="s">
        <v>558</v>
      </c>
      <c r="S113" s="21"/>
      <c r="T113" s="21" t="s">
        <v>559</v>
      </c>
      <c r="U113" s="21" t="s">
        <v>473</v>
      </c>
      <c r="V113" s="21" t="s">
        <v>560</v>
      </c>
      <c r="W113" s="21" t="s">
        <v>475</v>
      </c>
      <c r="X113" s="21" t="s">
        <v>37</v>
      </c>
      <c r="Y113" s="21" t="s">
        <v>561</v>
      </c>
      <c r="Z113" s="21" t="s">
        <v>81</v>
      </c>
      <c r="AA113" s="25" t="s">
        <v>562</v>
      </c>
      <c r="AB113" s="21" t="s">
        <v>96</v>
      </c>
    </row>
    <row r="114" spans="1:28">
      <c r="A114" s="21">
        <v>10232</v>
      </c>
      <c r="B114" s="21">
        <v>46</v>
      </c>
      <c r="C114" s="22">
        <v>100</v>
      </c>
      <c r="D114" s="21">
        <v>4</v>
      </c>
      <c r="E114" s="22">
        <f>C114*B114</f>
        <v>4600</v>
      </c>
      <c r="F114" s="23">
        <v>5652.94</v>
      </c>
      <c r="G114" s="23">
        <f>F114-E114</f>
        <v>1052.94</v>
      </c>
      <c r="H114" s="24">
        <v>38066</v>
      </c>
      <c r="I114" s="21" t="s">
        <v>51</v>
      </c>
      <c r="J114" s="21">
        <v>1</v>
      </c>
      <c r="K114" s="21" t="s">
        <v>248</v>
      </c>
      <c r="L114" s="21">
        <v>2004</v>
      </c>
      <c r="M114" s="21" t="s">
        <v>278</v>
      </c>
      <c r="N114" s="21">
        <v>122</v>
      </c>
      <c r="O114" s="21" t="s">
        <v>279</v>
      </c>
      <c r="P114" s="21" t="s">
        <v>563</v>
      </c>
      <c r="Q114" s="21" t="s">
        <v>564</v>
      </c>
      <c r="R114" s="21" t="s">
        <v>565</v>
      </c>
      <c r="S114" s="21"/>
      <c r="T114" s="21" t="s">
        <v>566</v>
      </c>
      <c r="U114" s="21" t="s">
        <v>567</v>
      </c>
      <c r="V114" s="21" t="s">
        <v>568</v>
      </c>
      <c r="W114" s="21" t="s">
        <v>79</v>
      </c>
      <c r="X114" s="21" t="s">
        <v>59</v>
      </c>
      <c r="Y114" s="21" t="s">
        <v>569</v>
      </c>
      <c r="Z114" s="21" t="s">
        <v>570</v>
      </c>
      <c r="AA114" s="25" t="s">
        <v>571</v>
      </c>
      <c r="AB114" s="21" t="s">
        <v>96</v>
      </c>
    </row>
    <row r="115" spans="1:28">
      <c r="A115" s="21">
        <v>10249</v>
      </c>
      <c r="B115" s="21">
        <v>46</v>
      </c>
      <c r="C115" s="22">
        <v>100</v>
      </c>
      <c r="D115" s="21">
        <v>5</v>
      </c>
      <c r="E115" s="22">
        <f>C115*B115</f>
        <v>4600</v>
      </c>
      <c r="F115" s="23">
        <v>5600.5</v>
      </c>
      <c r="G115" s="23">
        <f>F115-E115</f>
        <v>1000.5</v>
      </c>
      <c r="H115" s="24">
        <v>38115</v>
      </c>
      <c r="I115" s="21" t="s">
        <v>51</v>
      </c>
      <c r="J115" s="21">
        <v>2</v>
      </c>
      <c r="K115" s="21" t="s">
        <v>63</v>
      </c>
      <c r="L115" s="21">
        <v>2004</v>
      </c>
      <c r="M115" s="21" t="s">
        <v>42</v>
      </c>
      <c r="N115" s="21">
        <v>105</v>
      </c>
      <c r="O115" s="21" t="s">
        <v>165</v>
      </c>
      <c r="P115" s="21" t="s">
        <v>572</v>
      </c>
      <c r="Q115" s="21">
        <v>6175555555</v>
      </c>
      <c r="R115" s="21" t="s">
        <v>573</v>
      </c>
      <c r="S115" s="21"/>
      <c r="T115" s="21" t="s">
        <v>344</v>
      </c>
      <c r="U115" s="21" t="s">
        <v>131</v>
      </c>
      <c r="V115" s="21">
        <v>51247</v>
      </c>
      <c r="W115" s="21" t="s">
        <v>36</v>
      </c>
      <c r="X115" s="21" t="s">
        <v>37</v>
      </c>
      <c r="Y115" s="21" t="s">
        <v>574</v>
      </c>
      <c r="Z115" s="21" t="s">
        <v>179</v>
      </c>
      <c r="AA115" s="25" t="s">
        <v>575</v>
      </c>
      <c r="AB115" s="21" t="s">
        <v>96</v>
      </c>
    </row>
    <row r="116" spans="1:28">
      <c r="A116" s="21">
        <v>10160</v>
      </c>
      <c r="B116" s="21">
        <v>46</v>
      </c>
      <c r="C116" s="22">
        <v>100</v>
      </c>
      <c r="D116" s="21">
        <v>6</v>
      </c>
      <c r="E116" s="22">
        <f>C116*B116</f>
        <v>4600</v>
      </c>
      <c r="F116" s="23">
        <v>5294.14</v>
      </c>
      <c r="G116" s="23">
        <f>F116-E116</f>
        <v>694.14</v>
      </c>
      <c r="H116" s="24">
        <v>37905</v>
      </c>
      <c r="I116" s="21" t="s">
        <v>51</v>
      </c>
      <c r="J116" s="21">
        <v>4</v>
      </c>
      <c r="K116" s="21" t="s">
        <v>232</v>
      </c>
      <c r="L116" s="21">
        <v>2003</v>
      </c>
      <c r="M116" s="21" t="s">
        <v>52</v>
      </c>
      <c r="N116" s="21">
        <v>117</v>
      </c>
      <c r="O116" s="21" t="s">
        <v>513</v>
      </c>
      <c r="P116" s="21" t="s">
        <v>576</v>
      </c>
      <c r="Q116" s="21">
        <v>2155554369</v>
      </c>
      <c r="R116" s="21" t="s">
        <v>577</v>
      </c>
      <c r="S116" s="21"/>
      <c r="T116" s="21" t="s">
        <v>578</v>
      </c>
      <c r="U116" s="21" t="s">
        <v>47</v>
      </c>
      <c r="V116" s="21"/>
      <c r="W116" s="21" t="s">
        <v>36</v>
      </c>
      <c r="X116" s="21" t="s">
        <v>37</v>
      </c>
      <c r="Y116" s="21" t="s">
        <v>579</v>
      </c>
      <c r="Z116" s="21" t="s">
        <v>420</v>
      </c>
      <c r="AA116" s="25" t="s">
        <v>580</v>
      </c>
      <c r="AB116" s="21" t="s">
        <v>96</v>
      </c>
    </row>
    <row r="117" spans="1:28">
      <c r="A117" s="21">
        <v>10295</v>
      </c>
      <c r="B117" s="21">
        <v>46</v>
      </c>
      <c r="C117" s="22">
        <v>84.97</v>
      </c>
      <c r="D117" s="21">
        <v>3</v>
      </c>
      <c r="E117" s="22">
        <f>C117*B117</f>
        <v>3908.62</v>
      </c>
      <c r="F117" s="23">
        <v>3908.62</v>
      </c>
      <c r="G117" s="23">
        <f>F117-E117</f>
        <v>0</v>
      </c>
      <c r="H117" s="24">
        <v>38240</v>
      </c>
      <c r="I117" s="21" t="s">
        <v>51</v>
      </c>
      <c r="J117" s="21">
        <v>3</v>
      </c>
      <c r="K117" s="21" t="s">
        <v>286</v>
      </c>
      <c r="L117" s="21">
        <v>2004</v>
      </c>
      <c r="M117" s="21" t="s">
        <v>42</v>
      </c>
      <c r="N117" s="21">
        <v>88</v>
      </c>
      <c r="O117" s="21" t="s">
        <v>127</v>
      </c>
      <c r="P117" s="21" t="s">
        <v>128</v>
      </c>
      <c r="Q117" s="21">
        <v>6175559555</v>
      </c>
      <c r="R117" s="21" t="s">
        <v>129</v>
      </c>
      <c r="S117" s="21"/>
      <c r="T117" s="21" t="s">
        <v>130</v>
      </c>
      <c r="U117" s="21" t="s">
        <v>131</v>
      </c>
      <c r="V117" s="21">
        <v>51003</v>
      </c>
      <c r="W117" s="21" t="s">
        <v>36</v>
      </c>
      <c r="X117" s="21" t="s">
        <v>37</v>
      </c>
      <c r="Y117" s="21" t="s">
        <v>132</v>
      </c>
      <c r="Z117" s="21" t="s">
        <v>133</v>
      </c>
      <c r="AA117" s="25" t="s">
        <v>134</v>
      </c>
      <c r="AB117" s="21" t="s">
        <v>96</v>
      </c>
    </row>
    <row r="118" spans="1:28">
      <c r="A118" s="21">
        <v>10303</v>
      </c>
      <c r="B118" s="21">
        <v>46</v>
      </c>
      <c r="C118" s="22">
        <v>49.04</v>
      </c>
      <c r="D118" s="21">
        <v>2</v>
      </c>
      <c r="E118" s="22">
        <f>C118*B118</f>
        <v>2255.84</v>
      </c>
      <c r="F118" s="23">
        <v>2255.84</v>
      </c>
      <c r="G118" s="23">
        <f>F118-E118</f>
        <v>0</v>
      </c>
      <c r="H118" s="24">
        <v>38266</v>
      </c>
      <c r="I118" s="21" t="s">
        <v>51</v>
      </c>
      <c r="J118" s="21">
        <v>4</v>
      </c>
      <c r="K118" s="21" t="s">
        <v>232</v>
      </c>
      <c r="L118" s="21">
        <v>2004</v>
      </c>
      <c r="M118" s="21" t="s">
        <v>42</v>
      </c>
      <c r="N118" s="21">
        <v>60</v>
      </c>
      <c r="O118" s="21" t="s">
        <v>581</v>
      </c>
      <c r="P118" s="21" t="s">
        <v>547</v>
      </c>
      <c r="Q118" s="21" t="s">
        <v>548</v>
      </c>
      <c r="R118" s="21" t="s">
        <v>549</v>
      </c>
      <c r="S118" s="21"/>
      <c r="T118" s="21" t="s">
        <v>550</v>
      </c>
      <c r="U118" s="21"/>
      <c r="V118" s="21">
        <v>41101</v>
      </c>
      <c r="W118" s="21" t="s">
        <v>123</v>
      </c>
      <c r="X118" s="21" t="s">
        <v>59</v>
      </c>
      <c r="Y118" s="21" t="s">
        <v>551</v>
      </c>
      <c r="Z118" s="21" t="s">
        <v>552</v>
      </c>
      <c r="AA118" s="25" t="s">
        <v>553</v>
      </c>
      <c r="AB118" s="21" t="s">
        <v>117</v>
      </c>
    </row>
    <row r="119" spans="1:28">
      <c r="A119" s="21">
        <v>10242</v>
      </c>
      <c r="B119" s="21">
        <v>46</v>
      </c>
      <c r="C119" s="22">
        <v>36.93</v>
      </c>
      <c r="D119" s="21">
        <v>1</v>
      </c>
      <c r="E119" s="22">
        <f>C119*B119</f>
        <v>1698.78</v>
      </c>
      <c r="F119" s="23">
        <v>1698.78</v>
      </c>
      <c r="G119" s="23">
        <f>F119-E119</f>
        <v>0</v>
      </c>
      <c r="H119" s="24">
        <v>38097</v>
      </c>
      <c r="I119" s="21" t="s">
        <v>51</v>
      </c>
      <c r="J119" s="21">
        <v>2</v>
      </c>
      <c r="K119" s="21" t="s">
        <v>29</v>
      </c>
      <c r="L119" s="21">
        <v>2004</v>
      </c>
      <c r="M119" s="21" t="s">
        <v>42</v>
      </c>
      <c r="N119" s="21">
        <v>41</v>
      </c>
      <c r="O119" s="21" t="s">
        <v>582</v>
      </c>
      <c r="P119" s="21" t="s">
        <v>583</v>
      </c>
      <c r="Q119" s="21">
        <v>2125551957</v>
      </c>
      <c r="R119" s="21" t="s">
        <v>584</v>
      </c>
      <c r="S119" s="21" t="s">
        <v>585</v>
      </c>
      <c r="T119" s="21" t="s">
        <v>419</v>
      </c>
      <c r="U119" s="21" t="s">
        <v>245</v>
      </c>
      <c r="V119" s="21">
        <v>10022</v>
      </c>
      <c r="W119" s="21" t="s">
        <v>36</v>
      </c>
      <c r="X119" s="21" t="s">
        <v>37</v>
      </c>
      <c r="Y119" s="21" t="s">
        <v>586</v>
      </c>
      <c r="Z119" s="21" t="s">
        <v>587</v>
      </c>
      <c r="AA119" s="25" t="s">
        <v>588</v>
      </c>
      <c r="AB119" s="21" t="s">
        <v>117</v>
      </c>
    </row>
    <row r="120" spans="1:28">
      <c r="A120" s="21">
        <v>10150</v>
      </c>
      <c r="B120" s="21">
        <v>45</v>
      </c>
      <c r="C120" s="22">
        <v>100</v>
      </c>
      <c r="D120" s="21">
        <v>8</v>
      </c>
      <c r="E120" s="22">
        <f>C120*B120</f>
        <v>4500</v>
      </c>
      <c r="F120" s="23">
        <v>10993.5</v>
      </c>
      <c r="G120" s="23">
        <f>F120-E120</f>
        <v>6493.5</v>
      </c>
      <c r="H120" s="24">
        <v>37883</v>
      </c>
      <c r="I120" s="21" t="s">
        <v>51</v>
      </c>
      <c r="J120" s="21">
        <v>3</v>
      </c>
      <c r="K120" s="21" t="s">
        <v>286</v>
      </c>
      <c r="L120" s="21">
        <v>2003</v>
      </c>
      <c r="M120" s="21" t="s">
        <v>52</v>
      </c>
      <c r="N120" s="21">
        <v>214</v>
      </c>
      <c r="O120" s="21" t="s">
        <v>189</v>
      </c>
      <c r="P120" s="21" t="s">
        <v>485</v>
      </c>
      <c r="Q120" s="21" t="s">
        <v>486</v>
      </c>
      <c r="R120" s="21" t="s">
        <v>487</v>
      </c>
      <c r="S120" s="21"/>
      <c r="T120" s="21" t="s">
        <v>113</v>
      </c>
      <c r="U120" s="21"/>
      <c r="V120" s="21">
        <v>79903</v>
      </c>
      <c r="W120" s="21" t="s">
        <v>113</v>
      </c>
      <c r="X120" s="21" t="s">
        <v>142</v>
      </c>
      <c r="Y120" s="21" t="s">
        <v>488</v>
      </c>
      <c r="Z120" s="21" t="s">
        <v>489</v>
      </c>
      <c r="AA120" s="25" t="s">
        <v>490</v>
      </c>
      <c r="AB120" s="21" t="s">
        <v>41</v>
      </c>
    </row>
    <row r="121" spans="1:28">
      <c r="A121" s="21">
        <v>10395</v>
      </c>
      <c r="B121" s="21">
        <v>45</v>
      </c>
      <c r="C121" s="22">
        <v>100</v>
      </c>
      <c r="D121" s="21">
        <v>3</v>
      </c>
      <c r="E121" s="22">
        <f>C121*B121</f>
        <v>4500</v>
      </c>
      <c r="F121" s="23">
        <v>8977.05</v>
      </c>
      <c r="G121" s="23">
        <f>F121-E121</f>
        <v>4477.05</v>
      </c>
      <c r="H121" s="24">
        <v>38428</v>
      </c>
      <c r="I121" s="21" t="s">
        <v>51</v>
      </c>
      <c r="J121" s="21">
        <v>1</v>
      </c>
      <c r="K121" s="21" t="s">
        <v>248</v>
      </c>
      <c r="L121" s="21">
        <v>2005</v>
      </c>
      <c r="M121" s="21" t="s">
        <v>514</v>
      </c>
      <c r="N121" s="21">
        <v>58</v>
      </c>
      <c r="O121" s="21" t="s">
        <v>589</v>
      </c>
      <c r="P121" s="21" t="s">
        <v>391</v>
      </c>
      <c r="Q121" s="21" t="s">
        <v>392</v>
      </c>
      <c r="R121" s="21" t="s">
        <v>393</v>
      </c>
      <c r="S121" s="21"/>
      <c r="T121" s="21" t="s">
        <v>394</v>
      </c>
      <c r="U121" s="21"/>
      <c r="V121" s="21">
        <v>75508</v>
      </c>
      <c r="W121" s="21" t="s">
        <v>58</v>
      </c>
      <c r="X121" s="21" t="s">
        <v>59</v>
      </c>
      <c r="Y121" s="21" t="s">
        <v>395</v>
      </c>
      <c r="Z121" s="21" t="s">
        <v>396</v>
      </c>
      <c r="AA121" s="25" t="s">
        <v>397</v>
      </c>
      <c r="AB121" s="21" t="s">
        <v>41</v>
      </c>
    </row>
    <row r="122" spans="1:28">
      <c r="A122" s="21">
        <v>10367</v>
      </c>
      <c r="B122" s="21">
        <v>45</v>
      </c>
      <c r="C122" s="22">
        <v>100</v>
      </c>
      <c r="D122" s="21">
        <v>4</v>
      </c>
      <c r="E122" s="22">
        <f>C122*B122</f>
        <v>4500</v>
      </c>
      <c r="F122" s="23">
        <v>8884.8</v>
      </c>
      <c r="G122" s="23">
        <f>F122-E122</f>
        <v>4384.8</v>
      </c>
      <c r="H122" s="24">
        <v>38364</v>
      </c>
      <c r="I122" s="21" t="s">
        <v>368</v>
      </c>
      <c r="J122" s="21">
        <v>1</v>
      </c>
      <c r="K122" s="21" t="s">
        <v>198</v>
      </c>
      <c r="L122" s="21">
        <v>2005</v>
      </c>
      <c r="M122" s="21" t="s">
        <v>42</v>
      </c>
      <c r="N122" s="21">
        <v>60</v>
      </c>
      <c r="O122" s="21" t="s">
        <v>581</v>
      </c>
      <c r="P122" s="21" t="s">
        <v>309</v>
      </c>
      <c r="Q122" s="21">
        <v>6265557265</v>
      </c>
      <c r="R122" s="21" t="s">
        <v>310</v>
      </c>
      <c r="S122" s="21"/>
      <c r="T122" s="21" t="s">
        <v>311</v>
      </c>
      <c r="U122" s="21" t="s">
        <v>47</v>
      </c>
      <c r="V122" s="21">
        <v>90003</v>
      </c>
      <c r="W122" s="21" t="s">
        <v>36</v>
      </c>
      <c r="X122" s="21" t="s">
        <v>37</v>
      </c>
      <c r="Y122" s="21" t="s">
        <v>186</v>
      </c>
      <c r="Z122" s="21" t="s">
        <v>312</v>
      </c>
      <c r="AA122" s="25" t="s">
        <v>313</v>
      </c>
      <c r="AB122" s="21" t="s">
        <v>41</v>
      </c>
    </row>
    <row r="123" spans="1:28">
      <c r="A123" s="21">
        <v>10188</v>
      </c>
      <c r="B123" s="21">
        <v>45</v>
      </c>
      <c r="C123" s="22">
        <v>100</v>
      </c>
      <c r="D123" s="21">
        <v>3</v>
      </c>
      <c r="E123" s="22">
        <f>C123*B123</f>
        <v>4500</v>
      </c>
      <c r="F123" s="23">
        <v>8714.7</v>
      </c>
      <c r="G123" s="23">
        <f>F123-E123</f>
        <v>4214.7</v>
      </c>
      <c r="H123" s="24">
        <v>37943</v>
      </c>
      <c r="I123" s="21" t="s">
        <v>51</v>
      </c>
      <c r="J123" s="21">
        <v>4</v>
      </c>
      <c r="K123" s="21" t="s">
        <v>135</v>
      </c>
      <c r="L123" s="21">
        <v>2003</v>
      </c>
      <c r="M123" s="21" t="s">
        <v>72</v>
      </c>
      <c r="N123" s="21">
        <v>193</v>
      </c>
      <c r="O123" s="21" t="s">
        <v>73</v>
      </c>
      <c r="P123" s="21" t="s">
        <v>590</v>
      </c>
      <c r="Q123" s="21" t="s">
        <v>591</v>
      </c>
      <c r="R123" s="21" t="s">
        <v>592</v>
      </c>
      <c r="S123" s="21"/>
      <c r="T123" s="21" t="s">
        <v>593</v>
      </c>
      <c r="U123" s="21"/>
      <c r="V123" s="21" t="s">
        <v>594</v>
      </c>
      <c r="W123" s="21" t="s">
        <v>238</v>
      </c>
      <c r="X123" s="21" t="s">
        <v>59</v>
      </c>
      <c r="Y123" s="21" t="s">
        <v>595</v>
      </c>
      <c r="Z123" s="21" t="s">
        <v>596</v>
      </c>
      <c r="AA123" s="25" t="s">
        <v>597</v>
      </c>
      <c r="AB123" s="21" t="s">
        <v>41</v>
      </c>
    </row>
    <row r="124" spans="1:28">
      <c r="A124" s="21">
        <v>10250</v>
      </c>
      <c r="B124" s="21">
        <v>45</v>
      </c>
      <c r="C124" s="22">
        <v>100</v>
      </c>
      <c r="D124" s="21">
        <v>14</v>
      </c>
      <c r="E124" s="22">
        <f>C124*B124</f>
        <v>4500</v>
      </c>
      <c r="F124" s="23">
        <v>8160.3</v>
      </c>
      <c r="G124" s="23">
        <f>F124-E124</f>
        <v>3660.3</v>
      </c>
      <c r="H124" s="24">
        <v>38118</v>
      </c>
      <c r="I124" s="21" t="s">
        <v>51</v>
      </c>
      <c r="J124" s="21">
        <v>2</v>
      </c>
      <c r="K124" s="21" t="s">
        <v>63</v>
      </c>
      <c r="L124" s="21">
        <v>2004</v>
      </c>
      <c r="M124" s="21" t="s">
        <v>30</v>
      </c>
      <c r="N124" s="21">
        <v>157</v>
      </c>
      <c r="O124" s="21" t="s">
        <v>336</v>
      </c>
      <c r="P124" s="21" t="s">
        <v>44</v>
      </c>
      <c r="Q124" s="21">
        <v>4085553659</v>
      </c>
      <c r="R124" s="21" t="s">
        <v>45</v>
      </c>
      <c r="S124" s="21"/>
      <c r="T124" s="21" t="s">
        <v>46</v>
      </c>
      <c r="U124" s="21" t="s">
        <v>47</v>
      </c>
      <c r="V124" s="21">
        <v>94217</v>
      </c>
      <c r="W124" s="21" t="s">
        <v>36</v>
      </c>
      <c r="X124" s="21" t="s">
        <v>37</v>
      </c>
      <c r="Y124" s="21" t="s">
        <v>48</v>
      </c>
      <c r="Z124" s="21" t="s">
        <v>49</v>
      </c>
      <c r="AA124" s="25" t="s">
        <v>50</v>
      </c>
      <c r="AB124" s="21" t="s">
        <v>41</v>
      </c>
    </row>
    <row r="125" spans="1:28">
      <c r="A125" s="21">
        <v>10319</v>
      </c>
      <c r="B125" s="21">
        <v>45</v>
      </c>
      <c r="C125" s="22">
        <v>100</v>
      </c>
      <c r="D125" s="21">
        <v>3</v>
      </c>
      <c r="E125" s="22">
        <f>C125*B125</f>
        <v>4500</v>
      </c>
      <c r="F125" s="23">
        <v>7901.1</v>
      </c>
      <c r="G125" s="23">
        <f>F125-E125</f>
        <v>3401.1</v>
      </c>
      <c r="H125" s="24">
        <v>38294</v>
      </c>
      <c r="I125" s="21" t="s">
        <v>51</v>
      </c>
      <c r="J125" s="21">
        <v>4</v>
      </c>
      <c r="K125" s="21" t="s">
        <v>135</v>
      </c>
      <c r="L125" s="21">
        <v>2004</v>
      </c>
      <c r="M125" s="21" t="s">
        <v>52</v>
      </c>
      <c r="N125" s="21">
        <v>148</v>
      </c>
      <c r="O125" s="21" t="s">
        <v>268</v>
      </c>
      <c r="P125" s="21" t="s">
        <v>583</v>
      </c>
      <c r="Q125" s="21">
        <v>2125551957</v>
      </c>
      <c r="R125" s="21" t="s">
        <v>584</v>
      </c>
      <c r="S125" s="21" t="s">
        <v>585</v>
      </c>
      <c r="T125" s="21" t="s">
        <v>419</v>
      </c>
      <c r="U125" s="21" t="s">
        <v>245</v>
      </c>
      <c r="V125" s="21">
        <v>10022</v>
      </c>
      <c r="W125" s="21" t="s">
        <v>36</v>
      </c>
      <c r="X125" s="21" t="s">
        <v>37</v>
      </c>
      <c r="Y125" s="21" t="s">
        <v>586</v>
      </c>
      <c r="Z125" s="21" t="s">
        <v>587</v>
      </c>
      <c r="AA125" s="25" t="s">
        <v>588</v>
      </c>
      <c r="AB125" s="21" t="s">
        <v>41</v>
      </c>
    </row>
    <row r="126" spans="1:28">
      <c r="A126" s="21">
        <v>10344</v>
      </c>
      <c r="B126" s="21">
        <v>45</v>
      </c>
      <c r="C126" s="22">
        <v>100</v>
      </c>
      <c r="D126" s="21">
        <v>1</v>
      </c>
      <c r="E126" s="22">
        <f>C126*B126</f>
        <v>4500</v>
      </c>
      <c r="F126" s="23">
        <v>7650</v>
      </c>
      <c r="G126" s="23">
        <f>F126-E126</f>
        <v>3150</v>
      </c>
      <c r="H126" s="24">
        <v>38316</v>
      </c>
      <c r="I126" s="21" t="s">
        <v>51</v>
      </c>
      <c r="J126" s="21">
        <v>4</v>
      </c>
      <c r="K126" s="21" t="s">
        <v>135</v>
      </c>
      <c r="L126" s="21">
        <v>2004</v>
      </c>
      <c r="M126" s="21" t="s">
        <v>42</v>
      </c>
      <c r="N126" s="21">
        <v>170</v>
      </c>
      <c r="O126" s="21" t="s">
        <v>43</v>
      </c>
      <c r="P126" s="21" t="s">
        <v>456</v>
      </c>
      <c r="Q126" s="21" t="s">
        <v>457</v>
      </c>
      <c r="R126" s="21" t="s">
        <v>458</v>
      </c>
      <c r="S126" s="21"/>
      <c r="T126" s="21" t="s">
        <v>459</v>
      </c>
      <c r="U126" s="21"/>
      <c r="V126" s="21">
        <v>13008</v>
      </c>
      <c r="W126" s="21" t="s">
        <v>58</v>
      </c>
      <c r="X126" s="21" t="s">
        <v>59</v>
      </c>
      <c r="Y126" s="21" t="s">
        <v>460</v>
      </c>
      <c r="Z126" s="21" t="s">
        <v>461</v>
      </c>
      <c r="AA126" s="25" t="s">
        <v>462</v>
      </c>
      <c r="AB126" s="21" t="s">
        <v>41</v>
      </c>
    </row>
    <row r="127" spans="1:28">
      <c r="A127" s="21">
        <v>10181</v>
      </c>
      <c r="B127" s="21">
        <v>45</v>
      </c>
      <c r="C127" s="22">
        <v>100</v>
      </c>
      <c r="D127" s="21">
        <v>7</v>
      </c>
      <c r="E127" s="22">
        <f>C127*B127</f>
        <v>4500</v>
      </c>
      <c r="F127" s="23">
        <v>6324.75</v>
      </c>
      <c r="G127" s="23">
        <f>F127-E127</f>
        <v>1824.75</v>
      </c>
      <c r="H127" s="24">
        <v>37937</v>
      </c>
      <c r="I127" s="21" t="s">
        <v>51</v>
      </c>
      <c r="J127" s="21">
        <v>4</v>
      </c>
      <c r="K127" s="21" t="s">
        <v>135</v>
      </c>
      <c r="L127" s="21">
        <v>2003</v>
      </c>
      <c r="M127" s="21" t="s">
        <v>52</v>
      </c>
      <c r="N127" s="21">
        <v>169</v>
      </c>
      <c r="O127" s="21" t="s">
        <v>118</v>
      </c>
      <c r="P127" s="21" t="s">
        <v>590</v>
      </c>
      <c r="Q127" s="21" t="s">
        <v>591</v>
      </c>
      <c r="R127" s="21" t="s">
        <v>592</v>
      </c>
      <c r="S127" s="21"/>
      <c r="T127" s="21" t="s">
        <v>593</v>
      </c>
      <c r="U127" s="21"/>
      <c r="V127" s="21" t="s">
        <v>594</v>
      </c>
      <c r="W127" s="21" t="s">
        <v>238</v>
      </c>
      <c r="X127" s="21" t="s">
        <v>59</v>
      </c>
      <c r="Y127" s="21" t="s">
        <v>595</v>
      </c>
      <c r="Z127" s="21" t="s">
        <v>596</v>
      </c>
      <c r="AA127" s="25" t="s">
        <v>597</v>
      </c>
      <c r="AB127" s="21" t="s">
        <v>96</v>
      </c>
    </row>
    <row r="128" spans="1:28">
      <c r="A128" s="21">
        <v>10108</v>
      </c>
      <c r="B128" s="21">
        <v>45</v>
      </c>
      <c r="C128" s="22">
        <v>100</v>
      </c>
      <c r="D128" s="21">
        <v>4</v>
      </c>
      <c r="E128" s="22">
        <f>C128*B128</f>
        <v>4500</v>
      </c>
      <c r="F128" s="23">
        <v>6130.35</v>
      </c>
      <c r="G128" s="23">
        <f>F128-E128</f>
        <v>1630.35</v>
      </c>
      <c r="H128" s="24">
        <v>37683</v>
      </c>
      <c r="I128" s="21" t="s">
        <v>51</v>
      </c>
      <c r="J128" s="21">
        <v>1</v>
      </c>
      <c r="K128" s="21" t="s">
        <v>248</v>
      </c>
      <c r="L128" s="21">
        <v>2003</v>
      </c>
      <c r="M128" s="21" t="s">
        <v>52</v>
      </c>
      <c r="N128" s="21">
        <v>117</v>
      </c>
      <c r="O128" s="21" t="s">
        <v>513</v>
      </c>
      <c r="P128" s="21" t="s">
        <v>269</v>
      </c>
      <c r="Q128" s="21" t="s">
        <v>270</v>
      </c>
      <c r="R128" s="21" t="s">
        <v>271</v>
      </c>
      <c r="S128" s="21"/>
      <c r="T128" s="21" t="s">
        <v>272</v>
      </c>
      <c r="U128" s="21"/>
      <c r="V128" s="21" t="s">
        <v>273</v>
      </c>
      <c r="W128" s="21" t="s">
        <v>274</v>
      </c>
      <c r="X128" s="21" t="s">
        <v>142</v>
      </c>
      <c r="Y128" s="21" t="s">
        <v>275</v>
      </c>
      <c r="Z128" s="21" t="s">
        <v>276</v>
      </c>
      <c r="AA128" s="25" t="s">
        <v>277</v>
      </c>
      <c r="AB128" s="21" t="s">
        <v>96</v>
      </c>
    </row>
    <row r="129" spans="1:28">
      <c r="A129" s="21">
        <v>10129</v>
      </c>
      <c r="B129" s="21">
        <v>45</v>
      </c>
      <c r="C129" s="22">
        <v>100</v>
      </c>
      <c r="D129" s="21">
        <v>9</v>
      </c>
      <c r="E129" s="22">
        <f>C129*B129</f>
        <v>4500</v>
      </c>
      <c r="F129" s="23">
        <v>6027.75</v>
      </c>
      <c r="G129" s="23">
        <f>F129-E129</f>
        <v>1527.75</v>
      </c>
      <c r="H129" s="24">
        <v>37784</v>
      </c>
      <c r="I129" s="21" t="s">
        <v>51</v>
      </c>
      <c r="J129" s="21">
        <v>2</v>
      </c>
      <c r="K129" s="21" t="s">
        <v>298</v>
      </c>
      <c r="L129" s="21">
        <v>2003</v>
      </c>
      <c r="M129" s="21" t="s">
        <v>278</v>
      </c>
      <c r="N129" s="21">
        <v>122</v>
      </c>
      <c r="O129" s="21" t="s">
        <v>279</v>
      </c>
      <c r="P129" s="21" t="s">
        <v>434</v>
      </c>
      <c r="Q129" s="21" t="s">
        <v>435</v>
      </c>
      <c r="R129" s="21" t="s">
        <v>436</v>
      </c>
      <c r="S129" s="21"/>
      <c r="T129" s="21" t="s">
        <v>437</v>
      </c>
      <c r="U129" s="21"/>
      <c r="V129" s="21" t="s">
        <v>438</v>
      </c>
      <c r="W129" s="21" t="s">
        <v>79</v>
      </c>
      <c r="X129" s="21" t="s">
        <v>59</v>
      </c>
      <c r="Y129" s="21" t="s">
        <v>38</v>
      </c>
      <c r="Z129" s="21" t="s">
        <v>439</v>
      </c>
      <c r="AA129" s="25" t="s">
        <v>440</v>
      </c>
      <c r="AB129" s="21" t="s">
        <v>96</v>
      </c>
    </row>
    <row r="130" spans="1:28">
      <c r="A130" s="21">
        <v>10402</v>
      </c>
      <c r="B130" s="21">
        <v>45</v>
      </c>
      <c r="C130" s="22">
        <v>100</v>
      </c>
      <c r="D130" s="21">
        <v>1</v>
      </c>
      <c r="E130" s="22">
        <f>C130*B130</f>
        <v>4500</v>
      </c>
      <c r="F130" s="23">
        <v>5833.8</v>
      </c>
      <c r="G130" s="23">
        <f>F130-E130</f>
        <v>1333.8</v>
      </c>
      <c r="H130" s="24">
        <v>38449</v>
      </c>
      <c r="I130" s="21" t="s">
        <v>51</v>
      </c>
      <c r="J130" s="21">
        <v>2</v>
      </c>
      <c r="K130" s="21" t="s">
        <v>29</v>
      </c>
      <c r="L130" s="21">
        <v>2005</v>
      </c>
      <c r="M130" s="21" t="s">
        <v>72</v>
      </c>
      <c r="N130" s="21">
        <v>118</v>
      </c>
      <c r="O130" s="21" t="s">
        <v>598</v>
      </c>
      <c r="P130" s="21" t="s">
        <v>599</v>
      </c>
      <c r="Q130" s="21" t="s">
        <v>600</v>
      </c>
      <c r="R130" s="21" t="s">
        <v>601</v>
      </c>
      <c r="S130" s="21"/>
      <c r="T130" s="21" t="s">
        <v>394</v>
      </c>
      <c r="U130" s="21"/>
      <c r="V130" s="21">
        <v>75016</v>
      </c>
      <c r="W130" s="21" t="s">
        <v>58</v>
      </c>
      <c r="X130" s="21" t="s">
        <v>59</v>
      </c>
      <c r="Y130" s="21" t="s">
        <v>602</v>
      </c>
      <c r="Z130" s="21" t="s">
        <v>603</v>
      </c>
      <c r="AA130" s="25" t="s">
        <v>604</v>
      </c>
      <c r="AB130" s="21" t="s">
        <v>96</v>
      </c>
    </row>
    <row r="131" spans="1:28">
      <c r="A131" s="21">
        <v>10284</v>
      </c>
      <c r="B131" s="21">
        <v>45</v>
      </c>
      <c r="C131" s="22">
        <v>100</v>
      </c>
      <c r="D131" s="21">
        <v>11</v>
      </c>
      <c r="E131" s="22">
        <f>C131*B131</f>
        <v>4500</v>
      </c>
      <c r="F131" s="23">
        <v>5747.85</v>
      </c>
      <c r="G131" s="23">
        <f>F131-E131</f>
        <v>1247.85</v>
      </c>
      <c r="H131" s="24">
        <v>38220</v>
      </c>
      <c r="I131" s="21" t="s">
        <v>51</v>
      </c>
      <c r="J131" s="21">
        <v>3</v>
      </c>
      <c r="K131" s="21" t="s">
        <v>190</v>
      </c>
      <c r="L131" s="21">
        <v>2004</v>
      </c>
      <c r="M131" s="21" t="s">
        <v>30</v>
      </c>
      <c r="N131" s="21">
        <v>157</v>
      </c>
      <c r="O131" s="21" t="s">
        <v>336</v>
      </c>
      <c r="P131" s="21" t="s">
        <v>233</v>
      </c>
      <c r="Q131" s="21" t="s">
        <v>234</v>
      </c>
      <c r="R131" s="21" t="s">
        <v>235</v>
      </c>
      <c r="S131" s="21"/>
      <c r="T131" s="21" t="s">
        <v>236</v>
      </c>
      <c r="U131" s="21"/>
      <c r="V131" s="21" t="s">
        <v>237</v>
      </c>
      <c r="W131" s="21" t="s">
        <v>238</v>
      </c>
      <c r="X131" s="21" t="s">
        <v>59</v>
      </c>
      <c r="Y131" s="21" t="s">
        <v>239</v>
      </c>
      <c r="Z131" s="21" t="s">
        <v>240</v>
      </c>
      <c r="AA131" s="25" t="s">
        <v>241</v>
      </c>
      <c r="AB131" s="21" t="s">
        <v>96</v>
      </c>
    </row>
    <row r="132" spans="1:28">
      <c r="A132" s="21">
        <v>10371</v>
      </c>
      <c r="B132" s="21">
        <v>45</v>
      </c>
      <c r="C132" s="22">
        <v>100</v>
      </c>
      <c r="D132" s="21">
        <v>8</v>
      </c>
      <c r="E132" s="22">
        <f>C132*B132</f>
        <v>4500</v>
      </c>
      <c r="F132" s="23">
        <v>5545.8</v>
      </c>
      <c r="G132" s="23">
        <f>F132-E132</f>
        <v>1045.8</v>
      </c>
      <c r="H132" s="24">
        <v>38375</v>
      </c>
      <c r="I132" s="21" t="s">
        <v>51</v>
      </c>
      <c r="J132" s="21">
        <v>1</v>
      </c>
      <c r="K132" s="21" t="s">
        <v>198</v>
      </c>
      <c r="L132" s="21">
        <v>2005</v>
      </c>
      <c r="M132" s="21" t="s">
        <v>52</v>
      </c>
      <c r="N132" s="21">
        <v>35</v>
      </c>
      <c r="O132" s="21" t="s">
        <v>605</v>
      </c>
      <c r="P132" s="21" t="s">
        <v>208</v>
      </c>
      <c r="Q132" s="21">
        <v>4155551450</v>
      </c>
      <c r="R132" s="21" t="s">
        <v>209</v>
      </c>
      <c r="S132" s="21"/>
      <c r="T132" s="21" t="s">
        <v>210</v>
      </c>
      <c r="U132" s="21" t="s">
        <v>47</v>
      </c>
      <c r="V132" s="21">
        <v>97562</v>
      </c>
      <c r="W132" s="21" t="s">
        <v>36</v>
      </c>
      <c r="X132" s="21" t="s">
        <v>37</v>
      </c>
      <c r="Y132" s="21" t="s">
        <v>211</v>
      </c>
      <c r="Z132" s="21" t="s">
        <v>187</v>
      </c>
      <c r="AA132" s="25" t="s">
        <v>212</v>
      </c>
      <c r="AB132" s="21" t="s">
        <v>96</v>
      </c>
    </row>
    <row r="133" spans="1:28">
      <c r="A133" s="21">
        <v>10197</v>
      </c>
      <c r="B133" s="21">
        <v>45</v>
      </c>
      <c r="C133" s="22">
        <v>100</v>
      </c>
      <c r="D133" s="21">
        <v>6</v>
      </c>
      <c r="E133" s="22">
        <f>C133*B133</f>
        <v>4500</v>
      </c>
      <c r="F133" s="23">
        <v>5324.4</v>
      </c>
      <c r="G133" s="23">
        <f>F133-E133</f>
        <v>824.4</v>
      </c>
      <c r="H133" s="24">
        <v>37951</v>
      </c>
      <c r="I133" s="21" t="s">
        <v>51</v>
      </c>
      <c r="J133" s="21">
        <v>4</v>
      </c>
      <c r="K133" s="21" t="s">
        <v>135</v>
      </c>
      <c r="L133" s="21">
        <v>2003</v>
      </c>
      <c r="M133" s="21" t="s">
        <v>52</v>
      </c>
      <c r="N133" s="21">
        <v>136</v>
      </c>
      <c r="O133" s="21" t="s">
        <v>107</v>
      </c>
      <c r="P133" s="21" t="s">
        <v>158</v>
      </c>
      <c r="Q133" s="21" t="s">
        <v>159</v>
      </c>
      <c r="R133" s="21" t="s">
        <v>160</v>
      </c>
      <c r="S133" s="21"/>
      <c r="T133" s="21" t="s">
        <v>161</v>
      </c>
      <c r="U133" s="21"/>
      <c r="V133" s="21">
        <v>8022</v>
      </c>
      <c r="W133" s="21" t="s">
        <v>123</v>
      </c>
      <c r="X133" s="21" t="s">
        <v>59</v>
      </c>
      <c r="Y133" s="21" t="s">
        <v>162</v>
      </c>
      <c r="Z133" s="21" t="s">
        <v>163</v>
      </c>
      <c r="AA133" s="25" t="s">
        <v>164</v>
      </c>
      <c r="AB133" s="21" t="s">
        <v>96</v>
      </c>
    </row>
    <row r="134" spans="1:28">
      <c r="A134" s="21">
        <v>10290</v>
      </c>
      <c r="B134" s="21">
        <v>45</v>
      </c>
      <c r="C134" s="22">
        <v>100</v>
      </c>
      <c r="D134" s="21">
        <v>1</v>
      </c>
      <c r="E134" s="22">
        <f>C134*B134</f>
        <v>4500</v>
      </c>
      <c r="F134" s="23">
        <v>5171.4</v>
      </c>
      <c r="G134" s="23">
        <f>F134-E134</f>
        <v>671.4</v>
      </c>
      <c r="H134" s="24">
        <v>38237</v>
      </c>
      <c r="I134" s="21" t="s">
        <v>51</v>
      </c>
      <c r="J134" s="21">
        <v>3</v>
      </c>
      <c r="K134" s="21" t="s">
        <v>286</v>
      </c>
      <c r="L134" s="21">
        <v>2004</v>
      </c>
      <c r="M134" s="21" t="s">
        <v>42</v>
      </c>
      <c r="N134" s="21">
        <v>97</v>
      </c>
      <c r="O134" s="21" t="s">
        <v>450</v>
      </c>
      <c r="P134" s="21" t="s">
        <v>386</v>
      </c>
      <c r="Q134" s="21">
        <v>6175558428</v>
      </c>
      <c r="R134" s="21" t="s">
        <v>387</v>
      </c>
      <c r="S134" s="21"/>
      <c r="T134" s="21" t="s">
        <v>194</v>
      </c>
      <c r="U134" s="21" t="s">
        <v>131</v>
      </c>
      <c r="V134" s="21">
        <v>58339</v>
      </c>
      <c r="W134" s="21" t="s">
        <v>36</v>
      </c>
      <c r="X134" s="21" t="s">
        <v>37</v>
      </c>
      <c r="Y134" s="21" t="s">
        <v>290</v>
      </c>
      <c r="Z134" s="21" t="s">
        <v>388</v>
      </c>
      <c r="AA134" s="25" t="s">
        <v>389</v>
      </c>
      <c r="AB134" s="21" t="s">
        <v>96</v>
      </c>
    </row>
    <row r="135" spans="1:28">
      <c r="A135" s="21">
        <v>10327</v>
      </c>
      <c r="B135" s="21">
        <v>45</v>
      </c>
      <c r="C135" s="22">
        <v>100</v>
      </c>
      <c r="D135" s="21">
        <v>8</v>
      </c>
      <c r="E135" s="22">
        <f>C135*B135</f>
        <v>4500</v>
      </c>
      <c r="F135" s="23">
        <v>4781.7</v>
      </c>
      <c r="G135" s="23">
        <f>F135-E135</f>
        <v>281.7</v>
      </c>
      <c r="H135" s="24">
        <v>38301</v>
      </c>
      <c r="I135" s="21" t="s">
        <v>368</v>
      </c>
      <c r="J135" s="21">
        <v>4</v>
      </c>
      <c r="K135" s="21" t="s">
        <v>135</v>
      </c>
      <c r="L135" s="21">
        <v>2004</v>
      </c>
      <c r="M135" s="21" t="s">
        <v>30</v>
      </c>
      <c r="N135" s="21">
        <v>84</v>
      </c>
      <c r="O135" s="21" t="s">
        <v>606</v>
      </c>
      <c r="P135" s="21" t="s">
        <v>99</v>
      </c>
      <c r="Q135" s="21" t="s">
        <v>100</v>
      </c>
      <c r="R135" s="21" t="s">
        <v>101</v>
      </c>
      <c r="S135" s="21"/>
      <c r="T135" s="21" t="s">
        <v>102</v>
      </c>
      <c r="U135" s="21"/>
      <c r="V135" s="21">
        <v>1734</v>
      </c>
      <c r="W135" s="21" t="s">
        <v>103</v>
      </c>
      <c r="X135" s="21" t="s">
        <v>59</v>
      </c>
      <c r="Y135" s="21" t="s">
        <v>104</v>
      </c>
      <c r="Z135" s="21" t="s">
        <v>105</v>
      </c>
      <c r="AA135" s="25" t="s">
        <v>106</v>
      </c>
      <c r="AB135" s="21" t="s">
        <v>96</v>
      </c>
    </row>
    <row r="136" spans="1:28">
      <c r="A136" s="21">
        <v>10294</v>
      </c>
      <c r="B136" s="21">
        <v>45</v>
      </c>
      <c r="C136" s="22">
        <v>100</v>
      </c>
      <c r="D136" s="21">
        <v>1</v>
      </c>
      <c r="E136" s="22">
        <f>C136*B136</f>
        <v>4500</v>
      </c>
      <c r="F136" s="23">
        <v>4692.6</v>
      </c>
      <c r="G136" s="23">
        <f>F136-E136</f>
        <v>192.6</v>
      </c>
      <c r="H136" s="24">
        <v>38240</v>
      </c>
      <c r="I136" s="21" t="s">
        <v>51</v>
      </c>
      <c r="J136" s="21">
        <v>3</v>
      </c>
      <c r="K136" s="21" t="s">
        <v>286</v>
      </c>
      <c r="L136" s="21">
        <v>2004</v>
      </c>
      <c r="M136" s="21" t="s">
        <v>278</v>
      </c>
      <c r="N136" s="21">
        <v>99</v>
      </c>
      <c r="O136" s="21" t="s">
        <v>607</v>
      </c>
      <c r="P136" s="21" t="s">
        <v>192</v>
      </c>
      <c r="Q136" s="21">
        <v>6175557555</v>
      </c>
      <c r="R136" s="21" t="s">
        <v>193</v>
      </c>
      <c r="S136" s="21"/>
      <c r="T136" s="21" t="s">
        <v>194</v>
      </c>
      <c r="U136" s="21" t="s">
        <v>131</v>
      </c>
      <c r="V136" s="21">
        <v>58339</v>
      </c>
      <c r="W136" s="21" t="s">
        <v>36</v>
      </c>
      <c r="X136" s="21" t="s">
        <v>37</v>
      </c>
      <c r="Y136" s="21" t="s">
        <v>195</v>
      </c>
      <c r="Z136" s="21" t="s">
        <v>196</v>
      </c>
      <c r="AA136" s="25" t="s">
        <v>197</v>
      </c>
      <c r="AB136" s="21" t="s">
        <v>96</v>
      </c>
    </row>
    <row r="137" spans="1:28">
      <c r="A137" s="21">
        <v>10316</v>
      </c>
      <c r="B137" s="21">
        <v>45</v>
      </c>
      <c r="C137" s="22">
        <v>93.24</v>
      </c>
      <c r="D137" s="21">
        <v>13</v>
      </c>
      <c r="E137" s="22">
        <f>C137*B137</f>
        <v>4195.8</v>
      </c>
      <c r="F137" s="23">
        <v>4195.8</v>
      </c>
      <c r="G137" s="23">
        <f>F137-E137</f>
        <v>0</v>
      </c>
      <c r="H137" s="24">
        <v>38292</v>
      </c>
      <c r="I137" s="21" t="s">
        <v>51</v>
      </c>
      <c r="J137" s="21">
        <v>4</v>
      </c>
      <c r="K137" s="21" t="s">
        <v>135</v>
      </c>
      <c r="L137" s="21">
        <v>2004</v>
      </c>
      <c r="M137" s="21" t="s">
        <v>278</v>
      </c>
      <c r="N137" s="21">
        <v>90</v>
      </c>
      <c r="O137" s="21" t="s">
        <v>608</v>
      </c>
      <c r="P137" s="21" t="s">
        <v>563</v>
      </c>
      <c r="Q137" s="21" t="s">
        <v>564</v>
      </c>
      <c r="R137" s="21" t="s">
        <v>565</v>
      </c>
      <c r="S137" s="21"/>
      <c r="T137" s="21" t="s">
        <v>566</v>
      </c>
      <c r="U137" s="21" t="s">
        <v>567</v>
      </c>
      <c r="V137" s="21" t="s">
        <v>568</v>
      </c>
      <c r="W137" s="21" t="s">
        <v>79</v>
      </c>
      <c r="X137" s="21" t="s">
        <v>59</v>
      </c>
      <c r="Y137" s="21" t="s">
        <v>569</v>
      </c>
      <c r="Z137" s="21" t="s">
        <v>570</v>
      </c>
      <c r="AA137" s="25" t="s">
        <v>571</v>
      </c>
      <c r="AB137" s="21" t="s">
        <v>96</v>
      </c>
    </row>
    <row r="138" spans="1:28">
      <c r="A138" s="21">
        <v>10247</v>
      </c>
      <c r="B138" s="21">
        <v>44</v>
      </c>
      <c r="C138" s="22">
        <v>100</v>
      </c>
      <c r="D138" s="21">
        <v>2</v>
      </c>
      <c r="E138" s="22">
        <f>C138*B138</f>
        <v>4400</v>
      </c>
      <c r="F138" s="23">
        <v>10606.2</v>
      </c>
      <c r="G138" s="23">
        <f>F138-E138</f>
        <v>6206.2</v>
      </c>
      <c r="H138" s="24">
        <v>38112</v>
      </c>
      <c r="I138" s="21" t="s">
        <v>51</v>
      </c>
      <c r="J138" s="21">
        <v>2</v>
      </c>
      <c r="K138" s="21" t="s">
        <v>63</v>
      </c>
      <c r="L138" s="21">
        <v>2004</v>
      </c>
      <c r="M138" s="21" t="s">
        <v>52</v>
      </c>
      <c r="N138" s="21">
        <v>207</v>
      </c>
      <c r="O138" s="21" t="s">
        <v>479</v>
      </c>
      <c r="P138" s="21" t="s">
        <v>258</v>
      </c>
      <c r="Q138" s="21" t="s">
        <v>259</v>
      </c>
      <c r="R138" s="21" t="s">
        <v>260</v>
      </c>
      <c r="S138" s="21"/>
      <c r="T138" s="21" t="s">
        <v>261</v>
      </c>
      <c r="U138" s="21"/>
      <c r="V138" s="21" t="s">
        <v>262</v>
      </c>
      <c r="W138" s="21" t="s">
        <v>263</v>
      </c>
      <c r="X138" s="21" t="s">
        <v>59</v>
      </c>
      <c r="Y138" s="21" t="s">
        <v>264</v>
      </c>
      <c r="Z138" s="21" t="s">
        <v>265</v>
      </c>
      <c r="AA138" s="25" t="s">
        <v>266</v>
      </c>
      <c r="AB138" s="21" t="s">
        <v>41</v>
      </c>
    </row>
    <row r="139" spans="1:28">
      <c r="A139" s="21">
        <v>10369</v>
      </c>
      <c r="B139" s="21">
        <v>44</v>
      </c>
      <c r="C139" s="22">
        <v>100</v>
      </c>
      <c r="D139" s="21">
        <v>8</v>
      </c>
      <c r="E139" s="22">
        <f>C139*B139</f>
        <v>4400</v>
      </c>
      <c r="F139" s="23">
        <v>9240.44</v>
      </c>
      <c r="G139" s="23">
        <f>F139-E139</f>
        <v>4840.44</v>
      </c>
      <c r="H139" s="24">
        <v>38372</v>
      </c>
      <c r="I139" s="21" t="s">
        <v>51</v>
      </c>
      <c r="J139" s="21">
        <v>1</v>
      </c>
      <c r="K139" s="21" t="s">
        <v>198</v>
      </c>
      <c r="L139" s="21">
        <v>2005</v>
      </c>
      <c r="M139" s="21" t="s">
        <v>42</v>
      </c>
      <c r="N139" s="21">
        <v>102</v>
      </c>
      <c r="O139" s="21" t="s">
        <v>173</v>
      </c>
      <c r="P139" s="21" t="s">
        <v>398</v>
      </c>
      <c r="Q139" s="21">
        <v>6175558555</v>
      </c>
      <c r="R139" s="21" t="s">
        <v>399</v>
      </c>
      <c r="S139" s="21"/>
      <c r="T139" s="21" t="s">
        <v>194</v>
      </c>
      <c r="U139" s="21" t="s">
        <v>131</v>
      </c>
      <c r="V139" s="21">
        <v>58339</v>
      </c>
      <c r="W139" s="21" t="s">
        <v>36</v>
      </c>
      <c r="X139" s="21" t="s">
        <v>37</v>
      </c>
      <c r="Y139" s="21" t="s">
        <v>211</v>
      </c>
      <c r="Z139" s="21" t="s">
        <v>400</v>
      </c>
      <c r="AA139" s="25" t="s">
        <v>401</v>
      </c>
      <c r="AB139" s="21" t="s">
        <v>41</v>
      </c>
    </row>
    <row r="140" spans="1:28">
      <c r="A140" s="21">
        <v>10266</v>
      </c>
      <c r="B140" s="21">
        <v>44</v>
      </c>
      <c r="C140" s="22">
        <v>100</v>
      </c>
      <c r="D140" s="21">
        <v>14</v>
      </c>
      <c r="E140" s="22">
        <f>C140*B140</f>
        <v>4400</v>
      </c>
      <c r="F140" s="23">
        <v>9160.36</v>
      </c>
      <c r="G140" s="23">
        <f>F140-E140</f>
        <v>4760.36</v>
      </c>
      <c r="H140" s="24">
        <v>38174</v>
      </c>
      <c r="I140" s="21" t="s">
        <v>51</v>
      </c>
      <c r="J140" s="21">
        <v>3</v>
      </c>
      <c r="K140" s="21" t="s">
        <v>206</v>
      </c>
      <c r="L140" s="21">
        <v>2004</v>
      </c>
      <c r="M140" s="21" t="s">
        <v>52</v>
      </c>
      <c r="N140" s="21">
        <v>194</v>
      </c>
      <c r="O140" s="21" t="s">
        <v>191</v>
      </c>
      <c r="P140" s="21" t="s">
        <v>492</v>
      </c>
      <c r="Q140" s="21" t="s">
        <v>493</v>
      </c>
      <c r="R140" s="21" t="s">
        <v>494</v>
      </c>
      <c r="S140" s="21"/>
      <c r="T140" s="21" t="s">
        <v>495</v>
      </c>
      <c r="U140" s="21"/>
      <c r="V140" s="21">
        <v>42100</v>
      </c>
      <c r="W140" s="21" t="s">
        <v>496</v>
      </c>
      <c r="X140" s="21" t="s">
        <v>59</v>
      </c>
      <c r="Y140" s="21" t="s">
        <v>497</v>
      </c>
      <c r="Z140" s="21" t="s">
        <v>498</v>
      </c>
      <c r="AA140" s="25" t="s">
        <v>499</v>
      </c>
      <c r="AB140" s="21" t="s">
        <v>41</v>
      </c>
    </row>
    <row r="141" spans="1:28">
      <c r="A141" s="21">
        <v>10182</v>
      </c>
      <c r="B141" s="21">
        <v>44</v>
      </c>
      <c r="C141" s="22">
        <v>100</v>
      </c>
      <c r="D141" s="21">
        <v>10</v>
      </c>
      <c r="E141" s="22">
        <f>C141*B141</f>
        <v>4400</v>
      </c>
      <c r="F141" s="23">
        <v>7554.8</v>
      </c>
      <c r="G141" s="23">
        <f>F141-E141</f>
        <v>3154.8</v>
      </c>
      <c r="H141" s="24">
        <v>37937</v>
      </c>
      <c r="I141" s="21" t="s">
        <v>51</v>
      </c>
      <c r="J141" s="21">
        <v>4</v>
      </c>
      <c r="K141" s="21" t="s">
        <v>135</v>
      </c>
      <c r="L141" s="21">
        <v>2003</v>
      </c>
      <c r="M141" s="21" t="s">
        <v>42</v>
      </c>
      <c r="N141" s="21">
        <v>170</v>
      </c>
      <c r="O141" s="21" t="s">
        <v>43</v>
      </c>
      <c r="P141" s="21" t="s">
        <v>208</v>
      </c>
      <c r="Q141" s="21">
        <v>4155551450</v>
      </c>
      <c r="R141" s="21" t="s">
        <v>209</v>
      </c>
      <c r="S141" s="21"/>
      <c r="T141" s="21" t="s">
        <v>210</v>
      </c>
      <c r="U141" s="21" t="s">
        <v>47</v>
      </c>
      <c r="V141" s="21">
        <v>97562</v>
      </c>
      <c r="W141" s="21" t="s">
        <v>36</v>
      </c>
      <c r="X141" s="21" t="s">
        <v>37</v>
      </c>
      <c r="Y141" s="21" t="s">
        <v>211</v>
      </c>
      <c r="Z141" s="21" t="s">
        <v>187</v>
      </c>
      <c r="AA141" s="25" t="s">
        <v>212</v>
      </c>
      <c r="AB141" s="21" t="s">
        <v>41</v>
      </c>
    </row>
    <row r="142" spans="1:28">
      <c r="A142" s="21">
        <v>10292</v>
      </c>
      <c r="B142" s="21">
        <v>44</v>
      </c>
      <c r="C142" s="22">
        <v>100</v>
      </c>
      <c r="D142" s="21">
        <v>2</v>
      </c>
      <c r="E142" s="22">
        <f>C142*B142</f>
        <v>4400</v>
      </c>
      <c r="F142" s="23">
        <v>7140.76</v>
      </c>
      <c r="G142" s="23">
        <f>F142-E142</f>
        <v>2740.76</v>
      </c>
      <c r="H142" s="24">
        <v>38238</v>
      </c>
      <c r="I142" s="21" t="s">
        <v>51</v>
      </c>
      <c r="J142" s="21">
        <v>3</v>
      </c>
      <c r="K142" s="21" t="s">
        <v>286</v>
      </c>
      <c r="L142" s="21">
        <v>2004</v>
      </c>
      <c r="M142" s="21" t="s">
        <v>52</v>
      </c>
      <c r="N142" s="21">
        <v>143</v>
      </c>
      <c r="O142" s="21" t="s">
        <v>222</v>
      </c>
      <c r="P142" s="21" t="s">
        <v>427</v>
      </c>
      <c r="Q142" s="21">
        <v>2125557818</v>
      </c>
      <c r="R142" s="21" t="s">
        <v>428</v>
      </c>
      <c r="S142" s="21"/>
      <c r="T142" s="21" t="s">
        <v>419</v>
      </c>
      <c r="U142" s="21" t="s">
        <v>245</v>
      </c>
      <c r="V142" s="21">
        <v>10022</v>
      </c>
      <c r="W142" s="21" t="s">
        <v>36</v>
      </c>
      <c r="X142" s="21" t="s">
        <v>37</v>
      </c>
      <c r="Y142" s="21" t="s">
        <v>178</v>
      </c>
      <c r="Z142" s="21" t="s">
        <v>429</v>
      </c>
      <c r="AA142" s="25" t="s">
        <v>430</v>
      </c>
      <c r="AB142" s="21" t="s">
        <v>41</v>
      </c>
    </row>
    <row r="143" spans="1:28">
      <c r="A143" s="21">
        <v>10207</v>
      </c>
      <c r="B143" s="21">
        <v>44</v>
      </c>
      <c r="C143" s="22">
        <v>100</v>
      </c>
      <c r="D143" s="21">
        <v>6</v>
      </c>
      <c r="E143" s="22">
        <f>C143*B143</f>
        <v>4400</v>
      </c>
      <c r="F143" s="23">
        <v>7060.24</v>
      </c>
      <c r="G143" s="23">
        <f>F143-E143</f>
        <v>2660.24</v>
      </c>
      <c r="H143" s="24">
        <v>37964</v>
      </c>
      <c r="I143" s="21" t="s">
        <v>51</v>
      </c>
      <c r="J143" s="21">
        <v>4</v>
      </c>
      <c r="K143" s="21" t="s">
        <v>314</v>
      </c>
      <c r="L143" s="21">
        <v>2003</v>
      </c>
      <c r="M143" s="21" t="s">
        <v>52</v>
      </c>
      <c r="N143" s="21">
        <v>163</v>
      </c>
      <c r="O143" s="21" t="s">
        <v>207</v>
      </c>
      <c r="P143" s="21" t="s">
        <v>508</v>
      </c>
      <c r="Q143" s="21">
        <v>6175552555</v>
      </c>
      <c r="R143" s="21" t="s">
        <v>509</v>
      </c>
      <c r="S143" s="21"/>
      <c r="T143" s="21" t="s">
        <v>130</v>
      </c>
      <c r="U143" s="21" t="s">
        <v>131</v>
      </c>
      <c r="V143" s="21">
        <v>51003</v>
      </c>
      <c r="W143" s="21" t="s">
        <v>36</v>
      </c>
      <c r="X143" s="21" t="s">
        <v>37</v>
      </c>
      <c r="Y143" s="21" t="s">
        <v>510</v>
      </c>
      <c r="Z143" s="21" t="s">
        <v>187</v>
      </c>
      <c r="AA143" s="25" t="s">
        <v>511</v>
      </c>
      <c r="AB143" s="21" t="s">
        <v>41</v>
      </c>
    </row>
    <row r="144" spans="1:28">
      <c r="A144" s="21">
        <v>10281</v>
      </c>
      <c r="B144" s="21">
        <v>44</v>
      </c>
      <c r="C144" s="22">
        <v>100</v>
      </c>
      <c r="D144" s="21">
        <v>9</v>
      </c>
      <c r="E144" s="22">
        <f>C144*B144</f>
        <v>4400</v>
      </c>
      <c r="F144" s="23">
        <v>7020.64</v>
      </c>
      <c r="G144" s="23">
        <f>F144-E144</f>
        <v>2620.64</v>
      </c>
      <c r="H144" s="24">
        <v>38218</v>
      </c>
      <c r="I144" s="21" t="s">
        <v>51</v>
      </c>
      <c r="J144" s="21">
        <v>3</v>
      </c>
      <c r="K144" s="21" t="s">
        <v>190</v>
      </c>
      <c r="L144" s="21">
        <v>2004</v>
      </c>
      <c r="M144" s="21" t="s">
        <v>52</v>
      </c>
      <c r="N144" s="21">
        <v>147</v>
      </c>
      <c r="O144" s="21" t="s">
        <v>267</v>
      </c>
      <c r="P144" s="21" t="s">
        <v>174</v>
      </c>
      <c r="Q144" s="21">
        <v>2155551555</v>
      </c>
      <c r="R144" s="21" t="s">
        <v>175</v>
      </c>
      <c r="S144" s="21"/>
      <c r="T144" s="21" t="s">
        <v>176</v>
      </c>
      <c r="U144" s="21" t="s">
        <v>177</v>
      </c>
      <c r="V144" s="21">
        <v>70267</v>
      </c>
      <c r="W144" s="21" t="s">
        <v>36</v>
      </c>
      <c r="X144" s="21" t="s">
        <v>37</v>
      </c>
      <c r="Y144" s="21" t="s">
        <v>178</v>
      </c>
      <c r="Z144" s="21" t="s">
        <v>179</v>
      </c>
      <c r="AA144" s="25" t="s">
        <v>180</v>
      </c>
      <c r="AB144" s="21" t="s">
        <v>41</v>
      </c>
    </row>
    <row r="145" spans="1:28">
      <c r="A145" s="21">
        <v>10350</v>
      </c>
      <c r="B145" s="21">
        <v>44</v>
      </c>
      <c r="C145" s="22">
        <v>100</v>
      </c>
      <c r="D145" s="21">
        <v>17</v>
      </c>
      <c r="E145" s="22">
        <f>C145*B145</f>
        <v>4400</v>
      </c>
      <c r="F145" s="23">
        <v>6490.88</v>
      </c>
      <c r="G145" s="23">
        <f>F145-E145</f>
        <v>2090.88</v>
      </c>
      <c r="H145" s="24">
        <v>38323</v>
      </c>
      <c r="I145" s="21" t="s">
        <v>51</v>
      </c>
      <c r="J145" s="21">
        <v>4</v>
      </c>
      <c r="K145" s="21" t="s">
        <v>314</v>
      </c>
      <c r="L145" s="21">
        <v>2004</v>
      </c>
      <c r="M145" s="21" t="s">
        <v>514</v>
      </c>
      <c r="N145" s="21">
        <v>58</v>
      </c>
      <c r="O145" s="21" t="s">
        <v>589</v>
      </c>
      <c r="P145" s="21" t="s">
        <v>119</v>
      </c>
      <c r="Q145" s="21" t="s">
        <v>120</v>
      </c>
      <c r="R145" s="21" t="s">
        <v>121</v>
      </c>
      <c r="S145" s="21"/>
      <c r="T145" s="21" t="s">
        <v>122</v>
      </c>
      <c r="U145" s="21"/>
      <c r="V145" s="21">
        <v>28034</v>
      </c>
      <c r="W145" s="21" t="s">
        <v>123</v>
      </c>
      <c r="X145" s="21" t="s">
        <v>59</v>
      </c>
      <c r="Y145" s="21" t="s">
        <v>124</v>
      </c>
      <c r="Z145" s="21" t="s">
        <v>125</v>
      </c>
      <c r="AA145" s="25" t="s">
        <v>126</v>
      </c>
      <c r="AB145" s="21" t="s">
        <v>96</v>
      </c>
    </row>
    <row r="146" spans="1:28">
      <c r="A146" s="21">
        <v>10167</v>
      </c>
      <c r="B146" s="21">
        <v>44</v>
      </c>
      <c r="C146" s="22">
        <v>100</v>
      </c>
      <c r="D146" s="21">
        <v>9</v>
      </c>
      <c r="E146" s="22">
        <f>C146*B146</f>
        <v>4400</v>
      </c>
      <c r="F146" s="23">
        <v>5924.16</v>
      </c>
      <c r="G146" s="23">
        <f>F146-E146</f>
        <v>1524.16</v>
      </c>
      <c r="H146" s="24">
        <v>37917</v>
      </c>
      <c r="I146" s="21" t="s">
        <v>367</v>
      </c>
      <c r="J146" s="21">
        <v>4</v>
      </c>
      <c r="K146" s="21" t="s">
        <v>232</v>
      </c>
      <c r="L146" s="21">
        <v>2003</v>
      </c>
      <c r="M146" s="21" t="s">
        <v>52</v>
      </c>
      <c r="N146" s="21">
        <v>136</v>
      </c>
      <c r="O146" s="21" t="s">
        <v>107</v>
      </c>
      <c r="P146" s="21" t="s">
        <v>609</v>
      </c>
      <c r="Q146" s="21" t="s">
        <v>610</v>
      </c>
      <c r="R146" s="21" t="s">
        <v>611</v>
      </c>
      <c r="S146" s="21"/>
      <c r="T146" s="21" t="s">
        <v>612</v>
      </c>
      <c r="U146" s="21"/>
      <c r="V146" s="21" t="s">
        <v>613</v>
      </c>
      <c r="W146" s="21" t="s">
        <v>363</v>
      </c>
      <c r="X146" s="21" t="s">
        <v>59</v>
      </c>
      <c r="Y146" s="21" t="s">
        <v>614</v>
      </c>
      <c r="Z146" s="21" t="s">
        <v>545</v>
      </c>
      <c r="AA146" s="25" t="s">
        <v>615</v>
      </c>
      <c r="AB146" s="21" t="s">
        <v>96</v>
      </c>
    </row>
    <row r="147" spans="1:28">
      <c r="A147" s="21">
        <v>10361</v>
      </c>
      <c r="B147" s="21">
        <v>44</v>
      </c>
      <c r="C147" s="22">
        <v>100</v>
      </c>
      <c r="D147" s="21">
        <v>10</v>
      </c>
      <c r="E147" s="22">
        <f>C147*B147</f>
        <v>4400</v>
      </c>
      <c r="F147" s="23">
        <v>5001.92</v>
      </c>
      <c r="G147" s="23">
        <f>F147-E147</f>
        <v>601.92</v>
      </c>
      <c r="H147" s="24">
        <v>38338</v>
      </c>
      <c r="I147" s="21" t="s">
        <v>51</v>
      </c>
      <c r="J147" s="21">
        <v>4</v>
      </c>
      <c r="K147" s="21" t="s">
        <v>314</v>
      </c>
      <c r="L147" s="21">
        <v>2004</v>
      </c>
      <c r="M147" s="21" t="s">
        <v>30</v>
      </c>
      <c r="N147" s="21">
        <v>80</v>
      </c>
      <c r="O147" s="21" t="s">
        <v>616</v>
      </c>
      <c r="P147" s="21" t="s">
        <v>85</v>
      </c>
      <c r="Q147" s="21" t="s">
        <v>86</v>
      </c>
      <c r="R147" s="21" t="s">
        <v>87</v>
      </c>
      <c r="S147" s="21" t="s">
        <v>88</v>
      </c>
      <c r="T147" s="21" t="s">
        <v>89</v>
      </c>
      <c r="U147" s="21" t="s">
        <v>90</v>
      </c>
      <c r="V147" s="21">
        <v>2067</v>
      </c>
      <c r="W147" s="21" t="s">
        <v>91</v>
      </c>
      <c r="X147" s="21" t="s">
        <v>92</v>
      </c>
      <c r="Y147" s="21" t="s">
        <v>93</v>
      </c>
      <c r="Z147" s="21" t="s">
        <v>94</v>
      </c>
      <c r="AA147" s="25" t="s">
        <v>95</v>
      </c>
      <c r="AB147" s="21" t="s">
        <v>96</v>
      </c>
    </row>
    <row r="148" spans="1:28">
      <c r="A148" s="21">
        <v>10365</v>
      </c>
      <c r="B148" s="21">
        <v>44</v>
      </c>
      <c r="C148" s="22">
        <v>100</v>
      </c>
      <c r="D148" s="21">
        <v>2</v>
      </c>
      <c r="E148" s="22">
        <f>C148*B148</f>
        <v>4400</v>
      </c>
      <c r="F148" s="23">
        <v>4984.32</v>
      </c>
      <c r="G148" s="23">
        <f>F148-E148</f>
        <v>584.32</v>
      </c>
      <c r="H148" s="24">
        <v>38359</v>
      </c>
      <c r="I148" s="21" t="s">
        <v>51</v>
      </c>
      <c r="J148" s="21">
        <v>1</v>
      </c>
      <c r="K148" s="21" t="s">
        <v>198</v>
      </c>
      <c r="L148" s="21">
        <v>2005</v>
      </c>
      <c r="M148" s="21" t="s">
        <v>72</v>
      </c>
      <c r="N148" s="21">
        <v>81</v>
      </c>
      <c r="O148" s="21" t="s">
        <v>516</v>
      </c>
      <c r="P148" s="21" t="s">
        <v>380</v>
      </c>
      <c r="Q148" s="21">
        <v>5085559555</v>
      </c>
      <c r="R148" s="21" t="s">
        <v>381</v>
      </c>
      <c r="S148" s="21"/>
      <c r="T148" s="21" t="s">
        <v>382</v>
      </c>
      <c r="U148" s="21" t="s">
        <v>131</v>
      </c>
      <c r="V148" s="21">
        <v>50553</v>
      </c>
      <c r="W148" s="21" t="s">
        <v>36</v>
      </c>
      <c r="X148" s="21" t="s">
        <v>37</v>
      </c>
      <c r="Y148" s="21" t="s">
        <v>383</v>
      </c>
      <c r="Z148" s="21" t="s">
        <v>384</v>
      </c>
      <c r="AA148" s="25" t="s">
        <v>385</v>
      </c>
      <c r="AB148" s="21" t="s">
        <v>96</v>
      </c>
    </row>
    <row r="149" spans="1:28">
      <c r="A149" s="21">
        <v>10335</v>
      </c>
      <c r="B149" s="21">
        <v>44</v>
      </c>
      <c r="C149" s="22">
        <v>100</v>
      </c>
      <c r="D149" s="21">
        <v>1</v>
      </c>
      <c r="E149" s="22">
        <f>C149*B149</f>
        <v>4400</v>
      </c>
      <c r="F149" s="23">
        <v>4746.28</v>
      </c>
      <c r="G149" s="23">
        <f>F149-E149</f>
        <v>346.28</v>
      </c>
      <c r="H149" s="24">
        <v>38310</v>
      </c>
      <c r="I149" s="21" t="s">
        <v>51</v>
      </c>
      <c r="J149" s="21">
        <v>4</v>
      </c>
      <c r="K149" s="21" t="s">
        <v>135</v>
      </c>
      <c r="L149" s="21">
        <v>2004</v>
      </c>
      <c r="M149" s="21" t="s">
        <v>256</v>
      </c>
      <c r="N149" s="21">
        <v>96</v>
      </c>
      <c r="O149" s="21" t="s">
        <v>617</v>
      </c>
      <c r="P149" s="21" t="s">
        <v>208</v>
      </c>
      <c r="Q149" s="21">
        <v>4155551450</v>
      </c>
      <c r="R149" s="21" t="s">
        <v>209</v>
      </c>
      <c r="S149" s="21"/>
      <c r="T149" s="21" t="s">
        <v>210</v>
      </c>
      <c r="U149" s="21" t="s">
        <v>47</v>
      </c>
      <c r="V149" s="21">
        <v>97562</v>
      </c>
      <c r="W149" s="21" t="s">
        <v>36</v>
      </c>
      <c r="X149" s="21" t="s">
        <v>37</v>
      </c>
      <c r="Y149" s="21" t="s">
        <v>211</v>
      </c>
      <c r="Z149" s="21" t="s">
        <v>187</v>
      </c>
      <c r="AA149" s="25" t="s">
        <v>212</v>
      </c>
      <c r="AB149" s="21" t="s">
        <v>96</v>
      </c>
    </row>
    <row r="150" spans="1:28">
      <c r="A150" s="21">
        <v>10193</v>
      </c>
      <c r="B150" s="21">
        <v>44</v>
      </c>
      <c r="C150" s="22">
        <v>100</v>
      </c>
      <c r="D150" s="21">
        <v>11</v>
      </c>
      <c r="E150" s="22">
        <f>C150*B150</f>
        <v>4400</v>
      </c>
      <c r="F150" s="23">
        <v>4642.88</v>
      </c>
      <c r="G150" s="23">
        <f>F150-E150</f>
        <v>242.88</v>
      </c>
      <c r="H150" s="24">
        <v>37946</v>
      </c>
      <c r="I150" s="21" t="s">
        <v>51</v>
      </c>
      <c r="J150" s="21">
        <v>4</v>
      </c>
      <c r="K150" s="21" t="s">
        <v>135</v>
      </c>
      <c r="L150" s="21">
        <v>2003</v>
      </c>
      <c r="M150" s="21" t="s">
        <v>42</v>
      </c>
      <c r="N150" s="21">
        <v>127</v>
      </c>
      <c r="O150" s="21" t="s">
        <v>181</v>
      </c>
      <c r="P150" s="21" t="s">
        <v>166</v>
      </c>
      <c r="Q150" s="21" t="s">
        <v>167</v>
      </c>
      <c r="R150" s="21" t="s">
        <v>168</v>
      </c>
      <c r="S150" s="21"/>
      <c r="T150" s="21" t="s">
        <v>169</v>
      </c>
      <c r="U150" s="21" t="s">
        <v>153</v>
      </c>
      <c r="V150" s="21">
        <v>3150</v>
      </c>
      <c r="W150" s="21" t="s">
        <v>91</v>
      </c>
      <c r="X150" s="21" t="s">
        <v>92</v>
      </c>
      <c r="Y150" s="21" t="s">
        <v>170</v>
      </c>
      <c r="Z150" s="21" t="s">
        <v>171</v>
      </c>
      <c r="AA150" s="25" t="s">
        <v>172</v>
      </c>
      <c r="AB150" s="21" t="s">
        <v>96</v>
      </c>
    </row>
    <row r="151" spans="1:28">
      <c r="A151" s="21">
        <v>10373</v>
      </c>
      <c r="B151" s="21">
        <v>44</v>
      </c>
      <c r="C151" s="22">
        <v>100</v>
      </c>
      <c r="D151" s="21">
        <v>14</v>
      </c>
      <c r="E151" s="22">
        <f>C151*B151</f>
        <v>4400</v>
      </c>
      <c r="F151" s="23">
        <v>4627.92</v>
      </c>
      <c r="G151" s="23">
        <f>F151-E151</f>
        <v>227.92</v>
      </c>
      <c r="H151" s="24">
        <v>38383</v>
      </c>
      <c r="I151" s="21" t="s">
        <v>51</v>
      </c>
      <c r="J151" s="21">
        <v>1</v>
      </c>
      <c r="K151" s="21" t="s">
        <v>198</v>
      </c>
      <c r="L151" s="21">
        <v>2005</v>
      </c>
      <c r="M151" s="21" t="s">
        <v>278</v>
      </c>
      <c r="N151" s="21">
        <v>66</v>
      </c>
      <c r="O151" s="21" t="s">
        <v>618</v>
      </c>
      <c r="P151" s="21" t="s">
        <v>501</v>
      </c>
      <c r="Q151" s="21" t="s">
        <v>502</v>
      </c>
      <c r="R151" s="21" t="s">
        <v>503</v>
      </c>
      <c r="S151" s="21"/>
      <c r="T151" s="21" t="s">
        <v>504</v>
      </c>
      <c r="U151" s="21"/>
      <c r="V151" s="21">
        <v>90110</v>
      </c>
      <c r="W151" s="21" t="s">
        <v>263</v>
      </c>
      <c r="X151" s="21" t="s">
        <v>59</v>
      </c>
      <c r="Y151" s="21" t="s">
        <v>505</v>
      </c>
      <c r="Z151" s="21" t="s">
        <v>506</v>
      </c>
      <c r="AA151" s="25" t="s">
        <v>507</v>
      </c>
      <c r="AB151" s="21" t="s">
        <v>96</v>
      </c>
    </row>
    <row r="152" spans="1:28">
      <c r="A152" s="21">
        <v>10387</v>
      </c>
      <c r="B152" s="21">
        <v>44</v>
      </c>
      <c r="C152" s="22">
        <v>94.9</v>
      </c>
      <c r="D152" s="21">
        <v>1</v>
      </c>
      <c r="E152" s="22">
        <f>C152*B152</f>
        <v>4175.6</v>
      </c>
      <c r="F152" s="23">
        <v>4175.6</v>
      </c>
      <c r="G152" s="23">
        <f>F152-E152</f>
        <v>0</v>
      </c>
      <c r="H152" s="24">
        <v>38413</v>
      </c>
      <c r="I152" s="21" t="s">
        <v>51</v>
      </c>
      <c r="J152" s="21">
        <v>1</v>
      </c>
      <c r="K152" s="21" t="s">
        <v>248</v>
      </c>
      <c r="L152" s="21">
        <v>2005</v>
      </c>
      <c r="M152" s="21" t="s">
        <v>72</v>
      </c>
      <c r="N152" s="21">
        <v>99</v>
      </c>
      <c r="O152" s="21" t="s">
        <v>157</v>
      </c>
      <c r="P152" s="21" t="s">
        <v>485</v>
      </c>
      <c r="Q152" s="21" t="s">
        <v>486</v>
      </c>
      <c r="R152" s="21" t="s">
        <v>487</v>
      </c>
      <c r="S152" s="21"/>
      <c r="T152" s="21" t="s">
        <v>113</v>
      </c>
      <c r="U152" s="21"/>
      <c r="V152" s="21">
        <v>79903</v>
      </c>
      <c r="W152" s="21" t="s">
        <v>113</v>
      </c>
      <c r="X152" s="21" t="s">
        <v>142</v>
      </c>
      <c r="Y152" s="21" t="s">
        <v>488</v>
      </c>
      <c r="Z152" s="21" t="s">
        <v>489</v>
      </c>
      <c r="AA152" s="25" t="s">
        <v>490</v>
      </c>
      <c r="AB152" s="21" t="s">
        <v>96</v>
      </c>
    </row>
    <row r="153" spans="1:28">
      <c r="A153" s="21">
        <v>10375</v>
      </c>
      <c r="B153" s="21">
        <v>43</v>
      </c>
      <c r="C153" s="22">
        <v>100</v>
      </c>
      <c r="D153" s="21">
        <v>2</v>
      </c>
      <c r="E153" s="22">
        <f>C153*B153</f>
        <v>4300</v>
      </c>
      <c r="F153" s="23">
        <v>10039.6</v>
      </c>
      <c r="G153" s="23">
        <f>F153-E153</f>
        <v>5739.6</v>
      </c>
      <c r="H153" s="24">
        <v>38386</v>
      </c>
      <c r="I153" s="21" t="s">
        <v>51</v>
      </c>
      <c r="J153" s="21">
        <v>1</v>
      </c>
      <c r="K153" s="21" t="s">
        <v>213</v>
      </c>
      <c r="L153" s="21">
        <v>2005</v>
      </c>
      <c r="M153" s="21" t="s">
        <v>30</v>
      </c>
      <c r="N153" s="21">
        <v>72</v>
      </c>
      <c r="O153" s="21" t="s">
        <v>619</v>
      </c>
      <c r="P153" s="21" t="s">
        <v>620</v>
      </c>
      <c r="Q153" s="21" t="s">
        <v>621</v>
      </c>
      <c r="R153" s="21" t="s">
        <v>622</v>
      </c>
      <c r="S153" s="21"/>
      <c r="T153" s="21" t="s">
        <v>623</v>
      </c>
      <c r="U153" s="21"/>
      <c r="V153" s="21">
        <v>44000</v>
      </c>
      <c r="W153" s="21" t="s">
        <v>58</v>
      </c>
      <c r="X153" s="21" t="s">
        <v>59</v>
      </c>
      <c r="Y153" s="21" t="s">
        <v>624</v>
      </c>
      <c r="Z153" s="21" t="s">
        <v>625</v>
      </c>
      <c r="AA153" s="25" t="s">
        <v>626</v>
      </c>
      <c r="AB153" s="21" t="s">
        <v>41</v>
      </c>
    </row>
    <row r="154" spans="1:28">
      <c r="A154" s="21">
        <v>10219</v>
      </c>
      <c r="B154" s="21">
        <v>43</v>
      </c>
      <c r="C154" s="22">
        <v>100</v>
      </c>
      <c r="D154" s="21">
        <v>1</v>
      </c>
      <c r="E154" s="22">
        <f>C154*B154</f>
        <v>4300</v>
      </c>
      <c r="F154" s="23">
        <v>8448.64</v>
      </c>
      <c r="G154" s="23">
        <f>F154-E154</f>
        <v>4148.64</v>
      </c>
      <c r="H154" s="24">
        <v>38027</v>
      </c>
      <c r="I154" s="21" t="s">
        <v>51</v>
      </c>
      <c r="J154" s="21">
        <v>1</v>
      </c>
      <c r="K154" s="21" t="s">
        <v>213</v>
      </c>
      <c r="L154" s="21">
        <v>2004</v>
      </c>
      <c r="M154" s="21" t="s">
        <v>52</v>
      </c>
      <c r="N154" s="21">
        <v>163</v>
      </c>
      <c r="O154" s="21" t="s">
        <v>207</v>
      </c>
      <c r="P154" s="21" t="s">
        <v>287</v>
      </c>
      <c r="Q154" s="21">
        <v>4155554312</v>
      </c>
      <c r="R154" s="21" t="s">
        <v>288</v>
      </c>
      <c r="S154" s="21"/>
      <c r="T154" s="21" t="s">
        <v>289</v>
      </c>
      <c r="U154" s="21" t="s">
        <v>47</v>
      </c>
      <c r="V154" s="21">
        <v>94217</v>
      </c>
      <c r="W154" s="21" t="s">
        <v>36</v>
      </c>
      <c r="X154" s="21" t="s">
        <v>37</v>
      </c>
      <c r="Y154" s="21" t="s">
        <v>290</v>
      </c>
      <c r="Z154" s="21" t="s">
        <v>49</v>
      </c>
      <c r="AA154" s="25" t="s">
        <v>291</v>
      </c>
      <c r="AB154" s="21" t="s">
        <v>41</v>
      </c>
    </row>
    <row r="155" spans="1:28">
      <c r="A155" s="21">
        <v>10289</v>
      </c>
      <c r="B155" s="21">
        <v>43</v>
      </c>
      <c r="C155" s="22">
        <v>100</v>
      </c>
      <c r="D155" s="21">
        <v>3</v>
      </c>
      <c r="E155" s="22">
        <f>C155*B155</f>
        <v>4300</v>
      </c>
      <c r="F155" s="23">
        <v>8272.34</v>
      </c>
      <c r="G155" s="23">
        <f>F155-E155</f>
        <v>3972.34</v>
      </c>
      <c r="H155" s="24">
        <v>38233</v>
      </c>
      <c r="I155" s="21" t="s">
        <v>51</v>
      </c>
      <c r="J155" s="21">
        <v>3</v>
      </c>
      <c r="K155" s="21" t="s">
        <v>286</v>
      </c>
      <c r="L155" s="21">
        <v>2004</v>
      </c>
      <c r="M155" s="21" t="s">
        <v>42</v>
      </c>
      <c r="N155" s="21">
        <v>168</v>
      </c>
      <c r="O155" s="21" t="s">
        <v>199</v>
      </c>
      <c r="P155" s="21" t="s">
        <v>590</v>
      </c>
      <c r="Q155" s="21" t="s">
        <v>591</v>
      </c>
      <c r="R155" s="21" t="s">
        <v>592</v>
      </c>
      <c r="S155" s="21"/>
      <c r="T155" s="21" t="s">
        <v>593</v>
      </c>
      <c r="U155" s="21"/>
      <c r="V155" s="21" t="s">
        <v>594</v>
      </c>
      <c r="W155" s="21" t="s">
        <v>238</v>
      </c>
      <c r="X155" s="21" t="s">
        <v>59</v>
      </c>
      <c r="Y155" s="21" t="s">
        <v>595</v>
      </c>
      <c r="Z155" s="21" t="s">
        <v>596</v>
      </c>
      <c r="AA155" s="25" t="s">
        <v>597</v>
      </c>
      <c r="AB155" s="21" t="s">
        <v>41</v>
      </c>
    </row>
    <row r="156" spans="1:28">
      <c r="A156" s="21">
        <v>10185</v>
      </c>
      <c r="B156" s="21">
        <v>43</v>
      </c>
      <c r="C156" s="22">
        <v>100</v>
      </c>
      <c r="D156" s="21">
        <v>12</v>
      </c>
      <c r="E156" s="22">
        <f>C156*B156</f>
        <v>4300</v>
      </c>
      <c r="F156" s="23">
        <v>7886.2</v>
      </c>
      <c r="G156" s="23">
        <f>F156-E156</f>
        <v>3586.2</v>
      </c>
      <c r="H156" s="24">
        <v>37939</v>
      </c>
      <c r="I156" s="21" t="s">
        <v>51</v>
      </c>
      <c r="J156" s="21">
        <v>4</v>
      </c>
      <c r="K156" s="21" t="s">
        <v>135</v>
      </c>
      <c r="L156" s="21">
        <v>2003</v>
      </c>
      <c r="M156" s="21" t="s">
        <v>52</v>
      </c>
      <c r="N156" s="21">
        <v>173</v>
      </c>
      <c r="O156" s="21" t="s">
        <v>335</v>
      </c>
      <c r="P156" s="21" t="s">
        <v>380</v>
      </c>
      <c r="Q156" s="21">
        <v>5085559555</v>
      </c>
      <c r="R156" s="21" t="s">
        <v>381</v>
      </c>
      <c r="S156" s="21"/>
      <c r="T156" s="21" t="s">
        <v>382</v>
      </c>
      <c r="U156" s="21" t="s">
        <v>131</v>
      </c>
      <c r="V156" s="21">
        <v>50553</v>
      </c>
      <c r="W156" s="21" t="s">
        <v>36</v>
      </c>
      <c r="X156" s="21" t="s">
        <v>37</v>
      </c>
      <c r="Y156" s="21" t="s">
        <v>383</v>
      </c>
      <c r="Z156" s="21" t="s">
        <v>384</v>
      </c>
      <c r="AA156" s="25" t="s">
        <v>385</v>
      </c>
      <c r="AB156" s="21" t="s">
        <v>41</v>
      </c>
    </row>
    <row r="157" spans="1:28">
      <c r="A157" s="21">
        <v>10302</v>
      </c>
      <c r="B157" s="21">
        <v>43</v>
      </c>
      <c r="C157" s="22">
        <v>100</v>
      </c>
      <c r="D157" s="21">
        <v>1</v>
      </c>
      <c r="E157" s="22">
        <f>C157*B157</f>
        <v>4300</v>
      </c>
      <c r="F157" s="23">
        <v>7310</v>
      </c>
      <c r="G157" s="23">
        <f>F157-E157</f>
        <v>3010</v>
      </c>
      <c r="H157" s="24">
        <v>37900</v>
      </c>
      <c r="I157" s="21" t="s">
        <v>51</v>
      </c>
      <c r="J157" s="21">
        <v>4</v>
      </c>
      <c r="K157" s="21" t="s">
        <v>232</v>
      </c>
      <c r="L157" s="21">
        <v>2003</v>
      </c>
      <c r="M157" s="21" t="s">
        <v>42</v>
      </c>
      <c r="N157" s="21">
        <v>170</v>
      </c>
      <c r="O157" s="21" t="s">
        <v>43</v>
      </c>
      <c r="P157" s="21" t="s">
        <v>74</v>
      </c>
      <c r="Q157" s="21" t="s">
        <v>75</v>
      </c>
      <c r="R157" s="21" t="s">
        <v>76</v>
      </c>
      <c r="S157" s="21"/>
      <c r="T157" s="21" t="s">
        <v>77</v>
      </c>
      <c r="U157" s="21"/>
      <c r="V157" s="21" t="s">
        <v>78</v>
      </c>
      <c r="W157" s="21" t="s">
        <v>79</v>
      </c>
      <c r="X157" s="21" t="s">
        <v>59</v>
      </c>
      <c r="Y157" s="21" t="s">
        <v>80</v>
      </c>
      <c r="Z157" s="21" t="s">
        <v>81</v>
      </c>
      <c r="AA157" s="25" t="s">
        <v>82</v>
      </c>
      <c r="AB157" s="21" t="s">
        <v>41</v>
      </c>
    </row>
    <row r="158" spans="1:28">
      <c r="A158" s="21">
        <v>10151</v>
      </c>
      <c r="B158" s="21">
        <v>43</v>
      </c>
      <c r="C158" s="22">
        <v>100</v>
      </c>
      <c r="D158" s="21">
        <v>2</v>
      </c>
      <c r="E158" s="22">
        <f>C158*B158</f>
        <v>4300</v>
      </c>
      <c r="F158" s="23">
        <v>7110.91</v>
      </c>
      <c r="G158" s="23">
        <f>F158-E158</f>
        <v>2810.91</v>
      </c>
      <c r="H158" s="24">
        <v>37885</v>
      </c>
      <c r="I158" s="21" t="s">
        <v>51</v>
      </c>
      <c r="J158" s="21">
        <v>3</v>
      </c>
      <c r="K158" s="21" t="s">
        <v>286</v>
      </c>
      <c r="L158" s="21">
        <v>2003</v>
      </c>
      <c r="M158" s="21" t="s">
        <v>52</v>
      </c>
      <c r="N158" s="21">
        <v>163</v>
      </c>
      <c r="O158" s="21" t="s">
        <v>207</v>
      </c>
      <c r="P158" s="21" t="s">
        <v>501</v>
      </c>
      <c r="Q158" s="21" t="s">
        <v>502</v>
      </c>
      <c r="R158" s="21" t="s">
        <v>503</v>
      </c>
      <c r="S158" s="21"/>
      <c r="T158" s="21" t="s">
        <v>504</v>
      </c>
      <c r="U158" s="21"/>
      <c r="V158" s="21">
        <v>90110</v>
      </c>
      <c r="W158" s="21" t="s">
        <v>263</v>
      </c>
      <c r="X158" s="21" t="s">
        <v>59</v>
      </c>
      <c r="Y158" s="21" t="s">
        <v>505</v>
      </c>
      <c r="Z158" s="21" t="s">
        <v>506</v>
      </c>
      <c r="AA158" s="25" t="s">
        <v>507</v>
      </c>
      <c r="AB158" s="21" t="s">
        <v>41</v>
      </c>
    </row>
    <row r="159" spans="1:28">
      <c r="A159" s="21">
        <v>10166</v>
      </c>
      <c r="B159" s="21">
        <v>43</v>
      </c>
      <c r="C159" s="22">
        <v>100</v>
      </c>
      <c r="D159" s="21">
        <v>2</v>
      </c>
      <c r="E159" s="22">
        <f>C159*B159</f>
        <v>4300</v>
      </c>
      <c r="F159" s="23">
        <v>6930.74</v>
      </c>
      <c r="G159" s="23">
        <f>F159-E159</f>
        <v>2630.74</v>
      </c>
      <c r="H159" s="24">
        <v>37915</v>
      </c>
      <c r="I159" s="21" t="s">
        <v>51</v>
      </c>
      <c r="J159" s="21">
        <v>4</v>
      </c>
      <c r="K159" s="21" t="s">
        <v>232</v>
      </c>
      <c r="L159" s="21">
        <v>2003</v>
      </c>
      <c r="M159" s="21" t="s">
        <v>42</v>
      </c>
      <c r="N159" s="21">
        <v>136</v>
      </c>
      <c r="O159" s="21" t="s">
        <v>627</v>
      </c>
      <c r="P159" s="21" t="s">
        <v>517</v>
      </c>
      <c r="Q159" s="21">
        <v>5085552555</v>
      </c>
      <c r="R159" s="21" t="s">
        <v>518</v>
      </c>
      <c r="S159" s="21"/>
      <c r="T159" s="21" t="s">
        <v>382</v>
      </c>
      <c r="U159" s="21" t="s">
        <v>131</v>
      </c>
      <c r="V159" s="21">
        <v>50553</v>
      </c>
      <c r="W159" s="21" t="s">
        <v>36</v>
      </c>
      <c r="X159" s="21" t="s">
        <v>37</v>
      </c>
      <c r="Y159" s="21" t="s">
        <v>519</v>
      </c>
      <c r="Z159" s="21" t="s">
        <v>520</v>
      </c>
      <c r="AA159" s="25" t="s">
        <v>521</v>
      </c>
      <c r="AB159" s="21" t="s">
        <v>96</v>
      </c>
    </row>
    <row r="160" spans="1:28">
      <c r="A160" s="21">
        <v>10119</v>
      </c>
      <c r="B160" s="21">
        <v>43</v>
      </c>
      <c r="C160" s="22">
        <v>100</v>
      </c>
      <c r="D160" s="21">
        <v>3</v>
      </c>
      <c r="E160" s="22">
        <f>C160*B160</f>
        <v>4300</v>
      </c>
      <c r="F160" s="23">
        <v>6916.12</v>
      </c>
      <c r="G160" s="23">
        <f>F160-E160</f>
        <v>2616.12</v>
      </c>
      <c r="H160" s="24">
        <v>37739</v>
      </c>
      <c r="I160" s="21" t="s">
        <v>51</v>
      </c>
      <c r="J160" s="21">
        <v>2</v>
      </c>
      <c r="K160" s="21" t="s">
        <v>29</v>
      </c>
      <c r="L160" s="21">
        <v>2003</v>
      </c>
      <c r="M160" s="21" t="s">
        <v>30</v>
      </c>
      <c r="N160" s="21">
        <v>157</v>
      </c>
      <c r="O160" s="21" t="s">
        <v>336</v>
      </c>
      <c r="P160" s="21" t="s">
        <v>64</v>
      </c>
      <c r="Q160" s="21" t="s">
        <v>65</v>
      </c>
      <c r="R160" s="21" t="s">
        <v>66</v>
      </c>
      <c r="S160" s="21"/>
      <c r="T160" s="21" t="s">
        <v>67</v>
      </c>
      <c r="U160" s="21"/>
      <c r="V160" s="21">
        <v>5020</v>
      </c>
      <c r="W160" s="21" t="s">
        <v>68</v>
      </c>
      <c r="X160" s="21" t="s">
        <v>59</v>
      </c>
      <c r="Y160" s="21" t="s">
        <v>69</v>
      </c>
      <c r="Z160" s="21" t="s">
        <v>70</v>
      </c>
      <c r="AA160" s="25" t="s">
        <v>71</v>
      </c>
      <c r="AB160" s="21" t="s">
        <v>96</v>
      </c>
    </row>
    <row r="161" spans="1:28">
      <c r="A161" s="21">
        <v>10225</v>
      </c>
      <c r="B161" s="21">
        <v>43</v>
      </c>
      <c r="C161" s="22">
        <v>100</v>
      </c>
      <c r="D161" s="21">
        <v>2</v>
      </c>
      <c r="E161" s="22">
        <f>C161*B161</f>
        <v>4300</v>
      </c>
      <c r="F161" s="23">
        <v>6407.86</v>
      </c>
      <c r="G161" s="23">
        <f>F161-E161</f>
        <v>2107.86</v>
      </c>
      <c r="H161" s="24">
        <v>38039</v>
      </c>
      <c r="I161" s="21" t="s">
        <v>51</v>
      </c>
      <c r="J161" s="21">
        <v>1</v>
      </c>
      <c r="K161" s="21" t="s">
        <v>213</v>
      </c>
      <c r="L161" s="21">
        <v>2004</v>
      </c>
      <c r="M161" s="21" t="s">
        <v>52</v>
      </c>
      <c r="N161" s="21">
        <v>169</v>
      </c>
      <c r="O161" s="21" t="s">
        <v>118</v>
      </c>
      <c r="P161" s="21" t="s">
        <v>628</v>
      </c>
      <c r="Q161" s="21" t="s">
        <v>629</v>
      </c>
      <c r="R161" s="21" t="s">
        <v>630</v>
      </c>
      <c r="S161" s="21"/>
      <c r="T161" s="21" t="s">
        <v>631</v>
      </c>
      <c r="U161" s="21"/>
      <c r="V161" s="21">
        <v>1203</v>
      </c>
      <c r="W161" s="21" t="s">
        <v>632</v>
      </c>
      <c r="X161" s="21" t="s">
        <v>59</v>
      </c>
      <c r="Y161" s="21" t="s">
        <v>633</v>
      </c>
      <c r="Z161" s="21" t="s">
        <v>420</v>
      </c>
      <c r="AA161" s="25" t="s">
        <v>634</v>
      </c>
      <c r="AB161" s="21" t="s">
        <v>96</v>
      </c>
    </row>
    <row r="162" spans="1:28">
      <c r="A162" s="21">
        <v>10161</v>
      </c>
      <c r="B162" s="21">
        <v>43</v>
      </c>
      <c r="C162" s="22">
        <v>100</v>
      </c>
      <c r="D162" s="21">
        <v>8</v>
      </c>
      <c r="E162" s="22">
        <f>C162*B162</f>
        <v>4300</v>
      </c>
      <c r="F162" s="23">
        <v>6153.73</v>
      </c>
      <c r="G162" s="23">
        <f>F162-E162</f>
        <v>1853.73</v>
      </c>
      <c r="H162" s="24">
        <v>37911</v>
      </c>
      <c r="I162" s="21" t="s">
        <v>51</v>
      </c>
      <c r="J162" s="21">
        <v>4</v>
      </c>
      <c r="K162" s="21" t="s">
        <v>232</v>
      </c>
      <c r="L162" s="21">
        <v>2003</v>
      </c>
      <c r="M162" s="21" t="s">
        <v>52</v>
      </c>
      <c r="N162" s="21">
        <v>124</v>
      </c>
      <c r="O162" s="21" t="s">
        <v>512</v>
      </c>
      <c r="P162" s="21" t="s">
        <v>635</v>
      </c>
      <c r="Q162" s="21" t="s">
        <v>636</v>
      </c>
      <c r="R162" s="21" t="s">
        <v>637</v>
      </c>
      <c r="S162" s="21"/>
      <c r="T162" s="21" t="s">
        <v>638</v>
      </c>
      <c r="U162" s="21"/>
      <c r="V162" s="21">
        <v>8200</v>
      </c>
      <c r="W162" s="21" t="s">
        <v>103</v>
      </c>
      <c r="X162" s="21" t="s">
        <v>59</v>
      </c>
      <c r="Y162" s="21" t="s">
        <v>639</v>
      </c>
      <c r="Z162" s="21" t="s">
        <v>640</v>
      </c>
      <c r="AA162" s="25" t="s">
        <v>641</v>
      </c>
      <c r="AB162" s="21" t="s">
        <v>96</v>
      </c>
    </row>
    <row r="163" spans="1:28">
      <c r="A163" s="21">
        <v>10224</v>
      </c>
      <c r="B163" s="21">
        <v>43</v>
      </c>
      <c r="C163" s="22">
        <v>100</v>
      </c>
      <c r="D163" s="21">
        <v>6</v>
      </c>
      <c r="E163" s="22">
        <f>C163*B163</f>
        <v>4300</v>
      </c>
      <c r="F163" s="23">
        <v>6087.94</v>
      </c>
      <c r="G163" s="23">
        <f>F163-E163</f>
        <v>1787.94</v>
      </c>
      <c r="H163" s="24">
        <v>38038</v>
      </c>
      <c r="I163" s="21" t="s">
        <v>51</v>
      </c>
      <c r="J163" s="21">
        <v>1</v>
      </c>
      <c r="K163" s="21" t="s">
        <v>213</v>
      </c>
      <c r="L163" s="21">
        <v>2004</v>
      </c>
      <c r="M163" s="21" t="s">
        <v>72</v>
      </c>
      <c r="N163" s="21">
        <v>150</v>
      </c>
      <c r="O163" s="21" t="s">
        <v>146</v>
      </c>
      <c r="P163" s="21" t="s">
        <v>642</v>
      </c>
      <c r="Q163" s="21" t="s">
        <v>643</v>
      </c>
      <c r="R163" s="21" t="s">
        <v>644</v>
      </c>
      <c r="S163" s="21"/>
      <c r="T163" s="21" t="s">
        <v>645</v>
      </c>
      <c r="U163" s="21"/>
      <c r="V163" s="21">
        <v>59000</v>
      </c>
      <c r="W163" s="21" t="s">
        <v>58</v>
      </c>
      <c r="X163" s="21" t="s">
        <v>59</v>
      </c>
      <c r="Y163" s="21" t="s">
        <v>646</v>
      </c>
      <c r="Z163" s="21" t="s">
        <v>647</v>
      </c>
      <c r="AA163" s="25" t="s">
        <v>648</v>
      </c>
      <c r="AB163" s="21" t="s">
        <v>96</v>
      </c>
    </row>
    <row r="164" spans="1:28">
      <c r="A164" s="21">
        <v>10244</v>
      </c>
      <c r="B164" s="21">
        <v>43</v>
      </c>
      <c r="C164" s="22">
        <v>100</v>
      </c>
      <c r="D164" s="21">
        <v>8</v>
      </c>
      <c r="E164" s="22">
        <f>C164*B164</f>
        <v>4300</v>
      </c>
      <c r="F164" s="23">
        <v>5950.34</v>
      </c>
      <c r="G164" s="23">
        <f>F164-E164</f>
        <v>1650.34</v>
      </c>
      <c r="H164" s="24">
        <v>38106</v>
      </c>
      <c r="I164" s="21" t="s">
        <v>51</v>
      </c>
      <c r="J164" s="21">
        <v>2</v>
      </c>
      <c r="K164" s="21" t="s">
        <v>29</v>
      </c>
      <c r="L164" s="21">
        <v>2004</v>
      </c>
      <c r="M164" s="21" t="s">
        <v>42</v>
      </c>
      <c r="N164" s="21">
        <v>168</v>
      </c>
      <c r="O164" s="21" t="s">
        <v>199</v>
      </c>
      <c r="P164" s="21" t="s">
        <v>119</v>
      </c>
      <c r="Q164" s="21" t="s">
        <v>120</v>
      </c>
      <c r="R164" s="21" t="s">
        <v>121</v>
      </c>
      <c r="S164" s="21"/>
      <c r="T164" s="21" t="s">
        <v>122</v>
      </c>
      <c r="U164" s="21"/>
      <c r="V164" s="21">
        <v>28034</v>
      </c>
      <c r="W164" s="21" t="s">
        <v>123</v>
      </c>
      <c r="X164" s="21" t="s">
        <v>59</v>
      </c>
      <c r="Y164" s="21" t="s">
        <v>124</v>
      </c>
      <c r="Z164" s="21" t="s">
        <v>125</v>
      </c>
      <c r="AA164" s="25" t="s">
        <v>126</v>
      </c>
      <c r="AB164" s="21" t="s">
        <v>96</v>
      </c>
    </row>
    <row r="165" spans="1:28">
      <c r="A165" s="21">
        <v>10216</v>
      </c>
      <c r="B165" s="21">
        <v>43</v>
      </c>
      <c r="C165" s="22">
        <v>100</v>
      </c>
      <c r="D165" s="21">
        <v>1</v>
      </c>
      <c r="E165" s="22">
        <f>C165*B165</f>
        <v>4300</v>
      </c>
      <c r="F165" s="23">
        <v>5759.42</v>
      </c>
      <c r="G165" s="23">
        <f>F165-E165</f>
        <v>1459.42</v>
      </c>
      <c r="H165" s="24">
        <v>38019</v>
      </c>
      <c r="I165" s="21" t="s">
        <v>51</v>
      </c>
      <c r="J165" s="21">
        <v>1</v>
      </c>
      <c r="K165" s="21" t="s">
        <v>213</v>
      </c>
      <c r="L165" s="21">
        <v>2004</v>
      </c>
      <c r="M165" s="21" t="s">
        <v>256</v>
      </c>
      <c r="N165" s="21">
        <v>136</v>
      </c>
      <c r="O165" s="21" t="s">
        <v>300</v>
      </c>
      <c r="P165" s="21" t="s">
        <v>463</v>
      </c>
      <c r="Q165" s="21" t="s">
        <v>464</v>
      </c>
      <c r="R165" s="21" t="s">
        <v>465</v>
      </c>
      <c r="S165" s="21"/>
      <c r="T165" s="21" t="s">
        <v>466</v>
      </c>
      <c r="U165" s="21"/>
      <c r="V165" s="21">
        <v>78000</v>
      </c>
      <c r="W165" s="21" t="s">
        <v>58</v>
      </c>
      <c r="X165" s="21" t="s">
        <v>59</v>
      </c>
      <c r="Y165" s="21" t="s">
        <v>467</v>
      </c>
      <c r="Z165" s="21" t="s">
        <v>396</v>
      </c>
      <c r="AA165" s="25" t="s">
        <v>468</v>
      </c>
      <c r="AB165" s="21" t="s">
        <v>96</v>
      </c>
    </row>
    <row r="166" spans="1:28">
      <c r="A166" s="21">
        <v>10398</v>
      </c>
      <c r="B166" s="21">
        <v>43</v>
      </c>
      <c r="C166" s="22">
        <v>100</v>
      </c>
      <c r="D166" s="21">
        <v>16</v>
      </c>
      <c r="E166" s="22">
        <f>C166*B166</f>
        <v>4300</v>
      </c>
      <c r="F166" s="23">
        <v>5552.16</v>
      </c>
      <c r="G166" s="23">
        <f>F166-E166</f>
        <v>1252.16</v>
      </c>
      <c r="H166" s="24">
        <v>38441</v>
      </c>
      <c r="I166" s="21" t="s">
        <v>51</v>
      </c>
      <c r="J166" s="21">
        <v>1</v>
      </c>
      <c r="K166" s="21" t="s">
        <v>248</v>
      </c>
      <c r="L166" s="21">
        <v>2005</v>
      </c>
      <c r="M166" s="21" t="s">
        <v>30</v>
      </c>
      <c r="N166" s="21">
        <v>109</v>
      </c>
      <c r="O166" s="21" t="s">
        <v>375</v>
      </c>
      <c r="P166" s="21" t="s">
        <v>215</v>
      </c>
      <c r="Q166" s="21" t="s">
        <v>216</v>
      </c>
      <c r="R166" s="21" t="s">
        <v>217</v>
      </c>
      <c r="S166" s="21"/>
      <c r="T166" s="21" t="s">
        <v>218</v>
      </c>
      <c r="U166" s="21"/>
      <c r="V166" s="21">
        <v>51100</v>
      </c>
      <c r="W166" s="21" t="s">
        <v>58</v>
      </c>
      <c r="X166" s="21" t="s">
        <v>59</v>
      </c>
      <c r="Y166" s="21" t="s">
        <v>219</v>
      </c>
      <c r="Z166" s="21" t="s">
        <v>220</v>
      </c>
      <c r="AA166" s="25" t="s">
        <v>221</v>
      </c>
      <c r="AB166" s="21" t="s">
        <v>96</v>
      </c>
    </row>
    <row r="167" spans="1:28">
      <c r="A167" s="21">
        <v>10386</v>
      </c>
      <c r="B167" s="21">
        <v>43</v>
      </c>
      <c r="C167" s="22">
        <v>100</v>
      </c>
      <c r="D167" s="21">
        <v>4</v>
      </c>
      <c r="E167" s="22">
        <f>C167*B167</f>
        <v>4300</v>
      </c>
      <c r="F167" s="23">
        <v>5417.57</v>
      </c>
      <c r="G167" s="23">
        <f>F167-E167</f>
        <v>1117.57</v>
      </c>
      <c r="H167" s="24">
        <v>38412</v>
      </c>
      <c r="I167" s="21" t="s">
        <v>368</v>
      </c>
      <c r="J167" s="21">
        <v>1</v>
      </c>
      <c r="K167" s="21" t="s">
        <v>248</v>
      </c>
      <c r="L167" s="21">
        <v>2005</v>
      </c>
      <c r="M167" s="21" t="s">
        <v>278</v>
      </c>
      <c r="N167" s="21">
        <v>54</v>
      </c>
      <c r="O167" s="21" t="s">
        <v>649</v>
      </c>
      <c r="P167" s="21" t="s">
        <v>119</v>
      </c>
      <c r="Q167" s="21" t="s">
        <v>120</v>
      </c>
      <c r="R167" s="21" t="s">
        <v>121</v>
      </c>
      <c r="S167" s="21"/>
      <c r="T167" s="21" t="s">
        <v>122</v>
      </c>
      <c r="U167" s="21"/>
      <c r="V167" s="21">
        <v>28034</v>
      </c>
      <c r="W167" s="21" t="s">
        <v>123</v>
      </c>
      <c r="X167" s="21" t="s">
        <v>59</v>
      </c>
      <c r="Y167" s="21" t="s">
        <v>124</v>
      </c>
      <c r="Z167" s="21" t="s">
        <v>125</v>
      </c>
      <c r="AA167" s="25" t="s">
        <v>126</v>
      </c>
      <c r="AB167" s="21" t="s">
        <v>96</v>
      </c>
    </row>
    <row r="168" spans="1:28">
      <c r="A168" s="21">
        <v>10311</v>
      </c>
      <c r="B168" s="21">
        <v>43</v>
      </c>
      <c r="C168" s="22">
        <v>100</v>
      </c>
      <c r="D168" s="21">
        <v>10</v>
      </c>
      <c r="E168" s="22">
        <f>C168*B168</f>
        <v>4300</v>
      </c>
      <c r="F168" s="23">
        <v>5278.68</v>
      </c>
      <c r="G168" s="23">
        <f>F168-E168</f>
        <v>978.68</v>
      </c>
      <c r="H168" s="24">
        <v>38276</v>
      </c>
      <c r="I168" s="21" t="s">
        <v>51</v>
      </c>
      <c r="J168" s="21">
        <v>4</v>
      </c>
      <c r="K168" s="21" t="s">
        <v>232</v>
      </c>
      <c r="L168" s="21">
        <v>2004</v>
      </c>
      <c r="M168" s="21" t="s">
        <v>52</v>
      </c>
      <c r="N168" s="21">
        <v>132</v>
      </c>
      <c r="O168" s="21" t="s">
        <v>650</v>
      </c>
      <c r="P168" s="21" t="s">
        <v>119</v>
      </c>
      <c r="Q168" s="21" t="s">
        <v>120</v>
      </c>
      <c r="R168" s="21" t="s">
        <v>121</v>
      </c>
      <c r="S168" s="21"/>
      <c r="T168" s="21" t="s">
        <v>122</v>
      </c>
      <c r="U168" s="21"/>
      <c r="V168" s="21">
        <v>28034</v>
      </c>
      <c r="W168" s="21" t="s">
        <v>123</v>
      </c>
      <c r="X168" s="21" t="s">
        <v>59</v>
      </c>
      <c r="Y168" s="21" t="s">
        <v>124</v>
      </c>
      <c r="Z168" s="21" t="s">
        <v>125</v>
      </c>
      <c r="AA168" s="25" t="s">
        <v>126</v>
      </c>
      <c r="AB168" s="21" t="s">
        <v>96</v>
      </c>
    </row>
    <row r="169" spans="1:28">
      <c r="A169" s="21">
        <v>10124</v>
      </c>
      <c r="B169" s="21">
        <v>43</v>
      </c>
      <c r="C169" s="22">
        <v>100</v>
      </c>
      <c r="D169" s="21">
        <v>13</v>
      </c>
      <c r="E169" s="22">
        <f>C169*B169</f>
        <v>4300</v>
      </c>
      <c r="F169" s="23">
        <v>5203</v>
      </c>
      <c r="G169" s="23">
        <f>F169-E169</f>
        <v>903</v>
      </c>
      <c r="H169" s="24">
        <v>37762</v>
      </c>
      <c r="I169" s="21" t="s">
        <v>51</v>
      </c>
      <c r="J169" s="21">
        <v>2</v>
      </c>
      <c r="K169" s="21" t="s">
        <v>63</v>
      </c>
      <c r="L169" s="21">
        <v>2003</v>
      </c>
      <c r="M169" s="21" t="s">
        <v>52</v>
      </c>
      <c r="N169" s="21">
        <v>107</v>
      </c>
      <c r="O169" s="21" t="s">
        <v>432</v>
      </c>
      <c r="P169" s="21" t="s">
        <v>651</v>
      </c>
      <c r="Q169" s="21">
        <v>7025551838</v>
      </c>
      <c r="R169" s="21" t="s">
        <v>652</v>
      </c>
      <c r="S169" s="21"/>
      <c r="T169" s="21" t="s">
        <v>653</v>
      </c>
      <c r="U169" s="21" t="s">
        <v>654</v>
      </c>
      <c r="V169" s="21">
        <v>83030</v>
      </c>
      <c r="W169" s="21" t="s">
        <v>36</v>
      </c>
      <c r="X169" s="21" t="s">
        <v>37</v>
      </c>
      <c r="Y169" s="21" t="s">
        <v>655</v>
      </c>
      <c r="Z169" s="21" t="s">
        <v>49</v>
      </c>
      <c r="AA169" s="25" t="s">
        <v>656</v>
      </c>
      <c r="AB169" s="21" t="s">
        <v>96</v>
      </c>
    </row>
    <row r="170" spans="1:28">
      <c r="A170" s="21">
        <v>10267</v>
      </c>
      <c r="B170" s="21">
        <v>43</v>
      </c>
      <c r="C170" s="22">
        <v>100</v>
      </c>
      <c r="D170" s="21">
        <v>6</v>
      </c>
      <c r="E170" s="22">
        <f>C170*B170</f>
        <v>4300</v>
      </c>
      <c r="F170" s="23">
        <v>5110.98</v>
      </c>
      <c r="G170" s="23">
        <f>F170-E170</f>
        <v>810.98</v>
      </c>
      <c r="H170" s="24">
        <v>38175</v>
      </c>
      <c r="I170" s="21" t="s">
        <v>51</v>
      </c>
      <c r="J170" s="21">
        <v>3</v>
      </c>
      <c r="K170" s="21" t="s">
        <v>206</v>
      </c>
      <c r="L170" s="21">
        <v>2004</v>
      </c>
      <c r="M170" s="21" t="s">
        <v>52</v>
      </c>
      <c r="N170" s="21">
        <v>107</v>
      </c>
      <c r="O170" s="21" t="s">
        <v>432</v>
      </c>
      <c r="P170" s="21" t="s">
        <v>422</v>
      </c>
      <c r="Q170" s="21">
        <v>2125557413</v>
      </c>
      <c r="R170" s="21" t="s">
        <v>423</v>
      </c>
      <c r="S170" s="21" t="s">
        <v>424</v>
      </c>
      <c r="T170" s="21" t="s">
        <v>419</v>
      </c>
      <c r="U170" s="21" t="s">
        <v>245</v>
      </c>
      <c r="V170" s="21">
        <v>10022</v>
      </c>
      <c r="W170" s="21" t="s">
        <v>36</v>
      </c>
      <c r="X170" s="21" t="s">
        <v>37</v>
      </c>
      <c r="Y170" s="21" t="s">
        <v>186</v>
      </c>
      <c r="Z170" s="21" t="s">
        <v>425</v>
      </c>
      <c r="AA170" s="25" t="s">
        <v>426</v>
      </c>
      <c r="AB170" s="21" t="s">
        <v>96</v>
      </c>
    </row>
    <row r="171" spans="1:28">
      <c r="A171" s="21">
        <v>10173</v>
      </c>
      <c r="B171" s="21">
        <v>43</v>
      </c>
      <c r="C171" s="22">
        <v>100</v>
      </c>
      <c r="D171" s="21">
        <v>6</v>
      </c>
      <c r="E171" s="22">
        <f>C171*B171</f>
        <v>4300</v>
      </c>
      <c r="F171" s="23">
        <v>5036.16</v>
      </c>
      <c r="G171" s="23">
        <f>F171-E171</f>
        <v>736.16</v>
      </c>
      <c r="H171" s="24">
        <v>37930</v>
      </c>
      <c r="I171" s="21" t="s">
        <v>51</v>
      </c>
      <c r="J171" s="21">
        <v>4</v>
      </c>
      <c r="K171" s="21" t="s">
        <v>135</v>
      </c>
      <c r="L171" s="21">
        <v>2003</v>
      </c>
      <c r="M171" s="21" t="s">
        <v>42</v>
      </c>
      <c r="N171" s="21">
        <v>102</v>
      </c>
      <c r="O171" s="21" t="s">
        <v>173</v>
      </c>
      <c r="P171" s="21" t="s">
        <v>657</v>
      </c>
      <c r="Q171" s="21" t="s">
        <v>658</v>
      </c>
      <c r="R171" s="21" t="s">
        <v>659</v>
      </c>
      <c r="S171" s="21"/>
      <c r="T171" s="21" t="s">
        <v>660</v>
      </c>
      <c r="U171" s="21"/>
      <c r="V171" s="21">
        <v>24100</v>
      </c>
      <c r="W171" s="21" t="s">
        <v>496</v>
      </c>
      <c r="X171" s="21" t="s">
        <v>59</v>
      </c>
      <c r="Y171" s="21" t="s">
        <v>661</v>
      </c>
      <c r="Z171" s="21" t="s">
        <v>662</v>
      </c>
      <c r="AA171" s="25" t="s">
        <v>663</v>
      </c>
      <c r="AB171" s="21" t="s">
        <v>96</v>
      </c>
    </row>
    <row r="172" spans="1:28">
      <c r="A172" s="21">
        <v>10163</v>
      </c>
      <c r="B172" s="21">
        <v>43</v>
      </c>
      <c r="C172" s="22">
        <v>100</v>
      </c>
      <c r="D172" s="21">
        <v>6</v>
      </c>
      <c r="E172" s="22">
        <f>C172*B172</f>
        <v>4300</v>
      </c>
      <c r="F172" s="23">
        <v>4991.44</v>
      </c>
      <c r="G172" s="23">
        <f>F172-E172</f>
        <v>691.44</v>
      </c>
      <c r="H172" s="24">
        <v>37914</v>
      </c>
      <c r="I172" s="21" t="s">
        <v>51</v>
      </c>
      <c r="J172" s="21">
        <v>4</v>
      </c>
      <c r="K172" s="21" t="s">
        <v>232</v>
      </c>
      <c r="L172" s="21">
        <v>2003</v>
      </c>
      <c r="M172" s="21" t="s">
        <v>42</v>
      </c>
      <c r="N172" s="21">
        <v>99</v>
      </c>
      <c r="O172" s="21" t="s">
        <v>214</v>
      </c>
      <c r="P172" s="21" t="s">
        <v>542</v>
      </c>
      <c r="Q172" s="21">
        <v>2125558493</v>
      </c>
      <c r="R172" s="21" t="s">
        <v>543</v>
      </c>
      <c r="S172" s="21" t="s">
        <v>544</v>
      </c>
      <c r="T172" s="21" t="s">
        <v>419</v>
      </c>
      <c r="U172" s="21" t="s">
        <v>245</v>
      </c>
      <c r="V172" s="21">
        <v>10022</v>
      </c>
      <c r="W172" s="21" t="s">
        <v>36</v>
      </c>
      <c r="X172" s="21" t="s">
        <v>37</v>
      </c>
      <c r="Y172" s="21" t="s">
        <v>345</v>
      </c>
      <c r="Z172" s="21" t="s">
        <v>545</v>
      </c>
      <c r="AA172" s="25" t="s">
        <v>546</v>
      </c>
      <c r="AB172" s="21" t="s">
        <v>96</v>
      </c>
    </row>
    <row r="173" spans="1:28">
      <c r="A173" s="21">
        <v>10111</v>
      </c>
      <c r="B173" s="21">
        <v>43</v>
      </c>
      <c r="C173" s="22">
        <v>100</v>
      </c>
      <c r="D173" s="21">
        <v>1</v>
      </c>
      <c r="E173" s="22">
        <f>C173*B173</f>
        <v>4300</v>
      </c>
      <c r="F173" s="23">
        <v>4818.15</v>
      </c>
      <c r="G173" s="23">
        <f>F173-E173</f>
        <v>518.15</v>
      </c>
      <c r="H173" s="24">
        <v>37705</v>
      </c>
      <c r="I173" s="21" t="s">
        <v>51</v>
      </c>
      <c r="J173" s="21">
        <v>1</v>
      </c>
      <c r="K173" s="21" t="s">
        <v>248</v>
      </c>
      <c r="L173" s="21">
        <v>2003</v>
      </c>
      <c r="M173" s="21" t="s">
        <v>42</v>
      </c>
      <c r="N173" s="21">
        <v>104</v>
      </c>
      <c r="O173" s="21" t="s">
        <v>664</v>
      </c>
      <c r="P173" s="21" t="s">
        <v>315</v>
      </c>
      <c r="Q173" s="21">
        <v>6505555787</v>
      </c>
      <c r="R173" s="21" t="s">
        <v>316</v>
      </c>
      <c r="S173" s="21"/>
      <c r="T173" s="21" t="s">
        <v>317</v>
      </c>
      <c r="U173" s="21" t="s">
        <v>47</v>
      </c>
      <c r="V173" s="21"/>
      <c r="W173" s="21" t="s">
        <v>36</v>
      </c>
      <c r="X173" s="21" t="s">
        <v>37</v>
      </c>
      <c r="Y173" s="21" t="s">
        <v>318</v>
      </c>
      <c r="Z173" s="21" t="s">
        <v>312</v>
      </c>
      <c r="AA173" s="25" t="s">
        <v>319</v>
      </c>
      <c r="AB173" s="21" t="s">
        <v>96</v>
      </c>
    </row>
    <row r="174" spans="1:28">
      <c r="A174" s="21">
        <v>10345</v>
      </c>
      <c r="B174" s="21">
        <v>43</v>
      </c>
      <c r="C174" s="22">
        <v>53.76</v>
      </c>
      <c r="D174" s="21">
        <v>1</v>
      </c>
      <c r="E174" s="22">
        <f>C174*B174</f>
        <v>2311.68</v>
      </c>
      <c r="F174" s="23">
        <v>2311.68</v>
      </c>
      <c r="G174" s="23">
        <f>F174-E174</f>
        <v>0</v>
      </c>
      <c r="H174" s="24">
        <v>38316</v>
      </c>
      <c r="I174" s="21" t="s">
        <v>51</v>
      </c>
      <c r="J174" s="21">
        <v>4</v>
      </c>
      <c r="K174" s="21" t="s">
        <v>135</v>
      </c>
      <c r="L174" s="21">
        <v>2004</v>
      </c>
      <c r="M174" s="21" t="s">
        <v>42</v>
      </c>
      <c r="N174" s="21">
        <v>44</v>
      </c>
      <c r="O174" s="21" t="s">
        <v>665</v>
      </c>
      <c r="P174" s="21" t="s">
        <v>666</v>
      </c>
      <c r="Q174" s="21" t="s">
        <v>667</v>
      </c>
      <c r="R174" s="21" t="s">
        <v>668</v>
      </c>
      <c r="S174" s="21"/>
      <c r="T174" s="21" t="s">
        <v>623</v>
      </c>
      <c r="U174" s="21"/>
      <c r="V174" s="21">
        <v>44000</v>
      </c>
      <c r="W174" s="21" t="s">
        <v>58</v>
      </c>
      <c r="X174" s="21" t="s">
        <v>59</v>
      </c>
      <c r="Y174" s="21" t="s">
        <v>669</v>
      </c>
      <c r="Z174" s="21" t="s">
        <v>670</v>
      </c>
      <c r="AA174" s="25" t="s">
        <v>671</v>
      </c>
      <c r="AB174" s="21" t="s">
        <v>117</v>
      </c>
    </row>
    <row r="175" spans="1:28">
      <c r="A175" s="21">
        <v>10231</v>
      </c>
      <c r="B175" s="21">
        <v>42</v>
      </c>
      <c r="C175" s="22">
        <v>100</v>
      </c>
      <c r="D175" s="21">
        <v>2</v>
      </c>
      <c r="E175" s="22">
        <f>C175*B175</f>
        <v>4200</v>
      </c>
      <c r="F175" s="23">
        <v>8378.58</v>
      </c>
      <c r="G175" s="23">
        <f>F175-E175</f>
        <v>4178.58</v>
      </c>
      <c r="H175" s="24">
        <v>38065</v>
      </c>
      <c r="I175" s="21" t="s">
        <v>51</v>
      </c>
      <c r="J175" s="21">
        <v>1</v>
      </c>
      <c r="K175" s="21" t="s">
        <v>248</v>
      </c>
      <c r="L175" s="21">
        <v>2004</v>
      </c>
      <c r="M175" s="21" t="s">
        <v>52</v>
      </c>
      <c r="N175" s="21">
        <v>207</v>
      </c>
      <c r="O175" s="21" t="s">
        <v>479</v>
      </c>
      <c r="P175" s="21" t="s">
        <v>280</v>
      </c>
      <c r="Q175" s="21" t="s">
        <v>281</v>
      </c>
      <c r="R175" s="21" t="s">
        <v>282</v>
      </c>
      <c r="S175" s="21"/>
      <c r="T175" s="21" t="s">
        <v>122</v>
      </c>
      <c r="U175" s="21"/>
      <c r="V175" s="21">
        <v>28023</v>
      </c>
      <c r="W175" s="21" t="s">
        <v>123</v>
      </c>
      <c r="X175" s="21" t="s">
        <v>59</v>
      </c>
      <c r="Y175" s="21" t="s">
        <v>283</v>
      </c>
      <c r="Z175" s="21" t="s">
        <v>284</v>
      </c>
      <c r="AA175" s="25" t="s">
        <v>285</v>
      </c>
      <c r="AB175" s="21" t="s">
        <v>41</v>
      </c>
    </row>
    <row r="176" spans="1:28">
      <c r="A176" s="21">
        <v>10135</v>
      </c>
      <c r="B176" s="21">
        <v>42</v>
      </c>
      <c r="C176" s="22">
        <v>100</v>
      </c>
      <c r="D176" s="21">
        <v>7</v>
      </c>
      <c r="E176" s="22">
        <f>C176*B176</f>
        <v>4200</v>
      </c>
      <c r="F176" s="23">
        <v>8008.56</v>
      </c>
      <c r="G176" s="23">
        <f>F176-E176</f>
        <v>3808.56</v>
      </c>
      <c r="H176" s="24">
        <v>37804</v>
      </c>
      <c r="I176" s="21" t="s">
        <v>51</v>
      </c>
      <c r="J176" s="21">
        <v>3</v>
      </c>
      <c r="K176" s="21" t="s">
        <v>206</v>
      </c>
      <c r="L176" s="21">
        <v>2003</v>
      </c>
      <c r="M176" s="21" t="s">
        <v>52</v>
      </c>
      <c r="N176" s="21">
        <v>194</v>
      </c>
      <c r="O176" s="21" t="s">
        <v>191</v>
      </c>
      <c r="P176" s="21" t="s">
        <v>208</v>
      </c>
      <c r="Q176" s="21">
        <v>4155551450</v>
      </c>
      <c r="R176" s="21" t="s">
        <v>209</v>
      </c>
      <c r="S176" s="21"/>
      <c r="T176" s="21" t="s">
        <v>210</v>
      </c>
      <c r="U176" s="21" t="s">
        <v>47</v>
      </c>
      <c r="V176" s="21">
        <v>97562</v>
      </c>
      <c r="W176" s="21" t="s">
        <v>36</v>
      </c>
      <c r="X176" s="21" t="s">
        <v>37</v>
      </c>
      <c r="Y176" s="21" t="s">
        <v>211</v>
      </c>
      <c r="Z176" s="21" t="s">
        <v>187</v>
      </c>
      <c r="AA176" s="25" t="s">
        <v>212</v>
      </c>
      <c r="AB176" s="21" t="s">
        <v>41</v>
      </c>
    </row>
    <row r="177" spans="1:28">
      <c r="A177" s="21">
        <v>10122</v>
      </c>
      <c r="B177" s="21">
        <v>42</v>
      </c>
      <c r="C177" s="22">
        <v>100</v>
      </c>
      <c r="D177" s="21">
        <v>10</v>
      </c>
      <c r="E177" s="22">
        <f>C177*B177</f>
        <v>4200</v>
      </c>
      <c r="F177" s="23">
        <v>7599.9</v>
      </c>
      <c r="G177" s="23">
        <f>F177-E177</f>
        <v>3399.9</v>
      </c>
      <c r="H177" s="24">
        <v>37749</v>
      </c>
      <c r="I177" s="21" t="s">
        <v>51</v>
      </c>
      <c r="J177" s="21">
        <v>2</v>
      </c>
      <c r="K177" s="21" t="s">
        <v>63</v>
      </c>
      <c r="L177" s="21">
        <v>2003</v>
      </c>
      <c r="M177" s="21" t="s">
        <v>52</v>
      </c>
      <c r="N177" s="21">
        <v>194</v>
      </c>
      <c r="O177" s="21" t="s">
        <v>191</v>
      </c>
      <c r="P177" s="21" t="s">
        <v>456</v>
      </c>
      <c r="Q177" s="21" t="s">
        <v>457</v>
      </c>
      <c r="R177" s="21" t="s">
        <v>458</v>
      </c>
      <c r="S177" s="21"/>
      <c r="T177" s="21" t="s">
        <v>459</v>
      </c>
      <c r="U177" s="21"/>
      <c r="V177" s="21">
        <v>13008</v>
      </c>
      <c r="W177" s="21" t="s">
        <v>58</v>
      </c>
      <c r="X177" s="21" t="s">
        <v>59</v>
      </c>
      <c r="Y177" s="21" t="s">
        <v>460</v>
      </c>
      <c r="Z177" s="21" t="s">
        <v>461</v>
      </c>
      <c r="AA177" s="25" t="s">
        <v>462</v>
      </c>
      <c r="AB177" s="21" t="s">
        <v>41</v>
      </c>
    </row>
    <row r="178" spans="1:28">
      <c r="A178" s="21">
        <v>10198</v>
      </c>
      <c r="B178" s="21">
        <v>42</v>
      </c>
      <c r="C178" s="22">
        <v>100</v>
      </c>
      <c r="D178" s="21">
        <v>4</v>
      </c>
      <c r="E178" s="22">
        <f>C178*B178</f>
        <v>4200</v>
      </c>
      <c r="F178" s="23">
        <v>7483.98</v>
      </c>
      <c r="G178" s="23">
        <f>F178-E178</f>
        <v>3283.98</v>
      </c>
      <c r="H178" s="24">
        <v>37952</v>
      </c>
      <c r="I178" s="21" t="s">
        <v>51</v>
      </c>
      <c r="J178" s="21">
        <v>4</v>
      </c>
      <c r="K178" s="21" t="s">
        <v>135</v>
      </c>
      <c r="L178" s="21">
        <v>2003</v>
      </c>
      <c r="M178" s="21" t="s">
        <v>30</v>
      </c>
      <c r="N178" s="21">
        <v>157</v>
      </c>
      <c r="O178" s="21" t="s">
        <v>336</v>
      </c>
      <c r="P178" s="21" t="s">
        <v>269</v>
      </c>
      <c r="Q178" s="21" t="s">
        <v>270</v>
      </c>
      <c r="R178" s="21" t="s">
        <v>271</v>
      </c>
      <c r="S178" s="21"/>
      <c r="T178" s="21" t="s">
        <v>272</v>
      </c>
      <c r="U178" s="21"/>
      <c r="V178" s="21" t="s">
        <v>273</v>
      </c>
      <c r="W178" s="21" t="s">
        <v>274</v>
      </c>
      <c r="X178" s="21" t="s">
        <v>142</v>
      </c>
      <c r="Y178" s="21" t="s">
        <v>275</v>
      </c>
      <c r="Z178" s="21" t="s">
        <v>276</v>
      </c>
      <c r="AA178" s="25" t="s">
        <v>277</v>
      </c>
      <c r="AB178" s="21" t="s">
        <v>41</v>
      </c>
    </row>
    <row r="179" spans="1:28">
      <c r="A179" s="21">
        <v>10194</v>
      </c>
      <c r="B179" s="21">
        <v>42</v>
      </c>
      <c r="C179" s="22">
        <v>100</v>
      </c>
      <c r="D179" s="21">
        <v>11</v>
      </c>
      <c r="E179" s="22">
        <f>C179*B179</f>
        <v>4200</v>
      </c>
      <c r="F179" s="23">
        <v>7290.36</v>
      </c>
      <c r="G179" s="23">
        <f>F179-E179</f>
        <v>3090.36</v>
      </c>
      <c r="H179" s="24">
        <v>37950</v>
      </c>
      <c r="I179" s="21" t="s">
        <v>51</v>
      </c>
      <c r="J179" s="21">
        <v>4</v>
      </c>
      <c r="K179" s="21" t="s">
        <v>135</v>
      </c>
      <c r="L179" s="21">
        <v>2003</v>
      </c>
      <c r="M179" s="21" t="s">
        <v>52</v>
      </c>
      <c r="N179" s="21">
        <v>214</v>
      </c>
      <c r="O179" s="21" t="s">
        <v>189</v>
      </c>
      <c r="P179" s="21" t="s">
        <v>523</v>
      </c>
      <c r="Q179" s="21" t="s">
        <v>524</v>
      </c>
      <c r="R179" s="21" t="s">
        <v>525</v>
      </c>
      <c r="S179" s="21"/>
      <c r="T179" s="21" t="s">
        <v>526</v>
      </c>
      <c r="U179" s="21"/>
      <c r="V179" s="21">
        <v>69004</v>
      </c>
      <c r="W179" s="21" t="s">
        <v>58</v>
      </c>
      <c r="X179" s="21" t="s">
        <v>59</v>
      </c>
      <c r="Y179" s="21" t="s">
        <v>527</v>
      </c>
      <c r="Z179" s="21" t="s">
        <v>528</v>
      </c>
      <c r="AA179" s="25" t="s">
        <v>529</v>
      </c>
      <c r="AB179" s="21" t="s">
        <v>41</v>
      </c>
    </row>
    <row r="180" spans="1:28">
      <c r="A180" s="21">
        <v>10178</v>
      </c>
      <c r="B180" s="21">
        <v>42</v>
      </c>
      <c r="C180" s="22">
        <v>100</v>
      </c>
      <c r="D180" s="21">
        <v>4</v>
      </c>
      <c r="E180" s="22">
        <f>C180*B180</f>
        <v>4200</v>
      </c>
      <c r="F180" s="23">
        <v>6490.68</v>
      </c>
      <c r="G180" s="23">
        <f>F180-E180</f>
        <v>2290.68</v>
      </c>
      <c r="H180" s="24">
        <v>37933</v>
      </c>
      <c r="I180" s="21" t="s">
        <v>51</v>
      </c>
      <c r="J180" s="21">
        <v>4</v>
      </c>
      <c r="K180" s="21" t="s">
        <v>135</v>
      </c>
      <c r="L180" s="21">
        <v>2003</v>
      </c>
      <c r="M180" s="21" t="s">
        <v>30</v>
      </c>
      <c r="N180" s="21">
        <v>157</v>
      </c>
      <c r="O180" s="21" t="s">
        <v>336</v>
      </c>
      <c r="P180" s="21" t="s">
        <v>442</v>
      </c>
      <c r="Q180" s="21" t="s">
        <v>443</v>
      </c>
      <c r="R180" s="21" t="s">
        <v>444</v>
      </c>
      <c r="S180" s="21"/>
      <c r="T180" s="21" t="s">
        <v>445</v>
      </c>
      <c r="U180" s="21"/>
      <c r="V180" s="21">
        <v>31000</v>
      </c>
      <c r="W180" s="21" t="s">
        <v>58</v>
      </c>
      <c r="X180" s="21" t="s">
        <v>59</v>
      </c>
      <c r="Y180" s="21" t="s">
        <v>446</v>
      </c>
      <c r="Z180" s="21" t="s">
        <v>447</v>
      </c>
      <c r="AA180" s="25" t="s">
        <v>448</v>
      </c>
      <c r="AB180" s="21" t="s">
        <v>96</v>
      </c>
    </row>
    <row r="181" spans="1:28">
      <c r="A181" s="21">
        <v>10278</v>
      </c>
      <c r="B181" s="21">
        <v>42</v>
      </c>
      <c r="C181" s="22">
        <v>100</v>
      </c>
      <c r="D181" s="21">
        <v>7</v>
      </c>
      <c r="E181" s="22">
        <f>C181*B181</f>
        <v>4200</v>
      </c>
      <c r="F181" s="23">
        <v>6401.22</v>
      </c>
      <c r="G181" s="23">
        <f>F181-E181</f>
        <v>2201.22</v>
      </c>
      <c r="H181" s="24">
        <v>38205</v>
      </c>
      <c r="I181" s="21" t="s">
        <v>51</v>
      </c>
      <c r="J181" s="21">
        <v>3</v>
      </c>
      <c r="K181" s="21" t="s">
        <v>190</v>
      </c>
      <c r="L181" s="21">
        <v>2004</v>
      </c>
      <c r="M181" s="21" t="s">
        <v>52</v>
      </c>
      <c r="N181" s="21">
        <v>169</v>
      </c>
      <c r="O181" s="21" t="s">
        <v>118</v>
      </c>
      <c r="P181" s="21" t="s">
        <v>651</v>
      </c>
      <c r="Q181" s="21">
        <v>7025551838</v>
      </c>
      <c r="R181" s="21" t="s">
        <v>652</v>
      </c>
      <c r="S181" s="21"/>
      <c r="T181" s="21" t="s">
        <v>653</v>
      </c>
      <c r="U181" s="21" t="s">
        <v>654</v>
      </c>
      <c r="V181" s="21">
        <v>83030</v>
      </c>
      <c r="W181" s="21" t="s">
        <v>36</v>
      </c>
      <c r="X181" s="21" t="s">
        <v>37</v>
      </c>
      <c r="Y181" s="21" t="s">
        <v>655</v>
      </c>
      <c r="Z181" s="21" t="s">
        <v>49</v>
      </c>
      <c r="AA181" s="25" t="s">
        <v>656</v>
      </c>
      <c r="AB181" s="21" t="s">
        <v>96</v>
      </c>
    </row>
    <row r="182" spans="1:28">
      <c r="A182" s="21">
        <v>10110</v>
      </c>
      <c r="B182" s="21">
        <v>42</v>
      </c>
      <c r="C182" s="22">
        <v>100</v>
      </c>
      <c r="D182" s="21">
        <v>7</v>
      </c>
      <c r="E182" s="22">
        <f>C182*B182</f>
        <v>4200</v>
      </c>
      <c r="F182" s="23">
        <v>6069</v>
      </c>
      <c r="G182" s="23">
        <f>F182-E182</f>
        <v>1869</v>
      </c>
      <c r="H182" s="24">
        <v>37698</v>
      </c>
      <c r="I182" s="21" t="s">
        <v>51</v>
      </c>
      <c r="J182" s="21">
        <v>1</v>
      </c>
      <c r="K182" s="21" t="s">
        <v>248</v>
      </c>
      <c r="L182" s="21">
        <v>2003</v>
      </c>
      <c r="M182" s="21" t="s">
        <v>42</v>
      </c>
      <c r="N182" s="21">
        <v>170</v>
      </c>
      <c r="O182" s="21" t="s">
        <v>43</v>
      </c>
      <c r="P182" s="21" t="s">
        <v>249</v>
      </c>
      <c r="Q182" s="21" t="s">
        <v>250</v>
      </c>
      <c r="R182" s="21" t="s">
        <v>251</v>
      </c>
      <c r="S182" s="21"/>
      <c r="T182" s="21" t="s">
        <v>252</v>
      </c>
      <c r="U182" s="21"/>
      <c r="V182" s="21" t="s">
        <v>253</v>
      </c>
      <c r="W182" s="21" t="s">
        <v>79</v>
      </c>
      <c r="X182" s="21" t="s">
        <v>59</v>
      </c>
      <c r="Y182" s="21" t="s">
        <v>254</v>
      </c>
      <c r="Z182" s="21" t="s">
        <v>153</v>
      </c>
      <c r="AA182" s="25" t="s">
        <v>255</v>
      </c>
      <c r="AB182" s="21" t="s">
        <v>96</v>
      </c>
    </row>
    <row r="183" spans="1:28">
      <c r="A183" s="21">
        <v>10190</v>
      </c>
      <c r="B183" s="21">
        <v>42</v>
      </c>
      <c r="C183" s="22">
        <v>85.72</v>
      </c>
      <c r="D183" s="21">
        <v>4</v>
      </c>
      <c r="E183" s="22">
        <f>C183*B183</f>
        <v>3600.24</v>
      </c>
      <c r="F183" s="23">
        <v>3600.24</v>
      </c>
      <c r="G183" s="23">
        <f>F183-E183</f>
        <v>0</v>
      </c>
      <c r="H183" s="24">
        <v>37944</v>
      </c>
      <c r="I183" s="21" t="s">
        <v>51</v>
      </c>
      <c r="J183" s="21">
        <v>4</v>
      </c>
      <c r="K183" s="21" t="s">
        <v>135</v>
      </c>
      <c r="L183" s="21">
        <v>2003</v>
      </c>
      <c r="M183" s="21" t="s">
        <v>72</v>
      </c>
      <c r="N183" s="21">
        <v>102</v>
      </c>
      <c r="O183" s="21" t="s">
        <v>672</v>
      </c>
      <c r="P183" s="21" t="s">
        <v>119</v>
      </c>
      <c r="Q183" s="21" t="s">
        <v>120</v>
      </c>
      <c r="R183" s="21" t="s">
        <v>121</v>
      </c>
      <c r="S183" s="21"/>
      <c r="T183" s="21" t="s">
        <v>122</v>
      </c>
      <c r="U183" s="21"/>
      <c r="V183" s="21">
        <v>28034</v>
      </c>
      <c r="W183" s="21" t="s">
        <v>123</v>
      </c>
      <c r="X183" s="21" t="s">
        <v>59</v>
      </c>
      <c r="Y183" s="21" t="s">
        <v>124</v>
      </c>
      <c r="Z183" s="21" t="s">
        <v>125</v>
      </c>
      <c r="AA183" s="25" t="s">
        <v>126</v>
      </c>
      <c r="AB183" s="21" t="s">
        <v>96</v>
      </c>
    </row>
    <row r="184" spans="1:28">
      <c r="A184" s="21">
        <v>10180</v>
      </c>
      <c r="B184" s="21">
        <v>41</v>
      </c>
      <c r="C184" s="22">
        <v>100</v>
      </c>
      <c r="D184" s="21">
        <v>11</v>
      </c>
      <c r="E184" s="22">
        <f>C184*B184</f>
        <v>4100</v>
      </c>
      <c r="F184" s="23">
        <v>8892.9</v>
      </c>
      <c r="G184" s="23">
        <f>F184-E184</f>
        <v>4792.9</v>
      </c>
      <c r="H184" s="24">
        <v>37936</v>
      </c>
      <c r="I184" s="21" t="s">
        <v>51</v>
      </c>
      <c r="J184" s="21">
        <v>4</v>
      </c>
      <c r="K184" s="21" t="s">
        <v>135</v>
      </c>
      <c r="L184" s="21">
        <v>2003</v>
      </c>
      <c r="M184" s="21" t="s">
        <v>72</v>
      </c>
      <c r="N184" s="21">
        <v>193</v>
      </c>
      <c r="O184" s="21" t="s">
        <v>73</v>
      </c>
      <c r="P184" s="21" t="s">
        <v>642</v>
      </c>
      <c r="Q184" s="21" t="s">
        <v>643</v>
      </c>
      <c r="R184" s="21" t="s">
        <v>644</v>
      </c>
      <c r="S184" s="21"/>
      <c r="T184" s="21" t="s">
        <v>645</v>
      </c>
      <c r="U184" s="21"/>
      <c r="V184" s="21">
        <v>59000</v>
      </c>
      <c r="W184" s="21" t="s">
        <v>58</v>
      </c>
      <c r="X184" s="21" t="s">
        <v>59</v>
      </c>
      <c r="Y184" s="21" t="s">
        <v>646</v>
      </c>
      <c r="Z184" s="21" t="s">
        <v>647</v>
      </c>
      <c r="AA184" s="25" t="s">
        <v>648</v>
      </c>
      <c r="AB184" s="21" t="s">
        <v>41</v>
      </c>
    </row>
    <row r="185" spans="1:28">
      <c r="A185" s="21">
        <v>10105</v>
      </c>
      <c r="B185" s="21">
        <v>41</v>
      </c>
      <c r="C185" s="22">
        <v>100</v>
      </c>
      <c r="D185" s="21">
        <v>15</v>
      </c>
      <c r="E185" s="22">
        <f>C185*B185</f>
        <v>4100</v>
      </c>
      <c r="F185" s="23">
        <v>8690.36</v>
      </c>
      <c r="G185" s="23">
        <f>F185-E185</f>
        <v>4590.36</v>
      </c>
      <c r="H185" s="24">
        <v>37663</v>
      </c>
      <c r="I185" s="21" t="s">
        <v>51</v>
      </c>
      <c r="J185" s="21">
        <v>1</v>
      </c>
      <c r="K185" s="21" t="s">
        <v>213</v>
      </c>
      <c r="L185" s="21">
        <v>2003</v>
      </c>
      <c r="M185" s="21" t="s">
        <v>52</v>
      </c>
      <c r="N185" s="21">
        <v>207</v>
      </c>
      <c r="O185" s="21" t="s">
        <v>479</v>
      </c>
      <c r="P185" s="21" t="s">
        <v>99</v>
      </c>
      <c r="Q185" s="21" t="s">
        <v>100</v>
      </c>
      <c r="R185" s="21" t="s">
        <v>101</v>
      </c>
      <c r="S185" s="21"/>
      <c r="T185" s="21" t="s">
        <v>102</v>
      </c>
      <c r="U185" s="21"/>
      <c r="V185" s="21">
        <v>1734</v>
      </c>
      <c r="W185" s="21" t="s">
        <v>103</v>
      </c>
      <c r="X185" s="21" t="s">
        <v>59</v>
      </c>
      <c r="Y185" s="21" t="s">
        <v>104</v>
      </c>
      <c r="Z185" s="21" t="s">
        <v>105</v>
      </c>
      <c r="AA185" s="25" t="s">
        <v>106</v>
      </c>
      <c r="AB185" s="21" t="s">
        <v>41</v>
      </c>
    </row>
    <row r="186" spans="1:28">
      <c r="A186" s="21">
        <v>10263</v>
      </c>
      <c r="B186" s="21">
        <v>41</v>
      </c>
      <c r="C186" s="22">
        <v>100</v>
      </c>
      <c r="D186" s="21">
        <v>4</v>
      </c>
      <c r="E186" s="22">
        <f>C186*B186</f>
        <v>4100</v>
      </c>
      <c r="F186" s="23">
        <v>8336.94</v>
      </c>
      <c r="G186" s="23">
        <f>F186-E186</f>
        <v>4236.94</v>
      </c>
      <c r="H186" s="24">
        <v>38166</v>
      </c>
      <c r="I186" s="21" t="s">
        <v>51</v>
      </c>
      <c r="J186" s="21">
        <v>2</v>
      </c>
      <c r="K186" s="21" t="s">
        <v>298</v>
      </c>
      <c r="L186" s="21">
        <v>2004</v>
      </c>
      <c r="M186" s="21" t="s">
        <v>72</v>
      </c>
      <c r="N186" s="21">
        <v>193</v>
      </c>
      <c r="O186" s="21" t="s">
        <v>73</v>
      </c>
      <c r="P186" s="21" t="s">
        <v>673</v>
      </c>
      <c r="Q186" s="21">
        <v>2035552570</v>
      </c>
      <c r="R186" s="21" t="s">
        <v>674</v>
      </c>
      <c r="S186" s="21"/>
      <c r="T186" s="21" t="s">
        <v>675</v>
      </c>
      <c r="U186" s="21" t="s">
        <v>483</v>
      </c>
      <c r="V186" s="21">
        <v>97562</v>
      </c>
      <c r="W186" s="21" t="s">
        <v>36</v>
      </c>
      <c r="X186" s="21" t="s">
        <v>37</v>
      </c>
      <c r="Y186" s="21" t="s">
        <v>655</v>
      </c>
      <c r="Z186" s="21" t="s">
        <v>312</v>
      </c>
      <c r="AA186" s="25" t="s">
        <v>676</v>
      </c>
      <c r="AB186" s="21" t="s">
        <v>41</v>
      </c>
    </row>
    <row r="187" spans="1:28">
      <c r="A187" s="21">
        <v>10136</v>
      </c>
      <c r="B187" s="21">
        <v>41</v>
      </c>
      <c r="C187" s="22">
        <v>100</v>
      </c>
      <c r="D187" s="21">
        <v>3</v>
      </c>
      <c r="E187" s="22">
        <f>C187*B187</f>
        <v>4100</v>
      </c>
      <c r="F187" s="23">
        <v>8331.61</v>
      </c>
      <c r="G187" s="23">
        <f>F187-E187</f>
        <v>4231.61</v>
      </c>
      <c r="H187" s="24">
        <v>37806</v>
      </c>
      <c r="I187" s="21" t="s">
        <v>51</v>
      </c>
      <c r="J187" s="21">
        <v>3</v>
      </c>
      <c r="K187" s="21" t="s">
        <v>206</v>
      </c>
      <c r="L187" s="21">
        <v>2003</v>
      </c>
      <c r="M187" s="21" t="s">
        <v>52</v>
      </c>
      <c r="N187" s="21">
        <v>169</v>
      </c>
      <c r="O187" s="21" t="s">
        <v>118</v>
      </c>
      <c r="P187" s="21" t="s">
        <v>442</v>
      </c>
      <c r="Q187" s="21" t="s">
        <v>443</v>
      </c>
      <c r="R187" s="21" t="s">
        <v>444</v>
      </c>
      <c r="S187" s="21"/>
      <c r="T187" s="21" t="s">
        <v>445</v>
      </c>
      <c r="U187" s="21"/>
      <c r="V187" s="21">
        <v>31000</v>
      </c>
      <c r="W187" s="21" t="s">
        <v>58</v>
      </c>
      <c r="X187" s="21" t="s">
        <v>59</v>
      </c>
      <c r="Y187" s="21" t="s">
        <v>446</v>
      </c>
      <c r="Z187" s="21" t="s">
        <v>447</v>
      </c>
      <c r="AA187" s="25" t="s">
        <v>448</v>
      </c>
      <c r="AB187" s="21" t="s">
        <v>41</v>
      </c>
    </row>
    <row r="188" spans="1:28">
      <c r="A188" s="21">
        <v>10159</v>
      </c>
      <c r="B188" s="21">
        <v>41</v>
      </c>
      <c r="C188" s="22">
        <v>100</v>
      </c>
      <c r="D188" s="21">
        <v>2</v>
      </c>
      <c r="E188" s="22">
        <f>C188*B188</f>
        <v>4100</v>
      </c>
      <c r="F188" s="23">
        <v>8296.35</v>
      </c>
      <c r="G188" s="23">
        <f>F188-E188</f>
        <v>4196.35</v>
      </c>
      <c r="H188" s="24">
        <v>37904</v>
      </c>
      <c r="I188" s="21" t="s">
        <v>51</v>
      </c>
      <c r="J188" s="21">
        <v>4</v>
      </c>
      <c r="K188" s="21" t="s">
        <v>232</v>
      </c>
      <c r="L188" s="21">
        <v>2003</v>
      </c>
      <c r="M188" s="21" t="s">
        <v>52</v>
      </c>
      <c r="N188" s="21">
        <v>194</v>
      </c>
      <c r="O188" s="21" t="s">
        <v>191</v>
      </c>
      <c r="P188" s="21" t="s">
        <v>377</v>
      </c>
      <c r="Q188" s="21">
        <v>6505551386</v>
      </c>
      <c r="R188" s="21" t="s">
        <v>378</v>
      </c>
      <c r="S188" s="21"/>
      <c r="T188" s="21" t="s">
        <v>317</v>
      </c>
      <c r="U188" s="21" t="s">
        <v>47</v>
      </c>
      <c r="V188" s="21"/>
      <c r="W188" s="21" t="s">
        <v>36</v>
      </c>
      <c r="X188" s="21" t="s">
        <v>37</v>
      </c>
      <c r="Y188" s="21" t="s">
        <v>38</v>
      </c>
      <c r="Z188" s="21" t="s">
        <v>312</v>
      </c>
      <c r="AA188" s="25" t="s">
        <v>379</v>
      </c>
      <c r="AB188" s="21" t="s">
        <v>41</v>
      </c>
    </row>
    <row r="189" spans="1:28">
      <c r="A189" s="21">
        <v>10139</v>
      </c>
      <c r="B189" s="21">
        <v>41</v>
      </c>
      <c r="C189" s="22">
        <v>100</v>
      </c>
      <c r="D189" s="21">
        <v>8</v>
      </c>
      <c r="E189" s="22">
        <f>C189*B189</f>
        <v>4100</v>
      </c>
      <c r="F189" s="23">
        <v>7956.46</v>
      </c>
      <c r="G189" s="23">
        <f>F189-E189</f>
        <v>3856.46</v>
      </c>
      <c r="H189" s="24">
        <v>37818</v>
      </c>
      <c r="I189" s="21" t="s">
        <v>51</v>
      </c>
      <c r="J189" s="21">
        <v>3</v>
      </c>
      <c r="K189" s="21" t="s">
        <v>206</v>
      </c>
      <c r="L189" s="21">
        <v>2003</v>
      </c>
      <c r="M189" s="21" t="s">
        <v>42</v>
      </c>
      <c r="N189" s="21">
        <v>168</v>
      </c>
      <c r="O189" s="21" t="s">
        <v>199</v>
      </c>
      <c r="P189" s="21" t="s">
        <v>85</v>
      </c>
      <c r="Q189" s="21" t="s">
        <v>86</v>
      </c>
      <c r="R189" s="21" t="s">
        <v>87</v>
      </c>
      <c r="S189" s="21" t="s">
        <v>88</v>
      </c>
      <c r="T189" s="21" t="s">
        <v>89</v>
      </c>
      <c r="U189" s="21" t="s">
        <v>90</v>
      </c>
      <c r="V189" s="21">
        <v>2067</v>
      </c>
      <c r="W189" s="21" t="s">
        <v>91</v>
      </c>
      <c r="X189" s="21" t="s">
        <v>92</v>
      </c>
      <c r="Y189" s="21" t="s">
        <v>93</v>
      </c>
      <c r="Z189" s="21" t="s">
        <v>94</v>
      </c>
      <c r="AA189" s="25" t="s">
        <v>95</v>
      </c>
      <c r="AB189" s="21" t="s">
        <v>41</v>
      </c>
    </row>
    <row r="190" spans="1:28">
      <c r="A190" s="21">
        <v>10241</v>
      </c>
      <c r="B190" s="21">
        <v>41</v>
      </c>
      <c r="C190" s="22">
        <v>100</v>
      </c>
      <c r="D190" s="21">
        <v>2</v>
      </c>
      <c r="E190" s="22">
        <f>C190*B190</f>
        <v>4100</v>
      </c>
      <c r="F190" s="23">
        <v>7597.3</v>
      </c>
      <c r="G190" s="23">
        <f>F190-E190</f>
        <v>3497.3</v>
      </c>
      <c r="H190" s="24">
        <v>38090</v>
      </c>
      <c r="I190" s="21" t="s">
        <v>51</v>
      </c>
      <c r="J190" s="21">
        <v>2</v>
      </c>
      <c r="K190" s="21" t="s">
        <v>29</v>
      </c>
      <c r="L190" s="21">
        <v>2004</v>
      </c>
      <c r="M190" s="21" t="s">
        <v>42</v>
      </c>
      <c r="N190" s="21">
        <v>170</v>
      </c>
      <c r="O190" s="21" t="s">
        <v>43</v>
      </c>
      <c r="P190" s="21" t="s">
        <v>54</v>
      </c>
      <c r="Q190" s="21" t="s">
        <v>55</v>
      </c>
      <c r="R190" s="21" t="s">
        <v>56</v>
      </c>
      <c r="S190" s="21"/>
      <c r="T190" s="21" t="s">
        <v>57</v>
      </c>
      <c r="U190" s="21"/>
      <c r="V190" s="21">
        <v>67000</v>
      </c>
      <c r="W190" s="21" t="s">
        <v>58</v>
      </c>
      <c r="X190" s="21" t="s">
        <v>59</v>
      </c>
      <c r="Y190" s="21" t="s">
        <v>60</v>
      </c>
      <c r="Z190" s="21" t="s">
        <v>61</v>
      </c>
      <c r="AA190" s="25" t="s">
        <v>62</v>
      </c>
      <c r="AB190" s="21" t="s">
        <v>41</v>
      </c>
    </row>
    <row r="191" spans="1:28">
      <c r="A191" s="21">
        <v>10211</v>
      </c>
      <c r="B191" s="21">
        <v>41</v>
      </c>
      <c r="C191" s="22">
        <v>100</v>
      </c>
      <c r="D191" s="21">
        <v>2</v>
      </c>
      <c r="E191" s="22">
        <f>C191*B191</f>
        <v>4100</v>
      </c>
      <c r="F191" s="23">
        <v>7498.9</v>
      </c>
      <c r="G191" s="23">
        <f>F191-E191</f>
        <v>3398.9</v>
      </c>
      <c r="H191" s="24">
        <v>38001</v>
      </c>
      <c r="I191" s="21" t="s">
        <v>51</v>
      </c>
      <c r="J191" s="21">
        <v>1</v>
      </c>
      <c r="K191" s="21" t="s">
        <v>198</v>
      </c>
      <c r="L191" s="21">
        <v>2004</v>
      </c>
      <c r="M191" s="21" t="s">
        <v>52</v>
      </c>
      <c r="N191" s="21">
        <v>194</v>
      </c>
      <c r="O191" s="21" t="s">
        <v>191</v>
      </c>
      <c r="P191" s="21" t="s">
        <v>599</v>
      </c>
      <c r="Q191" s="21" t="s">
        <v>600</v>
      </c>
      <c r="R191" s="21" t="s">
        <v>601</v>
      </c>
      <c r="S191" s="21"/>
      <c r="T191" s="21" t="s">
        <v>394</v>
      </c>
      <c r="U191" s="21"/>
      <c r="V191" s="21">
        <v>75016</v>
      </c>
      <c r="W191" s="21" t="s">
        <v>58</v>
      </c>
      <c r="X191" s="21" t="s">
        <v>59</v>
      </c>
      <c r="Y191" s="21" t="s">
        <v>602</v>
      </c>
      <c r="Z191" s="21" t="s">
        <v>603</v>
      </c>
      <c r="AA191" s="25" t="s">
        <v>604</v>
      </c>
      <c r="AB191" s="21" t="s">
        <v>41</v>
      </c>
    </row>
    <row r="192" spans="1:28">
      <c r="A192" s="21">
        <v>10282</v>
      </c>
      <c r="B192" s="21">
        <v>41</v>
      </c>
      <c r="C192" s="22">
        <v>100</v>
      </c>
      <c r="D192" s="21">
        <v>5</v>
      </c>
      <c r="E192" s="22">
        <f>C192*B192</f>
        <v>4100</v>
      </c>
      <c r="F192" s="23">
        <v>7071.27</v>
      </c>
      <c r="G192" s="23">
        <f>F192-E192</f>
        <v>2971.27</v>
      </c>
      <c r="H192" s="24">
        <v>38219</v>
      </c>
      <c r="I192" s="21" t="s">
        <v>51</v>
      </c>
      <c r="J192" s="21">
        <v>3</v>
      </c>
      <c r="K192" s="21" t="s">
        <v>190</v>
      </c>
      <c r="L192" s="21">
        <v>2004</v>
      </c>
      <c r="M192" s="21" t="s">
        <v>52</v>
      </c>
      <c r="N192" s="21">
        <v>207</v>
      </c>
      <c r="O192" s="21" t="s">
        <v>479</v>
      </c>
      <c r="P192" s="21" t="s">
        <v>208</v>
      </c>
      <c r="Q192" s="21">
        <v>4155551450</v>
      </c>
      <c r="R192" s="21" t="s">
        <v>209</v>
      </c>
      <c r="S192" s="21"/>
      <c r="T192" s="21" t="s">
        <v>210</v>
      </c>
      <c r="U192" s="21" t="s">
        <v>47</v>
      </c>
      <c r="V192" s="21">
        <v>97562</v>
      </c>
      <c r="W192" s="21" t="s">
        <v>36</v>
      </c>
      <c r="X192" s="21" t="s">
        <v>37</v>
      </c>
      <c r="Y192" s="21" t="s">
        <v>211</v>
      </c>
      <c r="Z192" s="21" t="s">
        <v>187</v>
      </c>
      <c r="AA192" s="25" t="s">
        <v>212</v>
      </c>
      <c r="AB192" s="21" t="s">
        <v>41</v>
      </c>
    </row>
    <row r="193" spans="1:28">
      <c r="A193" s="21">
        <v>10358</v>
      </c>
      <c r="B193" s="21">
        <v>41</v>
      </c>
      <c r="C193" s="22">
        <v>100</v>
      </c>
      <c r="D193" s="21">
        <v>6</v>
      </c>
      <c r="E193" s="22">
        <f>C193*B193</f>
        <v>4100</v>
      </c>
      <c r="F193" s="23">
        <v>6847</v>
      </c>
      <c r="G193" s="23">
        <f>F193-E193</f>
        <v>2747</v>
      </c>
      <c r="H193" s="24">
        <v>38331</v>
      </c>
      <c r="I193" s="21" t="s">
        <v>51</v>
      </c>
      <c r="J193" s="21">
        <v>4</v>
      </c>
      <c r="K193" s="21" t="s">
        <v>314</v>
      </c>
      <c r="L193" s="21">
        <v>2004</v>
      </c>
      <c r="M193" s="21" t="s">
        <v>42</v>
      </c>
      <c r="N193" s="21">
        <v>97</v>
      </c>
      <c r="O193" s="21" t="s">
        <v>450</v>
      </c>
      <c r="P193" s="21" t="s">
        <v>119</v>
      </c>
      <c r="Q193" s="21" t="s">
        <v>120</v>
      </c>
      <c r="R193" s="21" t="s">
        <v>121</v>
      </c>
      <c r="S193" s="21"/>
      <c r="T193" s="21" t="s">
        <v>122</v>
      </c>
      <c r="U193" s="21"/>
      <c r="V193" s="21">
        <v>28034</v>
      </c>
      <c r="W193" s="21" t="s">
        <v>123</v>
      </c>
      <c r="X193" s="21" t="s">
        <v>59</v>
      </c>
      <c r="Y193" s="21" t="s">
        <v>124</v>
      </c>
      <c r="Z193" s="21" t="s">
        <v>125</v>
      </c>
      <c r="AA193" s="25" t="s">
        <v>126</v>
      </c>
      <c r="AB193" s="21" t="s">
        <v>96</v>
      </c>
    </row>
    <row r="194" spans="1:28">
      <c r="A194" s="21">
        <v>10252</v>
      </c>
      <c r="B194" s="21">
        <v>41</v>
      </c>
      <c r="C194" s="22">
        <v>100</v>
      </c>
      <c r="D194" s="21">
        <v>1</v>
      </c>
      <c r="E194" s="22">
        <f>C194*B194</f>
        <v>4100</v>
      </c>
      <c r="F194" s="23">
        <v>6749.83</v>
      </c>
      <c r="G194" s="23">
        <f>F194-E194</f>
        <v>2649.83</v>
      </c>
      <c r="H194" s="24">
        <v>38133</v>
      </c>
      <c r="I194" s="21" t="s">
        <v>51</v>
      </c>
      <c r="J194" s="21">
        <v>2</v>
      </c>
      <c r="K194" s="21" t="s">
        <v>63</v>
      </c>
      <c r="L194" s="21">
        <v>2004</v>
      </c>
      <c r="M194" s="21" t="s">
        <v>52</v>
      </c>
      <c r="N194" s="21">
        <v>146</v>
      </c>
      <c r="O194" s="21" t="s">
        <v>147</v>
      </c>
      <c r="P194" s="21" t="s">
        <v>599</v>
      </c>
      <c r="Q194" s="21" t="s">
        <v>600</v>
      </c>
      <c r="R194" s="21" t="s">
        <v>601</v>
      </c>
      <c r="S194" s="21"/>
      <c r="T194" s="21" t="s">
        <v>394</v>
      </c>
      <c r="U194" s="21"/>
      <c r="V194" s="21">
        <v>75016</v>
      </c>
      <c r="W194" s="21" t="s">
        <v>58</v>
      </c>
      <c r="X194" s="21" t="s">
        <v>59</v>
      </c>
      <c r="Y194" s="21" t="s">
        <v>602</v>
      </c>
      <c r="Z194" s="21" t="s">
        <v>603</v>
      </c>
      <c r="AA194" s="25" t="s">
        <v>604</v>
      </c>
      <c r="AB194" s="21" t="s">
        <v>96</v>
      </c>
    </row>
    <row r="195" spans="1:28">
      <c r="A195" s="21">
        <v>10274</v>
      </c>
      <c r="B195" s="21">
        <v>41</v>
      </c>
      <c r="C195" s="22">
        <v>100</v>
      </c>
      <c r="D195" s="21">
        <v>1</v>
      </c>
      <c r="E195" s="22">
        <f>C195*B195</f>
        <v>4100</v>
      </c>
      <c r="F195" s="23">
        <v>6724</v>
      </c>
      <c r="G195" s="23">
        <f>F195-E195</f>
        <v>2624</v>
      </c>
      <c r="H195" s="24">
        <v>38189</v>
      </c>
      <c r="I195" s="21" t="s">
        <v>51</v>
      </c>
      <c r="J195" s="21">
        <v>3</v>
      </c>
      <c r="K195" s="21" t="s">
        <v>206</v>
      </c>
      <c r="L195" s="21">
        <v>2004</v>
      </c>
      <c r="M195" s="21" t="s">
        <v>30</v>
      </c>
      <c r="N195" s="21">
        <v>157</v>
      </c>
      <c r="O195" s="21" t="s">
        <v>336</v>
      </c>
      <c r="P195" s="21" t="s">
        <v>398</v>
      </c>
      <c r="Q195" s="21">
        <v>6175558555</v>
      </c>
      <c r="R195" s="21" t="s">
        <v>399</v>
      </c>
      <c r="S195" s="21"/>
      <c r="T195" s="21" t="s">
        <v>194</v>
      </c>
      <c r="U195" s="21" t="s">
        <v>131</v>
      </c>
      <c r="V195" s="21">
        <v>58339</v>
      </c>
      <c r="W195" s="21" t="s">
        <v>36</v>
      </c>
      <c r="X195" s="21" t="s">
        <v>37</v>
      </c>
      <c r="Y195" s="21" t="s">
        <v>211</v>
      </c>
      <c r="Z195" s="21" t="s">
        <v>400</v>
      </c>
      <c r="AA195" s="25" t="s">
        <v>401</v>
      </c>
      <c r="AB195" s="21" t="s">
        <v>96</v>
      </c>
    </row>
    <row r="196" spans="1:28">
      <c r="A196" s="21">
        <v>10183</v>
      </c>
      <c r="B196" s="21">
        <v>41</v>
      </c>
      <c r="C196" s="22">
        <v>100</v>
      </c>
      <c r="D196" s="21">
        <v>5</v>
      </c>
      <c r="E196" s="22">
        <f>C196*B196</f>
        <v>4100</v>
      </c>
      <c r="F196" s="23">
        <v>6163.94</v>
      </c>
      <c r="G196" s="23">
        <f>F196-E196</f>
        <v>2063.94</v>
      </c>
      <c r="H196" s="24">
        <v>37938</v>
      </c>
      <c r="I196" s="21" t="s">
        <v>51</v>
      </c>
      <c r="J196" s="21">
        <v>4</v>
      </c>
      <c r="K196" s="21" t="s">
        <v>135</v>
      </c>
      <c r="L196" s="21">
        <v>2003</v>
      </c>
      <c r="M196" s="21" t="s">
        <v>256</v>
      </c>
      <c r="N196" s="21">
        <v>136</v>
      </c>
      <c r="O196" s="21" t="s">
        <v>300</v>
      </c>
      <c r="P196" s="21" t="s">
        <v>677</v>
      </c>
      <c r="Q196" s="21">
        <v>2155554695</v>
      </c>
      <c r="R196" s="21" t="s">
        <v>678</v>
      </c>
      <c r="S196" s="21"/>
      <c r="T196" s="21" t="s">
        <v>539</v>
      </c>
      <c r="U196" s="21" t="s">
        <v>177</v>
      </c>
      <c r="V196" s="21">
        <v>71270</v>
      </c>
      <c r="W196" s="21" t="s">
        <v>36</v>
      </c>
      <c r="X196" s="21" t="s">
        <v>37</v>
      </c>
      <c r="Y196" s="21" t="s">
        <v>679</v>
      </c>
      <c r="Z196" s="21" t="s">
        <v>680</v>
      </c>
      <c r="AA196" s="25" t="s">
        <v>681</v>
      </c>
      <c r="AB196" s="21" t="s">
        <v>96</v>
      </c>
    </row>
    <row r="197" spans="1:28">
      <c r="A197" s="21">
        <v>10378</v>
      </c>
      <c r="B197" s="21">
        <v>41</v>
      </c>
      <c r="C197" s="22">
        <v>100</v>
      </c>
      <c r="D197" s="21">
        <v>7</v>
      </c>
      <c r="E197" s="22">
        <f>C197*B197</f>
        <v>4100</v>
      </c>
      <c r="F197" s="23">
        <v>5856.85</v>
      </c>
      <c r="G197" s="23">
        <f>F197-E197</f>
        <v>1756.85</v>
      </c>
      <c r="H197" s="24">
        <v>38393</v>
      </c>
      <c r="I197" s="21" t="s">
        <v>51</v>
      </c>
      <c r="J197" s="21">
        <v>1</v>
      </c>
      <c r="K197" s="21" t="s">
        <v>213</v>
      </c>
      <c r="L197" s="21">
        <v>2005</v>
      </c>
      <c r="M197" s="21" t="s">
        <v>52</v>
      </c>
      <c r="N197" s="21">
        <v>37</v>
      </c>
      <c r="O197" s="21" t="s">
        <v>682</v>
      </c>
      <c r="P197" s="21" t="s">
        <v>119</v>
      </c>
      <c r="Q197" s="21" t="s">
        <v>120</v>
      </c>
      <c r="R197" s="21" t="s">
        <v>121</v>
      </c>
      <c r="S197" s="21"/>
      <c r="T197" s="21" t="s">
        <v>122</v>
      </c>
      <c r="U197" s="21"/>
      <c r="V197" s="21">
        <v>28034</v>
      </c>
      <c r="W197" s="21" t="s">
        <v>123</v>
      </c>
      <c r="X197" s="21" t="s">
        <v>59</v>
      </c>
      <c r="Y197" s="21" t="s">
        <v>124</v>
      </c>
      <c r="Z197" s="21" t="s">
        <v>125</v>
      </c>
      <c r="AA197" s="25" t="s">
        <v>126</v>
      </c>
      <c r="AB197" s="21" t="s">
        <v>96</v>
      </c>
    </row>
    <row r="198" spans="1:28">
      <c r="A198" s="21">
        <v>10321</v>
      </c>
      <c r="B198" s="21">
        <v>41</v>
      </c>
      <c r="C198" s="22">
        <v>100</v>
      </c>
      <c r="D198" s="21">
        <v>10</v>
      </c>
      <c r="E198" s="22">
        <f>C198*B198</f>
        <v>4100</v>
      </c>
      <c r="F198" s="23">
        <v>5803.14</v>
      </c>
      <c r="G198" s="23">
        <f>F198-E198</f>
        <v>1703.14</v>
      </c>
      <c r="H198" s="24">
        <v>38295</v>
      </c>
      <c r="I198" s="21" t="s">
        <v>51</v>
      </c>
      <c r="J198" s="21">
        <v>4</v>
      </c>
      <c r="K198" s="21" t="s">
        <v>135</v>
      </c>
      <c r="L198" s="21">
        <v>2004</v>
      </c>
      <c r="M198" s="21" t="s">
        <v>52</v>
      </c>
      <c r="N198" s="21">
        <v>141</v>
      </c>
      <c r="O198" s="21" t="s">
        <v>555</v>
      </c>
      <c r="P198" s="21" t="s">
        <v>517</v>
      </c>
      <c r="Q198" s="21">
        <v>5085552555</v>
      </c>
      <c r="R198" s="21" t="s">
        <v>518</v>
      </c>
      <c r="S198" s="21"/>
      <c r="T198" s="21" t="s">
        <v>382</v>
      </c>
      <c r="U198" s="21" t="s">
        <v>131</v>
      </c>
      <c r="V198" s="21">
        <v>50553</v>
      </c>
      <c r="W198" s="21" t="s">
        <v>36</v>
      </c>
      <c r="X198" s="21" t="s">
        <v>37</v>
      </c>
      <c r="Y198" s="21" t="s">
        <v>519</v>
      </c>
      <c r="Z198" s="21" t="s">
        <v>520</v>
      </c>
      <c r="AA198" s="25" t="s">
        <v>521</v>
      </c>
      <c r="AB198" s="21" t="s">
        <v>96</v>
      </c>
    </row>
    <row r="199" spans="1:28">
      <c r="A199" s="21">
        <v>10416</v>
      </c>
      <c r="B199" s="21">
        <v>41</v>
      </c>
      <c r="C199" s="22">
        <v>100</v>
      </c>
      <c r="D199" s="21">
        <v>3</v>
      </c>
      <c r="E199" s="22">
        <f>C199*B199</f>
        <v>4100</v>
      </c>
      <c r="F199" s="23">
        <v>5642.83</v>
      </c>
      <c r="G199" s="23">
        <f>F199-E199</f>
        <v>1542.83</v>
      </c>
      <c r="H199" s="24">
        <v>38482</v>
      </c>
      <c r="I199" s="21" t="s">
        <v>51</v>
      </c>
      <c r="J199" s="21">
        <v>2</v>
      </c>
      <c r="K199" s="21" t="s">
        <v>63</v>
      </c>
      <c r="L199" s="21">
        <v>2005</v>
      </c>
      <c r="M199" s="21" t="s">
        <v>30</v>
      </c>
      <c r="N199" s="21">
        <v>118</v>
      </c>
      <c r="O199" s="21" t="s">
        <v>683</v>
      </c>
      <c r="P199" s="21" t="s">
        <v>492</v>
      </c>
      <c r="Q199" s="21" t="s">
        <v>493</v>
      </c>
      <c r="R199" s="21" t="s">
        <v>494</v>
      </c>
      <c r="S199" s="21"/>
      <c r="T199" s="21" t="s">
        <v>495</v>
      </c>
      <c r="U199" s="21"/>
      <c r="V199" s="21">
        <v>42100</v>
      </c>
      <c r="W199" s="21" t="s">
        <v>496</v>
      </c>
      <c r="X199" s="21" t="s">
        <v>59</v>
      </c>
      <c r="Y199" s="21" t="s">
        <v>497</v>
      </c>
      <c r="Z199" s="21" t="s">
        <v>498</v>
      </c>
      <c r="AA199" s="25" t="s">
        <v>499</v>
      </c>
      <c r="AB199" s="21" t="s">
        <v>96</v>
      </c>
    </row>
    <row r="200" spans="1:28">
      <c r="A200" s="21">
        <v>10338</v>
      </c>
      <c r="B200" s="21">
        <v>41</v>
      </c>
      <c r="C200" s="22">
        <v>100</v>
      </c>
      <c r="D200" s="21">
        <v>1</v>
      </c>
      <c r="E200" s="22">
        <f>C200*B200</f>
        <v>4100</v>
      </c>
      <c r="F200" s="23">
        <v>5624.79</v>
      </c>
      <c r="G200" s="23">
        <f>F200-E200</f>
        <v>1524.79</v>
      </c>
      <c r="H200" s="24">
        <v>38313</v>
      </c>
      <c r="I200" s="21" t="s">
        <v>51</v>
      </c>
      <c r="J200" s="21">
        <v>4</v>
      </c>
      <c r="K200" s="21" t="s">
        <v>135</v>
      </c>
      <c r="L200" s="21">
        <v>2004</v>
      </c>
      <c r="M200" s="21" t="s">
        <v>30</v>
      </c>
      <c r="N200" s="21">
        <v>157</v>
      </c>
      <c r="O200" s="21" t="s">
        <v>336</v>
      </c>
      <c r="P200" s="21" t="s">
        <v>684</v>
      </c>
      <c r="Q200" s="21" t="s">
        <v>685</v>
      </c>
      <c r="R200" s="21" t="s">
        <v>686</v>
      </c>
      <c r="S200" s="21"/>
      <c r="T200" s="21" t="s">
        <v>687</v>
      </c>
      <c r="U200" s="21"/>
      <c r="V200" s="21" t="s">
        <v>688</v>
      </c>
      <c r="W200" s="21" t="s">
        <v>353</v>
      </c>
      <c r="X200" s="21" t="s">
        <v>59</v>
      </c>
      <c r="Y200" s="21" t="s">
        <v>689</v>
      </c>
      <c r="Z200" s="21" t="s">
        <v>690</v>
      </c>
      <c r="AA200" s="25" t="s">
        <v>691</v>
      </c>
      <c r="AB200" s="21" t="s">
        <v>96</v>
      </c>
    </row>
    <row r="201" spans="1:28">
      <c r="A201" s="21">
        <v>10128</v>
      </c>
      <c r="B201" s="21">
        <v>41</v>
      </c>
      <c r="C201" s="22">
        <v>100</v>
      </c>
      <c r="D201" s="21">
        <v>2</v>
      </c>
      <c r="E201" s="22">
        <f>C201*B201</f>
        <v>4100</v>
      </c>
      <c r="F201" s="23">
        <v>5544.02</v>
      </c>
      <c r="G201" s="23">
        <f>F201-E201</f>
        <v>1444.02</v>
      </c>
      <c r="H201" s="24">
        <v>37778</v>
      </c>
      <c r="I201" s="21" t="s">
        <v>51</v>
      </c>
      <c r="J201" s="21">
        <v>2</v>
      </c>
      <c r="K201" s="21" t="s">
        <v>298</v>
      </c>
      <c r="L201" s="21">
        <v>2003</v>
      </c>
      <c r="M201" s="21" t="s">
        <v>42</v>
      </c>
      <c r="N201" s="21">
        <v>136</v>
      </c>
      <c r="O201" s="21" t="s">
        <v>627</v>
      </c>
      <c r="P201" s="21" t="s">
        <v>119</v>
      </c>
      <c r="Q201" s="21" t="s">
        <v>120</v>
      </c>
      <c r="R201" s="21" t="s">
        <v>121</v>
      </c>
      <c r="S201" s="21"/>
      <c r="T201" s="21" t="s">
        <v>122</v>
      </c>
      <c r="U201" s="21"/>
      <c r="V201" s="21">
        <v>28034</v>
      </c>
      <c r="W201" s="21" t="s">
        <v>123</v>
      </c>
      <c r="X201" s="21" t="s">
        <v>59</v>
      </c>
      <c r="Y201" s="21" t="s">
        <v>124</v>
      </c>
      <c r="Z201" s="21" t="s">
        <v>125</v>
      </c>
      <c r="AA201" s="25" t="s">
        <v>126</v>
      </c>
      <c r="AB201" s="21" t="s">
        <v>96</v>
      </c>
    </row>
    <row r="202" spans="1:28">
      <c r="A202" s="21">
        <v>10326</v>
      </c>
      <c r="B202" s="21">
        <v>41</v>
      </c>
      <c r="C202" s="22">
        <v>100</v>
      </c>
      <c r="D202" s="21">
        <v>4</v>
      </c>
      <c r="E202" s="22">
        <f>C202*B202</f>
        <v>4100</v>
      </c>
      <c r="F202" s="23">
        <v>4333.29</v>
      </c>
      <c r="G202" s="23">
        <f>F202-E202</f>
        <v>233.29</v>
      </c>
      <c r="H202" s="24">
        <v>38300</v>
      </c>
      <c r="I202" s="21" t="s">
        <v>51</v>
      </c>
      <c r="J202" s="21">
        <v>4</v>
      </c>
      <c r="K202" s="21" t="s">
        <v>135</v>
      </c>
      <c r="L202" s="21">
        <v>2004</v>
      </c>
      <c r="M202" s="21" t="s">
        <v>278</v>
      </c>
      <c r="N202" s="21">
        <v>122</v>
      </c>
      <c r="O202" s="21" t="s">
        <v>279</v>
      </c>
      <c r="P202" s="21" t="s">
        <v>358</v>
      </c>
      <c r="Q202" s="21" t="s">
        <v>359</v>
      </c>
      <c r="R202" s="21" t="s">
        <v>360</v>
      </c>
      <c r="S202" s="21"/>
      <c r="T202" s="21" t="s">
        <v>361</v>
      </c>
      <c r="U202" s="21"/>
      <c r="V202" s="21" t="s">
        <v>362</v>
      </c>
      <c r="W202" s="21" t="s">
        <v>363</v>
      </c>
      <c r="X202" s="21" t="s">
        <v>59</v>
      </c>
      <c r="Y202" s="21" t="s">
        <v>364</v>
      </c>
      <c r="Z202" s="21" t="s">
        <v>365</v>
      </c>
      <c r="AA202" s="25" t="s">
        <v>366</v>
      </c>
      <c r="AB202" s="21" t="s">
        <v>96</v>
      </c>
    </row>
    <row r="203" spans="1:28">
      <c r="A203" s="21">
        <v>10235</v>
      </c>
      <c r="B203" s="21">
        <v>41</v>
      </c>
      <c r="C203" s="22">
        <v>100</v>
      </c>
      <c r="D203" s="21">
        <v>1</v>
      </c>
      <c r="E203" s="22">
        <f>C203*B203</f>
        <v>4100</v>
      </c>
      <c r="F203" s="23">
        <v>4177.49</v>
      </c>
      <c r="G203" s="23">
        <f>F203-E203</f>
        <v>77.4899999999998</v>
      </c>
      <c r="H203" s="24">
        <v>38079</v>
      </c>
      <c r="I203" s="21" t="s">
        <v>51</v>
      </c>
      <c r="J203" s="21">
        <v>2</v>
      </c>
      <c r="K203" s="21" t="s">
        <v>29</v>
      </c>
      <c r="L203" s="21">
        <v>2004</v>
      </c>
      <c r="M203" s="21" t="s">
        <v>72</v>
      </c>
      <c r="N203" s="21">
        <v>99</v>
      </c>
      <c r="O203" s="21" t="s">
        <v>157</v>
      </c>
      <c r="P203" s="21" t="s">
        <v>556</v>
      </c>
      <c r="Q203" s="21" t="s">
        <v>557</v>
      </c>
      <c r="R203" s="21" t="s">
        <v>558</v>
      </c>
      <c r="S203" s="21"/>
      <c r="T203" s="21" t="s">
        <v>559</v>
      </c>
      <c r="U203" s="21" t="s">
        <v>473</v>
      </c>
      <c r="V203" s="21" t="s">
        <v>560</v>
      </c>
      <c r="W203" s="21" t="s">
        <v>475</v>
      </c>
      <c r="X203" s="21" t="s">
        <v>37</v>
      </c>
      <c r="Y203" s="21" t="s">
        <v>561</v>
      </c>
      <c r="Z203" s="21" t="s">
        <v>81</v>
      </c>
      <c r="AA203" s="25" t="s">
        <v>562</v>
      </c>
      <c r="AB203" s="21" t="s">
        <v>96</v>
      </c>
    </row>
    <row r="204" spans="1:28">
      <c r="A204" s="21">
        <v>10328</v>
      </c>
      <c r="B204" s="21">
        <v>41</v>
      </c>
      <c r="C204" s="22">
        <v>100</v>
      </c>
      <c r="D204" s="21">
        <v>9</v>
      </c>
      <c r="E204" s="22">
        <f>C204*B204</f>
        <v>4100</v>
      </c>
      <c r="F204" s="23">
        <v>4156.58</v>
      </c>
      <c r="G204" s="23">
        <f>F204-E204</f>
        <v>56.5799999999999</v>
      </c>
      <c r="H204" s="24">
        <v>38303</v>
      </c>
      <c r="I204" s="21" t="s">
        <v>51</v>
      </c>
      <c r="J204" s="21">
        <v>4</v>
      </c>
      <c r="K204" s="21" t="s">
        <v>135</v>
      </c>
      <c r="L204" s="21">
        <v>2004</v>
      </c>
      <c r="M204" s="21" t="s">
        <v>278</v>
      </c>
      <c r="N204" s="21">
        <v>90</v>
      </c>
      <c r="O204" s="21" t="s">
        <v>608</v>
      </c>
      <c r="P204" s="21" t="s">
        <v>657</v>
      </c>
      <c r="Q204" s="21" t="s">
        <v>658</v>
      </c>
      <c r="R204" s="21" t="s">
        <v>659</v>
      </c>
      <c r="S204" s="21"/>
      <c r="T204" s="21" t="s">
        <v>660</v>
      </c>
      <c r="U204" s="21"/>
      <c r="V204" s="21">
        <v>24100</v>
      </c>
      <c r="W204" s="21" t="s">
        <v>496</v>
      </c>
      <c r="X204" s="21" t="s">
        <v>59</v>
      </c>
      <c r="Y204" s="21" t="s">
        <v>661</v>
      </c>
      <c r="Z204" s="21" t="s">
        <v>662</v>
      </c>
      <c r="AA204" s="25" t="s">
        <v>663</v>
      </c>
      <c r="AB204" s="21" t="s">
        <v>96</v>
      </c>
    </row>
    <row r="205" spans="1:28">
      <c r="A205" s="21">
        <v>10133</v>
      </c>
      <c r="B205" s="21">
        <v>41</v>
      </c>
      <c r="C205" s="22">
        <v>94.1</v>
      </c>
      <c r="D205" s="21">
        <v>5</v>
      </c>
      <c r="E205" s="22">
        <f>C205*B205</f>
        <v>3858.1</v>
      </c>
      <c r="F205" s="23">
        <v>3858.1</v>
      </c>
      <c r="G205" s="23">
        <f>F205-E205</f>
        <v>0</v>
      </c>
      <c r="H205" s="24">
        <v>37799</v>
      </c>
      <c r="I205" s="21" t="s">
        <v>51</v>
      </c>
      <c r="J205" s="21">
        <v>2</v>
      </c>
      <c r="K205" s="21" t="s">
        <v>298</v>
      </c>
      <c r="L205" s="21">
        <v>2003</v>
      </c>
      <c r="M205" s="21" t="s">
        <v>30</v>
      </c>
      <c r="N205" s="21">
        <v>109</v>
      </c>
      <c r="O205" s="21" t="s">
        <v>375</v>
      </c>
      <c r="P205" s="21" t="s">
        <v>119</v>
      </c>
      <c r="Q205" s="21" t="s">
        <v>120</v>
      </c>
      <c r="R205" s="21" t="s">
        <v>121</v>
      </c>
      <c r="S205" s="21"/>
      <c r="T205" s="21" t="s">
        <v>122</v>
      </c>
      <c r="U205" s="21"/>
      <c r="V205" s="21">
        <v>28034</v>
      </c>
      <c r="W205" s="21" t="s">
        <v>123</v>
      </c>
      <c r="X205" s="21" t="s">
        <v>59</v>
      </c>
      <c r="Y205" s="21" t="s">
        <v>124</v>
      </c>
      <c r="Z205" s="21" t="s">
        <v>125</v>
      </c>
      <c r="AA205" s="25" t="s">
        <v>126</v>
      </c>
      <c r="AB205" s="21" t="s">
        <v>96</v>
      </c>
    </row>
    <row r="206" spans="1:28">
      <c r="A206" s="21">
        <v>10205</v>
      </c>
      <c r="B206" s="21">
        <v>40</v>
      </c>
      <c r="C206" s="22">
        <v>100</v>
      </c>
      <c r="D206" s="21">
        <v>3</v>
      </c>
      <c r="E206" s="22">
        <f>C206*B206</f>
        <v>4000</v>
      </c>
      <c r="F206" s="23">
        <v>7492.4</v>
      </c>
      <c r="G206" s="23">
        <f>F206-E206</f>
        <v>3492.4</v>
      </c>
      <c r="H206" s="24">
        <v>37958</v>
      </c>
      <c r="I206" s="21" t="s">
        <v>51</v>
      </c>
      <c r="J206" s="21">
        <v>4</v>
      </c>
      <c r="K206" s="21" t="s">
        <v>314</v>
      </c>
      <c r="L206" s="21">
        <v>2003</v>
      </c>
      <c r="M206" s="21" t="s">
        <v>42</v>
      </c>
      <c r="N206" s="21">
        <v>168</v>
      </c>
      <c r="O206" s="21" t="s">
        <v>199</v>
      </c>
      <c r="P206" s="21" t="s">
        <v>119</v>
      </c>
      <c r="Q206" s="21" t="s">
        <v>120</v>
      </c>
      <c r="R206" s="21" t="s">
        <v>121</v>
      </c>
      <c r="S206" s="21"/>
      <c r="T206" s="21" t="s">
        <v>122</v>
      </c>
      <c r="U206" s="21"/>
      <c r="V206" s="21">
        <v>28034</v>
      </c>
      <c r="W206" s="21" t="s">
        <v>123</v>
      </c>
      <c r="X206" s="21" t="s">
        <v>59</v>
      </c>
      <c r="Y206" s="21" t="s">
        <v>124</v>
      </c>
      <c r="Z206" s="21" t="s">
        <v>125</v>
      </c>
      <c r="AA206" s="25" t="s">
        <v>126</v>
      </c>
      <c r="AB206" s="21" t="s">
        <v>41</v>
      </c>
    </row>
    <row r="207" spans="1:28">
      <c r="A207" s="21">
        <v>10253</v>
      </c>
      <c r="B207" s="21">
        <v>40</v>
      </c>
      <c r="C207" s="22">
        <v>100</v>
      </c>
      <c r="D207" s="21">
        <v>6</v>
      </c>
      <c r="E207" s="22">
        <f>C207*B207</f>
        <v>4000</v>
      </c>
      <c r="F207" s="23">
        <v>6773.6</v>
      </c>
      <c r="G207" s="23">
        <f>F207-E207</f>
        <v>2773.6</v>
      </c>
      <c r="H207" s="24">
        <v>38139</v>
      </c>
      <c r="I207" s="21" t="s">
        <v>367</v>
      </c>
      <c r="J207" s="21">
        <v>2</v>
      </c>
      <c r="K207" s="21" t="s">
        <v>298</v>
      </c>
      <c r="L207" s="21">
        <v>2004</v>
      </c>
      <c r="M207" s="21" t="s">
        <v>52</v>
      </c>
      <c r="N207" s="21">
        <v>169</v>
      </c>
      <c r="O207" s="21" t="s">
        <v>118</v>
      </c>
      <c r="P207" s="21" t="s">
        <v>74</v>
      </c>
      <c r="Q207" s="21" t="s">
        <v>75</v>
      </c>
      <c r="R207" s="21" t="s">
        <v>76</v>
      </c>
      <c r="S207" s="21"/>
      <c r="T207" s="21" t="s">
        <v>77</v>
      </c>
      <c r="U207" s="21"/>
      <c r="V207" s="21" t="s">
        <v>78</v>
      </c>
      <c r="W207" s="21" t="s">
        <v>79</v>
      </c>
      <c r="X207" s="21" t="s">
        <v>59</v>
      </c>
      <c r="Y207" s="21" t="s">
        <v>80</v>
      </c>
      <c r="Z207" s="21" t="s">
        <v>81</v>
      </c>
      <c r="AA207" s="25" t="s">
        <v>82</v>
      </c>
      <c r="AB207" s="21" t="s">
        <v>96</v>
      </c>
    </row>
    <row r="208" spans="1:28">
      <c r="A208" s="21">
        <v>10287</v>
      </c>
      <c r="B208" s="21">
        <v>40</v>
      </c>
      <c r="C208" s="22">
        <v>100</v>
      </c>
      <c r="D208" s="21">
        <v>14</v>
      </c>
      <c r="E208" s="22">
        <f>C208*B208</f>
        <v>4000</v>
      </c>
      <c r="F208" s="23">
        <v>6761.6</v>
      </c>
      <c r="G208" s="23">
        <f>F208-E208</f>
        <v>2761.6</v>
      </c>
      <c r="H208" s="24">
        <v>38229</v>
      </c>
      <c r="I208" s="21" t="s">
        <v>51</v>
      </c>
      <c r="J208" s="21">
        <v>3</v>
      </c>
      <c r="K208" s="21" t="s">
        <v>190</v>
      </c>
      <c r="L208" s="21">
        <v>2004</v>
      </c>
      <c r="M208" s="21" t="s">
        <v>52</v>
      </c>
      <c r="N208" s="21">
        <v>146</v>
      </c>
      <c r="O208" s="21" t="s">
        <v>147</v>
      </c>
      <c r="P208" s="21" t="s">
        <v>628</v>
      </c>
      <c r="Q208" s="21" t="s">
        <v>629</v>
      </c>
      <c r="R208" s="21" t="s">
        <v>630</v>
      </c>
      <c r="S208" s="21"/>
      <c r="T208" s="21" t="s">
        <v>631</v>
      </c>
      <c r="U208" s="21"/>
      <c r="V208" s="21">
        <v>1203</v>
      </c>
      <c r="W208" s="21" t="s">
        <v>632</v>
      </c>
      <c r="X208" s="21" t="s">
        <v>59</v>
      </c>
      <c r="Y208" s="21" t="s">
        <v>633</v>
      </c>
      <c r="Z208" s="21" t="s">
        <v>420</v>
      </c>
      <c r="AA208" s="25" t="s">
        <v>634</v>
      </c>
      <c r="AB208" s="21" t="s">
        <v>96</v>
      </c>
    </row>
    <row r="209" spans="1:28">
      <c r="A209" s="21">
        <v>10313</v>
      </c>
      <c r="B209" s="21">
        <v>40</v>
      </c>
      <c r="C209" s="22">
        <v>100</v>
      </c>
      <c r="D209" s="21">
        <v>7</v>
      </c>
      <c r="E209" s="22">
        <f>C209*B209</f>
        <v>4000</v>
      </c>
      <c r="F209" s="23">
        <v>6678</v>
      </c>
      <c r="G209" s="23">
        <f>F209-E209</f>
        <v>2678</v>
      </c>
      <c r="H209" s="24">
        <v>38282</v>
      </c>
      <c r="I209" s="21" t="s">
        <v>51</v>
      </c>
      <c r="J209" s="21">
        <v>4</v>
      </c>
      <c r="K209" s="21" t="s">
        <v>232</v>
      </c>
      <c r="L209" s="21">
        <v>2004</v>
      </c>
      <c r="M209" s="21" t="s">
        <v>52</v>
      </c>
      <c r="N209" s="21">
        <v>147</v>
      </c>
      <c r="O209" s="21" t="s">
        <v>267</v>
      </c>
      <c r="P209" s="21" t="s">
        <v>469</v>
      </c>
      <c r="Q209" s="21" t="s">
        <v>470</v>
      </c>
      <c r="R209" s="21" t="s">
        <v>471</v>
      </c>
      <c r="S209" s="21"/>
      <c r="T209" s="21" t="s">
        <v>472</v>
      </c>
      <c r="U209" s="21" t="s">
        <v>473</v>
      </c>
      <c r="V209" s="21" t="s">
        <v>474</v>
      </c>
      <c r="W209" s="21" t="s">
        <v>475</v>
      </c>
      <c r="X209" s="21" t="s">
        <v>37</v>
      </c>
      <c r="Y209" s="21" t="s">
        <v>476</v>
      </c>
      <c r="Z209" s="21" t="s">
        <v>477</v>
      </c>
      <c r="AA209" s="25" t="s">
        <v>478</v>
      </c>
      <c r="AB209" s="21" t="s">
        <v>96</v>
      </c>
    </row>
    <row r="210" spans="1:28">
      <c r="A210" s="21">
        <v>10411</v>
      </c>
      <c r="B210" s="21">
        <v>40</v>
      </c>
      <c r="C210" s="22">
        <v>100</v>
      </c>
      <c r="D210" s="21">
        <v>6</v>
      </c>
      <c r="E210" s="22">
        <f>C210*B210</f>
        <v>4000</v>
      </c>
      <c r="F210" s="23">
        <v>6232</v>
      </c>
      <c r="G210" s="23">
        <f>F210-E210</f>
        <v>2232</v>
      </c>
      <c r="H210" s="24">
        <v>38473</v>
      </c>
      <c r="I210" s="21" t="s">
        <v>51</v>
      </c>
      <c r="J210" s="21">
        <v>2</v>
      </c>
      <c r="K210" s="21" t="s">
        <v>63</v>
      </c>
      <c r="L210" s="21">
        <v>2005</v>
      </c>
      <c r="M210" s="21" t="s">
        <v>256</v>
      </c>
      <c r="N210" s="21">
        <v>136</v>
      </c>
      <c r="O210" s="21" t="s">
        <v>300</v>
      </c>
      <c r="P210" s="21" t="s">
        <v>692</v>
      </c>
      <c r="Q210" s="21" t="s">
        <v>693</v>
      </c>
      <c r="R210" s="21" t="s">
        <v>694</v>
      </c>
      <c r="S210" s="21"/>
      <c r="T210" s="21" t="s">
        <v>695</v>
      </c>
      <c r="U210" s="21" t="s">
        <v>696</v>
      </c>
      <c r="V210" s="21" t="s">
        <v>697</v>
      </c>
      <c r="W210" s="21" t="s">
        <v>475</v>
      </c>
      <c r="X210" s="21" t="s">
        <v>37</v>
      </c>
      <c r="Y210" s="21" t="s">
        <v>698</v>
      </c>
      <c r="Z210" s="21" t="s">
        <v>699</v>
      </c>
      <c r="AA210" s="25" t="s">
        <v>700</v>
      </c>
      <c r="AB210" s="21" t="s">
        <v>96</v>
      </c>
    </row>
    <row r="211" spans="1:28">
      <c r="A211" s="21">
        <v>10191</v>
      </c>
      <c r="B211" s="21">
        <v>40</v>
      </c>
      <c r="C211" s="22">
        <v>100</v>
      </c>
      <c r="D211" s="21">
        <v>1</v>
      </c>
      <c r="E211" s="22">
        <f>C211*B211</f>
        <v>4000</v>
      </c>
      <c r="F211" s="23">
        <v>5590</v>
      </c>
      <c r="G211" s="23">
        <f>F211-E211</f>
        <v>1590</v>
      </c>
      <c r="H211" s="24">
        <v>37945</v>
      </c>
      <c r="I211" s="21" t="s">
        <v>51</v>
      </c>
      <c r="J211" s="21">
        <v>4</v>
      </c>
      <c r="K211" s="21" t="s">
        <v>135</v>
      </c>
      <c r="L211" s="21">
        <v>2003</v>
      </c>
      <c r="M211" s="21" t="s">
        <v>52</v>
      </c>
      <c r="N211" s="21">
        <v>117</v>
      </c>
      <c r="O211" s="21" t="s">
        <v>513</v>
      </c>
      <c r="P211" s="21" t="s">
        <v>402</v>
      </c>
      <c r="Q211" s="21" t="s">
        <v>403</v>
      </c>
      <c r="R211" s="21" t="s">
        <v>404</v>
      </c>
      <c r="S211" s="21"/>
      <c r="T211" s="21" t="s">
        <v>405</v>
      </c>
      <c r="U211" s="21"/>
      <c r="V211" s="21">
        <v>50739</v>
      </c>
      <c r="W211" s="21" t="s">
        <v>331</v>
      </c>
      <c r="X211" s="21" t="s">
        <v>59</v>
      </c>
      <c r="Y211" s="21" t="s">
        <v>406</v>
      </c>
      <c r="Z211" s="21" t="s">
        <v>407</v>
      </c>
      <c r="AA211" s="25" t="s">
        <v>408</v>
      </c>
      <c r="AB211" s="21" t="s">
        <v>96</v>
      </c>
    </row>
    <row r="212" spans="1:28">
      <c r="A212" s="21">
        <v>10380</v>
      </c>
      <c r="B212" s="21">
        <v>40</v>
      </c>
      <c r="C212" s="22">
        <v>100</v>
      </c>
      <c r="D212" s="21">
        <v>10</v>
      </c>
      <c r="E212" s="22">
        <f>C212*B212</f>
        <v>4000</v>
      </c>
      <c r="F212" s="23">
        <v>4931.6</v>
      </c>
      <c r="G212" s="23">
        <f>F212-E212</f>
        <v>931.6</v>
      </c>
      <c r="H212" s="24">
        <v>38399</v>
      </c>
      <c r="I212" s="21" t="s">
        <v>51</v>
      </c>
      <c r="J212" s="21">
        <v>1</v>
      </c>
      <c r="K212" s="21" t="s">
        <v>213</v>
      </c>
      <c r="L212" s="21">
        <v>2005</v>
      </c>
      <c r="M212" s="21" t="s">
        <v>42</v>
      </c>
      <c r="N212" s="21">
        <v>127</v>
      </c>
      <c r="O212" s="21" t="s">
        <v>181</v>
      </c>
      <c r="P212" s="21" t="s">
        <v>119</v>
      </c>
      <c r="Q212" s="21" t="s">
        <v>120</v>
      </c>
      <c r="R212" s="21" t="s">
        <v>121</v>
      </c>
      <c r="S212" s="21"/>
      <c r="T212" s="21" t="s">
        <v>122</v>
      </c>
      <c r="U212" s="21"/>
      <c r="V212" s="21">
        <v>28034</v>
      </c>
      <c r="W212" s="21" t="s">
        <v>123</v>
      </c>
      <c r="X212" s="21" t="s">
        <v>59</v>
      </c>
      <c r="Y212" s="21" t="s">
        <v>124</v>
      </c>
      <c r="Z212" s="21" t="s">
        <v>125</v>
      </c>
      <c r="AA212" s="25" t="s">
        <v>126</v>
      </c>
      <c r="AB212" s="21" t="s">
        <v>96</v>
      </c>
    </row>
    <row r="213" spans="1:28">
      <c r="A213" s="21">
        <v>10131</v>
      </c>
      <c r="B213" s="21">
        <v>40</v>
      </c>
      <c r="C213" s="22">
        <v>100</v>
      </c>
      <c r="D213" s="21">
        <v>1</v>
      </c>
      <c r="E213" s="22">
        <f>C213*B213</f>
        <v>4000</v>
      </c>
      <c r="F213" s="23">
        <v>4427.6</v>
      </c>
      <c r="G213" s="23">
        <f>F213-E213</f>
        <v>427.6</v>
      </c>
      <c r="H213" s="24">
        <v>37788</v>
      </c>
      <c r="I213" s="21" t="s">
        <v>51</v>
      </c>
      <c r="J213" s="21">
        <v>2</v>
      </c>
      <c r="K213" s="21" t="s">
        <v>298</v>
      </c>
      <c r="L213" s="21">
        <v>2003</v>
      </c>
      <c r="M213" s="21" t="s">
        <v>30</v>
      </c>
      <c r="N213" s="21">
        <v>99</v>
      </c>
      <c r="O213" s="21" t="s">
        <v>31</v>
      </c>
      <c r="P213" s="21" t="s">
        <v>701</v>
      </c>
      <c r="Q213" s="21">
        <v>2035554407</v>
      </c>
      <c r="R213" s="21" t="s">
        <v>702</v>
      </c>
      <c r="S213" s="21"/>
      <c r="T213" s="21" t="s">
        <v>703</v>
      </c>
      <c r="U213" s="21" t="s">
        <v>483</v>
      </c>
      <c r="V213" s="21">
        <v>97561</v>
      </c>
      <c r="W213" s="21" t="s">
        <v>36</v>
      </c>
      <c r="X213" s="21" t="s">
        <v>37</v>
      </c>
      <c r="Y213" s="21" t="s">
        <v>704</v>
      </c>
      <c r="Z213" s="21" t="s">
        <v>705</v>
      </c>
      <c r="AA213" s="25" t="s">
        <v>706</v>
      </c>
      <c r="AB213" s="21" t="s">
        <v>96</v>
      </c>
    </row>
    <row r="214" spans="1:28">
      <c r="A214" s="21">
        <v>10130</v>
      </c>
      <c r="B214" s="21">
        <v>40</v>
      </c>
      <c r="C214" s="22">
        <v>96.34</v>
      </c>
      <c r="D214" s="21">
        <v>2</v>
      </c>
      <c r="E214" s="22">
        <f>C214*B214</f>
        <v>3853.6</v>
      </c>
      <c r="F214" s="23">
        <v>3853.6</v>
      </c>
      <c r="G214" s="23">
        <f>F214-E214</f>
        <v>0</v>
      </c>
      <c r="H214" s="24">
        <v>37788</v>
      </c>
      <c r="I214" s="21" t="s">
        <v>51</v>
      </c>
      <c r="J214" s="21">
        <v>2</v>
      </c>
      <c r="K214" s="21" t="s">
        <v>298</v>
      </c>
      <c r="L214" s="21">
        <v>2003</v>
      </c>
      <c r="M214" s="21" t="s">
        <v>278</v>
      </c>
      <c r="N214" s="21">
        <v>86</v>
      </c>
      <c r="O214" s="21" t="s">
        <v>707</v>
      </c>
      <c r="P214" s="21" t="s">
        <v>386</v>
      </c>
      <c r="Q214" s="21">
        <v>6175558428</v>
      </c>
      <c r="R214" s="21" t="s">
        <v>387</v>
      </c>
      <c r="S214" s="21"/>
      <c r="T214" s="21" t="s">
        <v>194</v>
      </c>
      <c r="U214" s="21" t="s">
        <v>131</v>
      </c>
      <c r="V214" s="21">
        <v>58339</v>
      </c>
      <c r="W214" s="21" t="s">
        <v>36</v>
      </c>
      <c r="X214" s="21" t="s">
        <v>37</v>
      </c>
      <c r="Y214" s="21" t="s">
        <v>290</v>
      </c>
      <c r="Z214" s="21" t="s">
        <v>388</v>
      </c>
      <c r="AA214" s="25" t="s">
        <v>389</v>
      </c>
      <c r="AB214" s="21" t="s">
        <v>96</v>
      </c>
    </row>
    <row r="215" spans="1:28">
      <c r="A215" s="21">
        <v>10233</v>
      </c>
      <c r="B215" s="21">
        <v>40</v>
      </c>
      <c r="C215" s="22">
        <v>94.71</v>
      </c>
      <c r="D215" s="21">
        <v>2</v>
      </c>
      <c r="E215" s="22">
        <f>C215*B215</f>
        <v>3788.4</v>
      </c>
      <c r="F215" s="23">
        <v>3788.4</v>
      </c>
      <c r="G215" s="23">
        <f>F215-E215</f>
        <v>0</v>
      </c>
      <c r="H215" s="24">
        <v>38075</v>
      </c>
      <c r="I215" s="21" t="s">
        <v>51</v>
      </c>
      <c r="J215" s="21">
        <v>1</v>
      </c>
      <c r="K215" s="21" t="s">
        <v>248</v>
      </c>
      <c r="L215" s="21">
        <v>2004</v>
      </c>
      <c r="M215" s="21" t="s">
        <v>42</v>
      </c>
      <c r="N215" s="21">
        <v>88</v>
      </c>
      <c r="O215" s="21" t="s">
        <v>127</v>
      </c>
      <c r="P215" s="21" t="s">
        <v>32</v>
      </c>
      <c r="Q215" s="21">
        <v>2015559350</v>
      </c>
      <c r="R215" s="21" t="s">
        <v>33</v>
      </c>
      <c r="S215" s="21"/>
      <c r="T215" s="21" t="s">
        <v>34</v>
      </c>
      <c r="U215" s="21" t="s">
        <v>35</v>
      </c>
      <c r="V215" s="21">
        <v>94019</v>
      </c>
      <c r="W215" s="21" t="s">
        <v>36</v>
      </c>
      <c r="X215" s="21" t="s">
        <v>37</v>
      </c>
      <c r="Y215" s="21" t="s">
        <v>38</v>
      </c>
      <c r="Z215" s="21" t="s">
        <v>39</v>
      </c>
      <c r="AA215" s="25" t="s">
        <v>40</v>
      </c>
      <c r="AB215" s="21" t="s">
        <v>96</v>
      </c>
    </row>
    <row r="216" spans="1:28">
      <c r="A216" s="21">
        <v>10272</v>
      </c>
      <c r="B216" s="21">
        <v>39</v>
      </c>
      <c r="C216" s="22">
        <v>100</v>
      </c>
      <c r="D216" s="21">
        <v>1</v>
      </c>
      <c r="E216" s="22">
        <f>C216*B216</f>
        <v>3900</v>
      </c>
      <c r="F216" s="23">
        <v>7962.24</v>
      </c>
      <c r="G216" s="23">
        <f>F216-E216</f>
        <v>4062.24</v>
      </c>
      <c r="H216" s="24">
        <v>38188</v>
      </c>
      <c r="I216" s="21" t="s">
        <v>51</v>
      </c>
      <c r="J216" s="21">
        <v>3</v>
      </c>
      <c r="K216" s="21" t="s">
        <v>206</v>
      </c>
      <c r="L216" s="21">
        <v>2004</v>
      </c>
      <c r="M216" s="21" t="s">
        <v>52</v>
      </c>
      <c r="N216" s="21">
        <v>173</v>
      </c>
      <c r="O216" s="21" t="s">
        <v>335</v>
      </c>
      <c r="P216" s="21" t="s">
        <v>174</v>
      </c>
      <c r="Q216" s="21">
        <v>2155551555</v>
      </c>
      <c r="R216" s="21" t="s">
        <v>175</v>
      </c>
      <c r="S216" s="21"/>
      <c r="T216" s="21" t="s">
        <v>176</v>
      </c>
      <c r="U216" s="21" t="s">
        <v>177</v>
      </c>
      <c r="V216" s="21">
        <v>70267</v>
      </c>
      <c r="W216" s="21" t="s">
        <v>36</v>
      </c>
      <c r="X216" s="21" t="s">
        <v>37</v>
      </c>
      <c r="Y216" s="21" t="s">
        <v>178</v>
      </c>
      <c r="Z216" s="21" t="s">
        <v>179</v>
      </c>
      <c r="AA216" s="25" t="s">
        <v>180</v>
      </c>
      <c r="AB216" s="21" t="s">
        <v>41</v>
      </c>
    </row>
    <row r="217" spans="1:28">
      <c r="A217" s="21">
        <v>10307</v>
      </c>
      <c r="B217" s="21">
        <v>39</v>
      </c>
      <c r="C217" s="22">
        <v>100</v>
      </c>
      <c r="D217" s="21">
        <v>1</v>
      </c>
      <c r="E217" s="22">
        <f>C217*B217</f>
        <v>3900</v>
      </c>
      <c r="F217" s="23">
        <v>7379.97</v>
      </c>
      <c r="G217" s="23">
        <f>F217-E217</f>
        <v>3479.97</v>
      </c>
      <c r="H217" s="24">
        <v>38274</v>
      </c>
      <c r="I217" s="21" t="s">
        <v>51</v>
      </c>
      <c r="J217" s="21">
        <v>4</v>
      </c>
      <c r="K217" s="21" t="s">
        <v>232</v>
      </c>
      <c r="L217" s="21">
        <v>2004</v>
      </c>
      <c r="M217" s="21" t="s">
        <v>30</v>
      </c>
      <c r="N217" s="21">
        <v>157</v>
      </c>
      <c r="O217" s="21" t="s">
        <v>336</v>
      </c>
      <c r="P217" s="21" t="s">
        <v>677</v>
      </c>
      <c r="Q217" s="21">
        <v>2155554695</v>
      </c>
      <c r="R217" s="21" t="s">
        <v>678</v>
      </c>
      <c r="S217" s="21"/>
      <c r="T217" s="21" t="s">
        <v>539</v>
      </c>
      <c r="U217" s="21" t="s">
        <v>177</v>
      </c>
      <c r="V217" s="21">
        <v>71270</v>
      </c>
      <c r="W217" s="21" t="s">
        <v>36</v>
      </c>
      <c r="X217" s="21" t="s">
        <v>37</v>
      </c>
      <c r="Y217" s="21" t="s">
        <v>679</v>
      </c>
      <c r="Z217" s="21" t="s">
        <v>680</v>
      </c>
      <c r="AA217" s="25" t="s">
        <v>681</v>
      </c>
      <c r="AB217" s="21" t="s">
        <v>41</v>
      </c>
    </row>
    <row r="218" spans="1:28">
      <c r="A218" s="21">
        <v>10377</v>
      </c>
      <c r="B218" s="21">
        <v>39</v>
      </c>
      <c r="C218" s="22">
        <v>100</v>
      </c>
      <c r="D218" s="21">
        <v>3</v>
      </c>
      <c r="E218" s="22">
        <f>C218*B218</f>
        <v>3900</v>
      </c>
      <c r="F218" s="23">
        <v>7264.53</v>
      </c>
      <c r="G218" s="23">
        <f>F218-E218</f>
        <v>3364.53</v>
      </c>
      <c r="H218" s="24">
        <v>38392</v>
      </c>
      <c r="I218" s="21" t="s">
        <v>51</v>
      </c>
      <c r="J218" s="21">
        <v>1</v>
      </c>
      <c r="K218" s="21" t="s">
        <v>213</v>
      </c>
      <c r="L218" s="21">
        <v>2005</v>
      </c>
      <c r="M218" s="21" t="s">
        <v>52</v>
      </c>
      <c r="N218" s="21">
        <v>169</v>
      </c>
      <c r="O218" s="21" t="s">
        <v>118</v>
      </c>
      <c r="P218" s="21" t="s">
        <v>320</v>
      </c>
      <c r="Q218" s="21" t="s">
        <v>321</v>
      </c>
      <c r="R218" s="21" t="s">
        <v>322</v>
      </c>
      <c r="S218" s="21"/>
      <c r="T218" s="21" t="s">
        <v>323</v>
      </c>
      <c r="U218" s="21"/>
      <c r="V218" s="21">
        <v>21240</v>
      </c>
      <c r="W218" s="21" t="s">
        <v>263</v>
      </c>
      <c r="X218" s="21" t="s">
        <v>59</v>
      </c>
      <c r="Y218" s="21" t="s">
        <v>324</v>
      </c>
      <c r="Z218" s="21" t="s">
        <v>325</v>
      </c>
      <c r="AA218" s="25" t="s">
        <v>326</v>
      </c>
      <c r="AB218" s="21" t="s">
        <v>41</v>
      </c>
    </row>
    <row r="219" spans="1:28">
      <c r="A219" s="21">
        <v>10237</v>
      </c>
      <c r="B219" s="21">
        <v>39</v>
      </c>
      <c r="C219" s="22">
        <v>100</v>
      </c>
      <c r="D219" s="21">
        <v>9</v>
      </c>
      <c r="E219" s="22">
        <f>C219*B219</f>
        <v>3900</v>
      </c>
      <c r="F219" s="23">
        <v>7023.9</v>
      </c>
      <c r="G219" s="23">
        <f>F219-E219</f>
        <v>3123.9</v>
      </c>
      <c r="H219" s="24">
        <v>38082</v>
      </c>
      <c r="I219" s="21" t="s">
        <v>51</v>
      </c>
      <c r="J219" s="21">
        <v>2</v>
      </c>
      <c r="K219" s="21" t="s">
        <v>29</v>
      </c>
      <c r="L219" s="21">
        <v>2004</v>
      </c>
      <c r="M219" s="21" t="s">
        <v>72</v>
      </c>
      <c r="N219" s="21">
        <v>193</v>
      </c>
      <c r="O219" s="21" t="s">
        <v>73</v>
      </c>
      <c r="P219" s="21" t="s">
        <v>416</v>
      </c>
      <c r="Q219" s="21">
        <v>2125551500</v>
      </c>
      <c r="R219" s="21" t="s">
        <v>417</v>
      </c>
      <c r="S219" s="21" t="s">
        <v>418</v>
      </c>
      <c r="T219" s="21" t="s">
        <v>419</v>
      </c>
      <c r="U219" s="21" t="s">
        <v>245</v>
      </c>
      <c r="V219" s="21">
        <v>10022</v>
      </c>
      <c r="W219" s="21" t="s">
        <v>36</v>
      </c>
      <c r="X219" s="21" t="s">
        <v>37</v>
      </c>
      <c r="Y219" s="21" t="s">
        <v>48</v>
      </c>
      <c r="Z219" s="21" t="s">
        <v>420</v>
      </c>
      <c r="AA219" s="25" t="s">
        <v>421</v>
      </c>
      <c r="AB219" s="21" t="s">
        <v>41</v>
      </c>
    </row>
    <row r="220" spans="1:28">
      <c r="A220" s="21">
        <v>10389</v>
      </c>
      <c r="B220" s="21">
        <v>39</v>
      </c>
      <c r="C220" s="22">
        <v>100</v>
      </c>
      <c r="D220" s="21">
        <v>5</v>
      </c>
      <c r="E220" s="22">
        <f>C220*B220</f>
        <v>3900</v>
      </c>
      <c r="F220" s="23">
        <v>6981</v>
      </c>
      <c r="G220" s="23">
        <f>F220-E220</f>
        <v>3081</v>
      </c>
      <c r="H220" s="24">
        <v>38414</v>
      </c>
      <c r="I220" s="21" t="s">
        <v>51</v>
      </c>
      <c r="J220" s="21">
        <v>1</v>
      </c>
      <c r="K220" s="21" t="s">
        <v>248</v>
      </c>
      <c r="L220" s="21">
        <v>2005</v>
      </c>
      <c r="M220" s="21" t="s">
        <v>72</v>
      </c>
      <c r="N220" s="21">
        <v>60</v>
      </c>
      <c r="O220" s="21" t="s">
        <v>708</v>
      </c>
      <c r="P220" s="21" t="s">
        <v>609</v>
      </c>
      <c r="Q220" s="21" t="s">
        <v>610</v>
      </c>
      <c r="R220" s="21" t="s">
        <v>611</v>
      </c>
      <c r="S220" s="21"/>
      <c r="T220" s="21" t="s">
        <v>612</v>
      </c>
      <c r="U220" s="21"/>
      <c r="V220" s="21" t="s">
        <v>613</v>
      </c>
      <c r="W220" s="21" t="s">
        <v>363</v>
      </c>
      <c r="X220" s="21" t="s">
        <v>59</v>
      </c>
      <c r="Y220" s="21" t="s">
        <v>614</v>
      </c>
      <c r="Z220" s="21" t="s">
        <v>545</v>
      </c>
      <c r="AA220" s="25" t="s">
        <v>615</v>
      </c>
      <c r="AB220" s="21" t="s">
        <v>96</v>
      </c>
    </row>
    <row r="221" spans="1:28">
      <c r="A221" s="21">
        <v>10172</v>
      </c>
      <c r="B221" s="21">
        <v>39</v>
      </c>
      <c r="C221" s="22">
        <v>100</v>
      </c>
      <c r="D221" s="21">
        <v>7</v>
      </c>
      <c r="E221" s="22">
        <f>C221*B221</f>
        <v>3900</v>
      </c>
      <c r="F221" s="23">
        <v>6023.16</v>
      </c>
      <c r="G221" s="23">
        <f>F221-E221</f>
        <v>2123.16</v>
      </c>
      <c r="H221" s="24">
        <v>37930</v>
      </c>
      <c r="I221" s="21" t="s">
        <v>51</v>
      </c>
      <c r="J221" s="21">
        <v>4</v>
      </c>
      <c r="K221" s="21" t="s">
        <v>135</v>
      </c>
      <c r="L221" s="21">
        <v>2003</v>
      </c>
      <c r="M221" s="21" t="s">
        <v>52</v>
      </c>
      <c r="N221" s="21">
        <v>132</v>
      </c>
      <c r="O221" s="21" t="s">
        <v>650</v>
      </c>
      <c r="P221" s="21" t="s">
        <v>673</v>
      </c>
      <c r="Q221" s="21">
        <v>2035552570</v>
      </c>
      <c r="R221" s="21" t="s">
        <v>674</v>
      </c>
      <c r="S221" s="21"/>
      <c r="T221" s="21" t="s">
        <v>675</v>
      </c>
      <c r="U221" s="21" t="s">
        <v>483</v>
      </c>
      <c r="V221" s="21">
        <v>97562</v>
      </c>
      <c r="W221" s="21" t="s">
        <v>36</v>
      </c>
      <c r="X221" s="21" t="s">
        <v>37</v>
      </c>
      <c r="Y221" s="21" t="s">
        <v>655</v>
      </c>
      <c r="Z221" s="21" t="s">
        <v>312</v>
      </c>
      <c r="AA221" s="25" t="s">
        <v>676</v>
      </c>
      <c r="AB221" s="21" t="s">
        <v>96</v>
      </c>
    </row>
    <row r="222" spans="1:28">
      <c r="A222" s="21">
        <v>10171</v>
      </c>
      <c r="B222" s="21">
        <v>39</v>
      </c>
      <c r="C222" s="22">
        <v>100</v>
      </c>
      <c r="D222" s="21">
        <v>3</v>
      </c>
      <c r="E222" s="22">
        <f>C222*B222</f>
        <v>3900</v>
      </c>
      <c r="F222" s="23">
        <v>5481.45</v>
      </c>
      <c r="G222" s="23">
        <f>F222-E222</f>
        <v>1581.45</v>
      </c>
      <c r="H222" s="24">
        <v>37930</v>
      </c>
      <c r="I222" s="21" t="s">
        <v>51</v>
      </c>
      <c r="J222" s="21">
        <v>4</v>
      </c>
      <c r="K222" s="21" t="s">
        <v>135</v>
      </c>
      <c r="L222" s="21">
        <v>2003</v>
      </c>
      <c r="M222" s="21" t="s">
        <v>52</v>
      </c>
      <c r="N222" s="21">
        <v>169</v>
      </c>
      <c r="O222" s="21" t="s">
        <v>118</v>
      </c>
      <c r="P222" s="21" t="s">
        <v>692</v>
      </c>
      <c r="Q222" s="21" t="s">
        <v>693</v>
      </c>
      <c r="R222" s="21" t="s">
        <v>694</v>
      </c>
      <c r="S222" s="21"/>
      <c r="T222" s="21" t="s">
        <v>695</v>
      </c>
      <c r="U222" s="21" t="s">
        <v>696</v>
      </c>
      <c r="V222" s="21" t="s">
        <v>697</v>
      </c>
      <c r="W222" s="21" t="s">
        <v>475</v>
      </c>
      <c r="X222" s="21" t="s">
        <v>37</v>
      </c>
      <c r="Y222" s="21" t="s">
        <v>698</v>
      </c>
      <c r="Z222" s="21" t="s">
        <v>699</v>
      </c>
      <c r="AA222" s="25" t="s">
        <v>700</v>
      </c>
      <c r="AB222" s="21" t="s">
        <v>96</v>
      </c>
    </row>
    <row r="223" spans="1:28">
      <c r="A223" s="21">
        <v>10379</v>
      </c>
      <c r="B223" s="21">
        <v>39</v>
      </c>
      <c r="C223" s="22">
        <v>100</v>
      </c>
      <c r="D223" s="21">
        <v>2</v>
      </c>
      <c r="E223" s="22">
        <f>C223*B223</f>
        <v>3900</v>
      </c>
      <c r="F223" s="23">
        <v>5399.55</v>
      </c>
      <c r="G223" s="23">
        <f>F223-E223</f>
        <v>1499.55</v>
      </c>
      <c r="H223" s="24">
        <v>38393</v>
      </c>
      <c r="I223" s="21" t="s">
        <v>51</v>
      </c>
      <c r="J223" s="21">
        <v>1</v>
      </c>
      <c r="K223" s="21" t="s">
        <v>213</v>
      </c>
      <c r="L223" s="21">
        <v>2005</v>
      </c>
      <c r="M223" s="21" t="s">
        <v>42</v>
      </c>
      <c r="N223" s="21">
        <v>170</v>
      </c>
      <c r="O223" s="21" t="s">
        <v>43</v>
      </c>
      <c r="P223" s="21" t="s">
        <v>119</v>
      </c>
      <c r="Q223" s="21" t="s">
        <v>120</v>
      </c>
      <c r="R223" s="21" t="s">
        <v>121</v>
      </c>
      <c r="S223" s="21"/>
      <c r="T223" s="21" t="s">
        <v>122</v>
      </c>
      <c r="U223" s="21"/>
      <c r="V223" s="21">
        <v>28034</v>
      </c>
      <c r="W223" s="21" t="s">
        <v>123</v>
      </c>
      <c r="X223" s="21" t="s">
        <v>59</v>
      </c>
      <c r="Y223" s="21" t="s">
        <v>124</v>
      </c>
      <c r="Z223" s="21" t="s">
        <v>125</v>
      </c>
      <c r="AA223" s="25" t="s">
        <v>126</v>
      </c>
      <c r="AB223" s="21" t="s">
        <v>96</v>
      </c>
    </row>
    <row r="224" spans="1:28">
      <c r="A224" s="21">
        <v>10374</v>
      </c>
      <c r="B224" s="21">
        <v>39</v>
      </c>
      <c r="C224" s="22">
        <v>100</v>
      </c>
      <c r="D224" s="21">
        <v>5</v>
      </c>
      <c r="E224" s="22">
        <f>C224*B224</f>
        <v>3900</v>
      </c>
      <c r="F224" s="23">
        <v>5288.01</v>
      </c>
      <c r="G224" s="23">
        <f>F224-E224</f>
        <v>1388.01</v>
      </c>
      <c r="H224" s="24">
        <v>38385</v>
      </c>
      <c r="I224" s="21" t="s">
        <v>51</v>
      </c>
      <c r="J224" s="21">
        <v>1</v>
      </c>
      <c r="K224" s="21" t="s">
        <v>213</v>
      </c>
      <c r="L224" s="21">
        <v>2005</v>
      </c>
      <c r="M224" s="21" t="s">
        <v>72</v>
      </c>
      <c r="N224" s="21">
        <v>118</v>
      </c>
      <c r="O224" s="21" t="s">
        <v>598</v>
      </c>
      <c r="P224" s="21" t="s">
        <v>709</v>
      </c>
      <c r="Q224" s="21" t="s">
        <v>710</v>
      </c>
      <c r="R224" s="21" t="s">
        <v>711</v>
      </c>
      <c r="S224" s="21"/>
      <c r="T224" s="21" t="s">
        <v>712</v>
      </c>
      <c r="U224" s="21" t="s">
        <v>713</v>
      </c>
      <c r="V224" s="21">
        <v>4101</v>
      </c>
      <c r="W224" s="21" t="s">
        <v>91</v>
      </c>
      <c r="X224" s="21" t="s">
        <v>92</v>
      </c>
      <c r="Y224" s="21" t="s">
        <v>714</v>
      </c>
      <c r="Z224" s="21" t="s">
        <v>715</v>
      </c>
      <c r="AA224" s="25" t="s">
        <v>716</v>
      </c>
      <c r="AB224" s="21" t="s">
        <v>96</v>
      </c>
    </row>
    <row r="225" spans="1:28">
      <c r="A225" s="21">
        <v>10209</v>
      </c>
      <c r="B225" s="21">
        <v>39</v>
      </c>
      <c r="C225" s="22">
        <v>100</v>
      </c>
      <c r="D225" s="21">
        <v>8</v>
      </c>
      <c r="E225" s="22">
        <f>C225*B225</f>
        <v>3900</v>
      </c>
      <c r="F225" s="23">
        <v>5197.92</v>
      </c>
      <c r="G225" s="23">
        <f>F225-E225</f>
        <v>1297.92</v>
      </c>
      <c r="H225" s="24">
        <v>37995</v>
      </c>
      <c r="I225" s="21" t="s">
        <v>51</v>
      </c>
      <c r="J225" s="21">
        <v>1</v>
      </c>
      <c r="K225" s="21" t="s">
        <v>198</v>
      </c>
      <c r="L225" s="21">
        <v>2004</v>
      </c>
      <c r="M225" s="21" t="s">
        <v>52</v>
      </c>
      <c r="N225" s="21">
        <v>136</v>
      </c>
      <c r="O225" s="21" t="s">
        <v>107</v>
      </c>
      <c r="P225" s="21" t="s">
        <v>576</v>
      </c>
      <c r="Q225" s="21">
        <v>2155554369</v>
      </c>
      <c r="R225" s="21" t="s">
        <v>577</v>
      </c>
      <c r="S225" s="21"/>
      <c r="T225" s="21" t="s">
        <v>578</v>
      </c>
      <c r="U225" s="21" t="s">
        <v>47</v>
      </c>
      <c r="V225" s="21"/>
      <c r="W225" s="21" t="s">
        <v>36</v>
      </c>
      <c r="X225" s="21" t="s">
        <v>37</v>
      </c>
      <c r="Y225" s="21" t="s">
        <v>579</v>
      </c>
      <c r="Z225" s="21" t="s">
        <v>420</v>
      </c>
      <c r="AA225" s="25" t="s">
        <v>580</v>
      </c>
      <c r="AB225" s="21" t="s">
        <v>96</v>
      </c>
    </row>
    <row r="226" spans="1:28">
      <c r="A226" s="21">
        <v>10353</v>
      </c>
      <c r="B226" s="21">
        <v>39</v>
      </c>
      <c r="C226" s="22">
        <v>100</v>
      </c>
      <c r="D226" s="21">
        <v>9</v>
      </c>
      <c r="E226" s="22">
        <f>C226*B226</f>
        <v>3900</v>
      </c>
      <c r="F226" s="23">
        <v>5043.87</v>
      </c>
      <c r="G226" s="23">
        <f>F226-E226</f>
        <v>1143.87</v>
      </c>
      <c r="H226" s="24">
        <v>38325</v>
      </c>
      <c r="I226" s="21" t="s">
        <v>51</v>
      </c>
      <c r="J226" s="21">
        <v>4</v>
      </c>
      <c r="K226" s="21" t="s">
        <v>314</v>
      </c>
      <c r="L226" s="21">
        <v>2004</v>
      </c>
      <c r="M226" s="21" t="s">
        <v>30</v>
      </c>
      <c r="N226" s="21">
        <v>91</v>
      </c>
      <c r="O226" s="21" t="s">
        <v>449</v>
      </c>
      <c r="P226" s="21" t="s">
        <v>701</v>
      </c>
      <c r="Q226" s="21">
        <v>2035554407</v>
      </c>
      <c r="R226" s="21" t="s">
        <v>702</v>
      </c>
      <c r="S226" s="21"/>
      <c r="T226" s="21" t="s">
        <v>703</v>
      </c>
      <c r="U226" s="21" t="s">
        <v>483</v>
      </c>
      <c r="V226" s="21">
        <v>97561</v>
      </c>
      <c r="W226" s="21" t="s">
        <v>36</v>
      </c>
      <c r="X226" s="21" t="s">
        <v>37</v>
      </c>
      <c r="Y226" s="21" t="s">
        <v>704</v>
      </c>
      <c r="Z226" s="21" t="s">
        <v>705</v>
      </c>
      <c r="AA226" s="25" t="s">
        <v>706</v>
      </c>
      <c r="AB226" s="21" t="s">
        <v>96</v>
      </c>
    </row>
    <row r="227" spans="1:28">
      <c r="A227" s="21">
        <v>10102</v>
      </c>
      <c r="B227" s="21">
        <v>39</v>
      </c>
      <c r="C227" s="22">
        <v>100</v>
      </c>
      <c r="D227" s="21">
        <v>2</v>
      </c>
      <c r="E227" s="22">
        <f>C227*B227</f>
        <v>3900</v>
      </c>
      <c r="F227" s="23">
        <v>4808.31</v>
      </c>
      <c r="G227" s="23">
        <f>F227-E227</f>
        <v>908.31</v>
      </c>
      <c r="H227" s="24">
        <v>37631</v>
      </c>
      <c r="I227" s="21" t="s">
        <v>51</v>
      </c>
      <c r="J227" s="21">
        <v>1</v>
      </c>
      <c r="K227" s="21" t="s">
        <v>198</v>
      </c>
      <c r="L227" s="21">
        <v>2003</v>
      </c>
      <c r="M227" s="21" t="s">
        <v>42</v>
      </c>
      <c r="N227" s="21">
        <v>102</v>
      </c>
      <c r="O227" s="21" t="s">
        <v>173</v>
      </c>
      <c r="P227" s="21" t="s">
        <v>416</v>
      </c>
      <c r="Q227" s="21">
        <v>2125551500</v>
      </c>
      <c r="R227" s="21" t="s">
        <v>417</v>
      </c>
      <c r="S227" s="21" t="s">
        <v>418</v>
      </c>
      <c r="T227" s="21" t="s">
        <v>419</v>
      </c>
      <c r="U227" s="21" t="s">
        <v>245</v>
      </c>
      <c r="V227" s="21">
        <v>10022</v>
      </c>
      <c r="W227" s="21" t="s">
        <v>36</v>
      </c>
      <c r="X227" s="21" t="s">
        <v>37</v>
      </c>
      <c r="Y227" s="21" t="s">
        <v>48</v>
      </c>
      <c r="Z227" s="21" t="s">
        <v>420</v>
      </c>
      <c r="AA227" s="25" t="s">
        <v>421</v>
      </c>
      <c r="AB227" s="21" t="s">
        <v>96</v>
      </c>
    </row>
    <row r="228" spans="1:28">
      <c r="A228" s="21">
        <v>10351</v>
      </c>
      <c r="B228" s="21">
        <v>39</v>
      </c>
      <c r="C228" s="22">
        <v>99.52</v>
      </c>
      <c r="D228" s="21">
        <v>1</v>
      </c>
      <c r="E228" s="22">
        <f>C228*B228</f>
        <v>3881.28</v>
      </c>
      <c r="F228" s="23">
        <v>3881.28</v>
      </c>
      <c r="G228" s="23">
        <f>F228-E228</f>
        <v>0</v>
      </c>
      <c r="H228" s="24">
        <v>38324</v>
      </c>
      <c r="I228" s="21" t="s">
        <v>51</v>
      </c>
      <c r="J228" s="21">
        <v>4</v>
      </c>
      <c r="K228" s="21" t="s">
        <v>314</v>
      </c>
      <c r="L228" s="21">
        <v>2004</v>
      </c>
      <c r="M228" s="21" t="s">
        <v>30</v>
      </c>
      <c r="N228" s="21">
        <v>157</v>
      </c>
      <c r="O228" s="21" t="s">
        <v>336</v>
      </c>
      <c r="P228" s="21" t="s">
        <v>434</v>
      </c>
      <c r="Q228" s="21" t="s">
        <v>435</v>
      </c>
      <c r="R228" s="21" t="s">
        <v>436</v>
      </c>
      <c r="S228" s="21"/>
      <c r="T228" s="21" t="s">
        <v>437</v>
      </c>
      <c r="U228" s="21"/>
      <c r="V228" s="21" t="s">
        <v>438</v>
      </c>
      <c r="W228" s="21" t="s">
        <v>79</v>
      </c>
      <c r="X228" s="21" t="s">
        <v>59</v>
      </c>
      <c r="Y228" s="21" t="s">
        <v>38</v>
      </c>
      <c r="Z228" s="21" t="s">
        <v>439</v>
      </c>
      <c r="AA228" s="25" t="s">
        <v>440</v>
      </c>
      <c r="AB228" s="21" t="s">
        <v>96</v>
      </c>
    </row>
    <row r="229" spans="1:28">
      <c r="A229" s="21">
        <v>10298</v>
      </c>
      <c r="B229" s="21">
        <v>39</v>
      </c>
      <c r="C229" s="22">
        <v>96.34</v>
      </c>
      <c r="D229" s="21">
        <v>1</v>
      </c>
      <c r="E229" s="22">
        <f>C229*B229</f>
        <v>3757.26</v>
      </c>
      <c r="F229" s="23">
        <v>3757.26</v>
      </c>
      <c r="G229" s="23">
        <f>F229-E229</f>
        <v>0</v>
      </c>
      <c r="H229" s="24">
        <v>38257</v>
      </c>
      <c r="I229" s="21" t="s">
        <v>51</v>
      </c>
      <c r="J229" s="21">
        <v>3</v>
      </c>
      <c r="K229" s="21" t="s">
        <v>286</v>
      </c>
      <c r="L229" s="21">
        <v>2004</v>
      </c>
      <c r="M229" s="21" t="s">
        <v>72</v>
      </c>
      <c r="N229" s="21">
        <v>118</v>
      </c>
      <c r="O229" s="21" t="s">
        <v>598</v>
      </c>
      <c r="P229" s="21" t="s">
        <v>666</v>
      </c>
      <c r="Q229" s="21" t="s">
        <v>667</v>
      </c>
      <c r="R229" s="21" t="s">
        <v>668</v>
      </c>
      <c r="S229" s="21"/>
      <c r="T229" s="21" t="s">
        <v>623</v>
      </c>
      <c r="U229" s="21"/>
      <c r="V229" s="21">
        <v>44000</v>
      </c>
      <c r="W229" s="21" t="s">
        <v>58</v>
      </c>
      <c r="X229" s="21" t="s">
        <v>59</v>
      </c>
      <c r="Y229" s="21" t="s">
        <v>669</v>
      </c>
      <c r="Z229" s="21" t="s">
        <v>670</v>
      </c>
      <c r="AA229" s="25" t="s">
        <v>671</v>
      </c>
      <c r="AB229" s="21" t="s">
        <v>96</v>
      </c>
    </row>
    <row r="230" spans="1:28">
      <c r="A230" s="21">
        <v>10325</v>
      </c>
      <c r="B230" s="21">
        <v>38</v>
      </c>
      <c r="C230" s="22">
        <v>100</v>
      </c>
      <c r="D230" s="21">
        <v>3</v>
      </c>
      <c r="E230" s="22">
        <f>C230*B230</f>
        <v>3800</v>
      </c>
      <c r="F230" s="23">
        <v>8844.12</v>
      </c>
      <c r="G230" s="23">
        <f>F230-E230</f>
        <v>5044.12</v>
      </c>
      <c r="H230" s="24">
        <v>38296</v>
      </c>
      <c r="I230" s="21" t="s">
        <v>51</v>
      </c>
      <c r="J230" s="21">
        <v>4</v>
      </c>
      <c r="K230" s="21" t="s">
        <v>135</v>
      </c>
      <c r="L230" s="21">
        <v>2004</v>
      </c>
      <c r="M230" s="21" t="s">
        <v>256</v>
      </c>
      <c r="N230" s="21">
        <v>54</v>
      </c>
      <c r="O230" s="21" t="s">
        <v>717</v>
      </c>
      <c r="P230" s="21" t="s">
        <v>718</v>
      </c>
      <c r="Q230" s="21" t="s">
        <v>719</v>
      </c>
      <c r="R230" s="21" t="s">
        <v>720</v>
      </c>
      <c r="S230" s="21"/>
      <c r="T230" s="21" t="s">
        <v>721</v>
      </c>
      <c r="U230" s="21"/>
      <c r="V230" s="21">
        <v>4110</v>
      </c>
      <c r="W230" s="21" t="s">
        <v>238</v>
      </c>
      <c r="X230" s="21" t="s">
        <v>59</v>
      </c>
      <c r="Y230" s="21" t="s">
        <v>722</v>
      </c>
      <c r="Z230" s="21" t="s">
        <v>723</v>
      </c>
      <c r="AA230" s="25" t="s">
        <v>724</v>
      </c>
      <c r="AB230" s="21" t="s">
        <v>41</v>
      </c>
    </row>
    <row r="231" spans="1:28">
      <c r="A231" s="21">
        <v>10314</v>
      </c>
      <c r="B231" s="21">
        <v>38</v>
      </c>
      <c r="C231" s="22">
        <v>100</v>
      </c>
      <c r="D231" s="21">
        <v>5</v>
      </c>
      <c r="E231" s="22">
        <f>C231*B231</f>
        <v>3800</v>
      </c>
      <c r="F231" s="23">
        <v>7975.44</v>
      </c>
      <c r="G231" s="23">
        <f>F231-E231</f>
        <v>4175.44</v>
      </c>
      <c r="H231" s="24">
        <v>38282</v>
      </c>
      <c r="I231" s="21" t="s">
        <v>51</v>
      </c>
      <c r="J231" s="21">
        <v>4</v>
      </c>
      <c r="K231" s="21" t="s">
        <v>232</v>
      </c>
      <c r="L231" s="21">
        <v>2004</v>
      </c>
      <c r="M231" s="21" t="s">
        <v>52</v>
      </c>
      <c r="N231" s="21">
        <v>207</v>
      </c>
      <c r="O231" s="21" t="s">
        <v>479</v>
      </c>
      <c r="P231" s="21" t="s">
        <v>635</v>
      </c>
      <c r="Q231" s="21" t="s">
        <v>636</v>
      </c>
      <c r="R231" s="21" t="s">
        <v>637</v>
      </c>
      <c r="S231" s="21"/>
      <c r="T231" s="21" t="s">
        <v>638</v>
      </c>
      <c r="U231" s="21"/>
      <c r="V231" s="21">
        <v>8200</v>
      </c>
      <c r="W231" s="21" t="s">
        <v>103</v>
      </c>
      <c r="X231" s="21" t="s">
        <v>59</v>
      </c>
      <c r="Y231" s="21" t="s">
        <v>639</v>
      </c>
      <c r="Z231" s="21" t="s">
        <v>640</v>
      </c>
      <c r="AA231" s="25" t="s">
        <v>641</v>
      </c>
      <c r="AB231" s="21" t="s">
        <v>41</v>
      </c>
    </row>
    <row r="232" spans="1:28">
      <c r="A232" s="21">
        <v>10126</v>
      </c>
      <c r="B232" s="21">
        <v>38</v>
      </c>
      <c r="C232" s="22">
        <v>100</v>
      </c>
      <c r="D232" s="21">
        <v>11</v>
      </c>
      <c r="E232" s="22">
        <f>C232*B232</f>
        <v>3800</v>
      </c>
      <c r="F232" s="23">
        <v>7329.06</v>
      </c>
      <c r="G232" s="23">
        <f>F232-E232</f>
        <v>3529.06</v>
      </c>
      <c r="H232" s="24">
        <v>37769</v>
      </c>
      <c r="I232" s="21" t="s">
        <v>51</v>
      </c>
      <c r="J232" s="21">
        <v>2</v>
      </c>
      <c r="K232" s="21" t="s">
        <v>63</v>
      </c>
      <c r="L232" s="21">
        <v>2003</v>
      </c>
      <c r="M232" s="21" t="s">
        <v>52</v>
      </c>
      <c r="N232" s="21">
        <v>214</v>
      </c>
      <c r="O232" s="21" t="s">
        <v>189</v>
      </c>
      <c r="P232" s="21" t="s">
        <v>200</v>
      </c>
      <c r="Q232" s="21" t="s">
        <v>201</v>
      </c>
      <c r="R232" s="21" t="s">
        <v>202</v>
      </c>
      <c r="S232" s="21"/>
      <c r="T232" s="21" t="s">
        <v>122</v>
      </c>
      <c r="U232" s="21"/>
      <c r="V232" s="21">
        <v>28023</v>
      </c>
      <c r="W232" s="21" t="s">
        <v>123</v>
      </c>
      <c r="X232" s="21" t="s">
        <v>59</v>
      </c>
      <c r="Y232" s="21" t="s">
        <v>203</v>
      </c>
      <c r="Z232" s="21" t="s">
        <v>204</v>
      </c>
      <c r="AA232" s="25" t="s">
        <v>205</v>
      </c>
      <c r="AB232" s="21" t="s">
        <v>41</v>
      </c>
    </row>
    <row r="233" spans="1:28">
      <c r="A233" s="21">
        <v>10155</v>
      </c>
      <c r="B233" s="21">
        <v>38</v>
      </c>
      <c r="C233" s="22">
        <v>100</v>
      </c>
      <c r="D233" s="21">
        <v>5</v>
      </c>
      <c r="E233" s="22">
        <f>C233*B233</f>
        <v>3800</v>
      </c>
      <c r="F233" s="23">
        <v>6531.44</v>
      </c>
      <c r="G233" s="23">
        <f>F233-E233</f>
        <v>2731.44</v>
      </c>
      <c r="H233" s="24">
        <v>37900</v>
      </c>
      <c r="I233" s="21" t="s">
        <v>51</v>
      </c>
      <c r="J233" s="21">
        <v>4</v>
      </c>
      <c r="K233" s="21" t="s">
        <v>232</v>
      </c>
      <c r="L233" s="21">
        <v>2003</v>
      </c>
      <c r="M233" s="21" t="s">
        <v>30</v>
      </c>
      <c r="N233" s="21">
        <v>157</v>
      </c>
      <c r="O233" s="21" t="s">
        <v>336</v>
      </c>
      <c r="P233" s="21" t="s">
        <v>320</v>
      </c>
      <c r="Q233" s="21" t="s">
        <v>321</v>
      </c>
      <c r="R233" s="21" t="s">
        <v>322</v>
      </c>
      <c r="S233" s="21"/>
      <c r="T233" s="21" t="s">
        <v>323</v>
      </c>
      <c r="U233" s="21"/>
      <c r="V233" s="21">
        <v>21240</v>
      </c>
      <c r="W233" s="21" t="s">
        <v>263</v>
      </c>
      <c r="X233" s="21" t="s">
        <v>59</v>
      </c>
      <c r="Y233" s="21" t="s">
        <v>324</v>
      </c>
      <c r="Z233" s="21" t="s">
        <v>325</v>
      </c>
      <c r="AA233" s="25" t="s">
        <v>326</v>
      </c>
      <c r="AB233" s="21" t="s">
        <v>96</v>
      </c>
    </row>
    <row r="234" spans="1:28">
      <c r="A234" s="21">
        <v>10204</v>
      </c>
      <c r="B234" s="21">
        <v>38</v>
      </c>
      <c r="C234" s="22">
        <v>100</v>
      </c>
      <c r="D234" s="21">
        <v>16</v>
      </c>
      <c r="E234" s="22">
        <f>C234*B234</f>
        <v>3800</v>
      </c>
      <c r="F234" s="23">
        <v>6432.64</v>
      </c>
      <c r="G234" s="23">
        <f>F234-E234</f>
        <v>2632.64</v>
      </c>
      <c r="H234" s="24">
        <v>37957</v>
      </c>
      <c r="I234" s="21" t="s">
        <v>51</v>
      </c>
      <c r="J234" s="21">
        <v>4</v>
      </c>
      <c r="K234" s="21" t="s">
        <v>314</v>
      </c>
      <c r="L234" s="21">
        <v>2003</v>
      </c>
      <c r="M234" s="21" t="s">
        <v>52</v>
      </c>
      <c r="N234" s="21">
        <v>142</v>
      </c>
      <c r="O234" s="21" t="s">
        <v>500</v>
      </c>
      <c r="P234" s="21" t="s">
        <v>422</v>
      </c>
      <c r="Q234" s="21">
        <v>2125557413</v>
      </c>
      <c r="R234" s="21" t="s">
        <v>423</v>
      </c>
      <c r="S234" s="21" t="s">
        <v>424</v>
      </c>
      <c r="T234" s="21" t="s">
        <v>419</v>
      </c>
      <c r="U234" s="21" t="s">
        <v>245</v>
      </c>
      <c r="V234" s="21">
        <v>10022</v>
      </c>
      <c r="W234" s="21" t="s">
        <v>36</v>
      </c>
      <c r="X234" s="21" t="s">
        <v>37</v>
      </c>
      <c r="Y234" s="21" t="s">
        <v>186</v>
      </c>
      <c r="Z234" s="21" t="s">
        <v>425</v>
      </c>
      <c r="AA234" s="25" t="s">
        <v>426</v>
      </c>
      <c r="AB234" s="21" t="s">
        <v>96</v>
      </c>
    </row>
    <row r="235" spans="1:28">
      <c r="A235" s="21">
        <v>10425</v>
      </c>
      <c r="B235" s="21">
        <v>38</v>
      </c>
      <c r="C235" s="22">
        <v>100</v>
      </c>
      <c r="D235" s="21">
        <v>12</v>
      </c>
      <c r="E235" s="22">
        <f>C235*B235</f>
        <v>3800</v>
      </c>
      <c r="F235" s="23">
        <v>5894.94</v>
      </c>
      <c r="G235" s="23">
        <f>F235-E235</f>
        <v>2094.94</v>
      </c>
      <c r="H235" s="24">
        <v>38503</v>
      </c>
      <c r="I235" s="21" t="s">
        <v>83</v>
      </c>
      <c r="J235" s="21">
        <v>2</v>
      </c>
      <c r="K235" s="21" t="s">
        <v>63</v>
      </c>
      <c r="L235" s="21">
        <v>2005</v>
      </c>
      <c r="M235" s="21" t="s">
        <v>52</v>
      </c>
      <c r="N235" s="21">
        <v>147</v>
      </c>
      <c r="O235" s="21" t="s">
        <v>267</v>
      </c>
      <c r="P235" s="21" t="s">
        <v>620</v>
      </c>
      <c r="Q235" s="21" t="s">
        <v>621</v>
      </c>
      <c r="R235" s="21" t="s">
        <v>622</v>
      </c>
      <c r="S235" s="21"/>
      <c r="T235" s="21" t="s">
        <v>623</v>
      </c>
      <c r="U235" s="21"/>
      <c r="V235" s="21">
        <v>44000</v>
      </c>
      <c r="W235" s="21" t="s">
        <v>58</v>
      </c>
      <c r="X235" s="21" t="s">
        <v>59</v>
      </c>
      <c r="Y235" s="21" t="s">
        <v>624</v>
      </c>
      <c r="Z235" s="21" t="s">
        <v>625</v>
      </c>
      <c r="AA235" s="25" t="s">
        <v>626</v>
      </c>
      <c r="AB235" s="21" t="s">
        <v>96</v>
      </c>
    </row>
    <row r="236" spans="1:28">
      <c r="A236" s="21">
        <v>10270</v>
      </c>
      <c r="B236" s="21">
        <v>38</v>
      </c>
      <c r="C236" s="22">
        <v>100</v>
      </c>
      <c r="D236" s="21">
        <v>3</v>
      </c>
      <c r="E236" s="22">
        <f>C236*B236</f>
        <v>3800</v>
      </c>
      <c r="F236" s="23">
        <v>5383.08</v>
      </c>
      <c r="G236" s="23">
        <f>F236-E236</f>
        <v>1583.08</v>
      </c>
      <c r="H236" s="24">
        <v>38187</v>
      </c>
      <c r="I236" s="21" t="s">
        <v>51</v>
      </c>
      <c r="J236" s="21">
        <v>3</v>
      </c>
      <c r="K236" s="21" t="s">
        <v>206</v>
      </c>
      <c r="L236" s="21">
        <v>2004</v>
      </c>
      <c r="M236" s="21" t="s">
        <v>256</v>
      </c>
      <c r="N236" s="21">
        <v>121</v>
      </c>
      <c r="O236" s="21" t="s">
        <v>357</v>
      </c>
      <c r="P236" s="21" t="s">
        <v>85</v>
      </c>
      <c r="Q236" s="21" t="s">
        <v>86</v>
      </c>
      <c r="R236" s="21" t="s">
        <v>87</v>
      </c>
      <c r="S236" s="21" t="s">
        <v>88</v>
      </c>
      <c r="T236" s="21" t="s">
        <v>89</v>
      </c>
      <c r="U236" s="21" t="s">
        <v>90</v>
      </c>
      <c r="V236" s="21">
        <v>2067</v>
      </c>
      <c r="W236" s="21" t="s">
        <v>91</v>
      </c>
      <c r="X236" s="21" t="s">
        <v>92</v>
      </c>
      <c r="Y236" s="21" t="s">
        <v>93</v>
      </c>
      <c r="Z236" s="21" t="s">
        <v>94</v>
      </c>
      <c r="AA236" s="25" t="s">
        <v>95</v>
      </c>
      <c r="AB236" s="21" t="s">
        <v>96</v>
      </c>
    </row>
    <row r="237" spans="1:28">
      <c r="A237" s="21">
        <v>10213</v>
      </c>
      <c r="B237" s="21">
        <v>38</v>
      </c>
      <c r="C237" s="22">
        <v>94.79</v>
      </c>
      <c r="D237" s="21">
        <v>1</v>
      </c>
      <c r="E237" s="22">
        <f>C237*B237</f>
        <v>3602.02</v>
      </c>
      <c r="F237" s="23">
        <v>3602.02</v>
      </c>
      <c r="G237" s="23">
        <f>F237-E237</f>
        <v>0</v>
      </c>
      <c r="H237" s="24">
        <v>38008</v>
      </c>
      <c r="I237" s="21" t="s">
        <v>51</v>
      </c>
      <c r="J237" s="21">
        <v>1</v>
      </c>
      <c r="K237" s="21" t="s">
        <v>198</v>
      </c>
      <c r="L237" s="21">
        <v>2004</v>
      </c>
      <c r="M237" s="21" t="s">
        <v>42</v>
      </c>
      <c r="N237" s="21">
        <v>92</v>
      </c>
      <c r="O237" s="21" t="s">
        <v>84</v>
      </c>
      <c r="P237" s="21" t="s">
        <v>725</v>
      </c>
      <c r="Q237" s="21" t="s">
        <v>726</v>
      </c>
      <c r="R237" s="21" t="s">
        <v>727</v>
      </c>
      <c r="S237" s="21"/>
      <c r="T237" s="21" t="s">
        <v>437</v>
      </c>
      <c r="U237" s="21"/>
      <c r="V237" s="21" t="s">
        <v>728</v>
      </c>
      <c r="W237" s="21" t="s">
        <v>79</v>
      </c>
      <c r="X237" s="21" t="s">
        <v>59</v>
      </c>
      <c r="Y237" s="21" t="s">
        <v>729</v>
      </c>
      <c r="Z237" s="21" t="s">
        <v>730</v>
      </c>
      <c r="AA237" s="25" t="s">
        <v>731</v>
      </c>
      <c r="AB237" s="21" t="s">
        <v>96</v>
      </c>
    </row>
    <row r="238" spans="1:28">
      <c r="A238" s="21">
        <v>10286</v>
      </c>
      <c r="B238" s="21">
        <v>38</v>
      </c>
      <c r="C238" s="22">
        <v>57.2</v>
      </c>
      <c r="D238" s="21">
        <v>1</v>
      </c>
      <c r="E238" s="22">
        <f>C238*B238</f>
        <v>2173.6</v>
      </c>
      <c r="F238" s="23">
        <v>2173.6</v>
      </c>
      <c r="G238" s="23">
        <f>F238-E238</f>
        <v>0</v>
      </c>
      <c r="H238" s="24">
        <v>38227</v>
      </c>
      <c r="I238" s="21" t="s">
        <v>51</v>
      </c>
      <c r="J238" s="21">
        <v>3</v>
      </c>
      <c r="K238" s="21" t="s">
        <v>190</v>
      </c>
      <c r="L238" s="21">
        <v>2004</v>
      </c>
      <c r="M238" s="21" t="s">
        <v>72</v>
      </c>
      <c r="N238" s="21">
        <v>62</v>
      </c>
      <c r="O238" s="21" t="s">
        <v>732</v>
      </c>
      <c r="P238" s="21" t="s">
        <v>409</v>
      </c>
      <c r="Q238" s="21" t="s">
        <v>410</v>
      </c>
      <c r="R238" s="21" t="s">
        <v>411</v>
      </c>
      <c r="S238" s="21"/>
      <c r="T238" s="21" t="s">
        <v>394</v>
      </c>
      <c r="U238" s="21"/>
      <c r="V238" s="21">
        <v>75012</v>
      </c>
      <c r="W238" s="21" t="s">
        <v>58</v>
      </c>
      <c r="X238" s="21" t="s">
        <v>59</v>
      </c>
      <c r="Y238" s="21" t="s">
        <v>412</v>
      </c>
      <c r="Z238" s="21" t="s">
        <v>413</v>
      </c>
      <c r="AA238" s="25" t="s">
        <v>414</v>
      </c>
      <c r="AB238" s="21" t="s">
        <v>117</v>
      </c>
    </row>
    <row r="239" spans="1:28">
      <c r="A239" s="21">
        <v>10318</v>
      </c>
      <c r="B239" s="21">
        <v>37</v>
      </c>
      <c r="C239" s="22">
        <v>100</v>
      </c>
      <c r="D239" s="21">
        <v>3</v>
      </c>
      <c r="E239" s="22">
        <f>C239*B239</f>
        <v>3700</v>
      </c>
      <c r="F239" s="23">
        <v>7667.14</v>
      </c>
      <c r="G239" s="23">
        <f>F239-E239</f>
        <v>3967.14</v>
      </c>
      <c r="H239" s="24">
        <v>38293</v>
      </c>
      <c r="I239" s="21" t="s">
        <v>51</v>
      </c>
      <c r="J239" s="21">
        <v>4</v>
      </c>
      <c r="K239" s="21" t="s">
        <v>135</v>
      </c>
      <c r="L239" s="21">
        <v>2004</v>
      </c>
      <c r="M239" s="21" t="s">
        <v>72</v>
      </c>
      <c r="N239" s="21">
        <v>193</v>
      </c>
      <c r="O239" s="21" t="s">
        <v>73</v>
      </c>
      <c r="P239" s="21" t="s">
        <v>174</v>
      </c>
      <c r="Q239" s="21">
        <v>2155551555</v>
      </c>
      <c r="R239" s="21" t="s">
        <v>175</v>
      </c>
      <c r="S239" s="21"/>
      <c r="T239" s="21" t="s">
        <v>176</v>
      </c>
      <c r="U239" s="21" t="s">
        <v>177</v>
      </c>
      <c r="V239" s="21">
        <v>70267</v>
      </c>
      <c r="W239" s="21" t="s">
        <v>36</v>
      </c>
      <c r="X239" s="21" t="s">
        <v>37</v>
      </c>
      <c r="Y239" s="21" t="s">
        <v>178</v>
      </c>
      <c r="Z239" s="21" t="s">
        <v>179</v>
      </c>
      <c r="AA239" s="25" t="s">
        <v>180</v>
      </c>
      <c r="AB239" s="21" t="s">
        <v>41</v>
      </c>
    </row>
    <row r="240" spans="1:28">
      <c r="A240" s="21">
        <v>10305</v>
      </c>
      <c r="B240" s="21">
        <v>37</v>
      </c>
      <c r="C240" s="22">
        <v>100</v>
      </c>
      <c r="D240" s="21">
        <v>9</v>
      </c>
      <c r="E240" s="22">
        <f>C240*B240</f>
        <v>3700</v>
      </c>
      <c r="F240" s="23">
        <v>7455.87</v>
      </c>
      <c r="G240" s="23">
        <f>F240-E240</f>
        <v>3755.87</v>
      </c>
      <c r="H240" s="24">
        <v>38273</v>
      </c>
      <c r="I240" s="21" t="s">
        <v>51</v>
      </c>
      <c r="J240" s="21">
        <v>4</v>
      </c>
      <c r="K240" s="21" t="s">
        <v>232</v>
      </c>
      <c r="L240" s="21">
        <v>2004</v>
      </c>
      <c r="M240" s="21" t="s">
        <v>52</v>
      </c>
      <c r="N240" s="21">
        <v>169</v>
      </c>
      <c r="O240" s="21" t="s">
        <v>118</v>
      </c>
      <c r="P240" s="21" t="s">
        <v>342</v>
      </c>
      <c r="Q240" s="21">
        <v>6175558555</v>
      </c>
      <c r="R240" s="21" t="s">
        <v>343</v>
      </c>
      <c r="S240" s="21"/>
      <c r="T240" s="21" t="s">
        <v>344</v>
      </c>
      <c r="U240" s="21" t="s">
        <v>131</v>
      </c>
      <c r="V240" s="21">
        <v>51247</v>
      </c>
      <c r="W240" s="21" t="s">
        <v>36</v>
      </c>
      <c r="X240" s="21" t="s">
        <v>37</v>
      </c>
      <c r="Y240" s="21" t="s">
        <v>345</v>
      </c>
      <c r="Z240" s="21" t="s">
        <v>346</v>
      </c>
      <c r="AA240" s="25" t="s">
        <v>347</v>
      </c>
      <c r="AB240" s="21" t="s">
        <v>41</v>
      </c>
    </row>
    <row r="241" spans="1:28">
      <c r="A241" s="21">
        <v>10140</v>
      </c>
      <c r="B241" s="21">
        <v>37</v>
      </c>
      <c r="C241" s="22">
        <v>100</v>
      </c>
      <c r="D241" s="21">
        <v>11</v>
      </c>
      <c r="E241" s="22">
        <f>C241*B241</f>
        <v>3700</v>
      </c>
      <c r="F241" s="23">
        <v>7374.1</v>
      </c>
      <c r="G241" s="23">
        <f>F241-E241</f>
        <v>3674.1</v>
      </c>
      <c r="H241" s="24">
        <v>37826</v>
      </c>
      <c r="I241" s="21" t="s">
        <v>51</v>
      </c>
      <c r="J241" s="21">
        <v>3</v>
      </c>
      <c r="K241" s="21" t="s">
        <v>206</v>
      </c>
      <c r="L241" s="21">
        <v>2003</v>
      </c>
      <c r="M241" s="21" t="s">
        <v>52</v>
      </c>
      <c r="N241" s="21">
        <v>214</v>
      </c>
      <c r="O241" s="21" t="s">
        <v>189</v>
      </c>
      <c r="P241" s="21" t="s">
        <v>293</v>
      </c>
      <c r="Q241" s="21">
        <v>6505556809</v>
      </c>
      <c r="R241" s="21" t="s">
        <v>294</v>
      </c>
      <c r="S241" s="21"/>
      <c r="T241" s="21" t="s">
        <v>295</v>
      </c>
      <c r="U241" s="21" t="s">
        <v>47</v>
      </c>
      <c r="V241" s="21">
        <v>94217</v>
      </c>
      <c r="W241" s="21" t="s">
        <v>36</v>
      </c>
      <c r="X241" s="21" t="s">
        <v>37</v>
      </c>
      <c r="Y241" s="21" t="s">
        <v>296</v>
      </c>
      <c r="Z241" s="21" t="s">
        <v>133</v>
      </c>
      <c r="AA241" s="25" t="s">
        <v>297</v>
      </c>
      <c r="AB241" s="21" t="s">
        <v>41</v>
      </c>
    </row>
    <row r="242" spans="1:28">
      <c r="A242" s="21">
        <v>10291</v>
      </c>
      <c r="B242" s="21">
        <v>37</v>
      </c>
      <c r="C242" s="22">
        <v>100</v>
      </c>
      <c r="D242" s="21">
        <v>11</v>
      </c>
      <c r="E242" s="22">
        <f>C242*B242</f>
        <v>3700</v>
      </c>
      <c r="F242" s="23">
        <v>7136.19</v>
      </c>
      <c r="G242" s="23">
        <f>F242-E242</f>
        <v>3436.19</v>
      </c>
      <c r="H242" s="24">
        <v>38238</v>
      </c>
      <c r="I242" s="21" t="s">
        <v>51</v>
      </c>
      <c r="J242" s="21">
        <v>3</v>
      </c>
      <c r="K242" s="21" t="s">
        <v>286</v>
      </c>
      <c r="L242" s="21">
        <v>2004</v>
      </c>
      <c r="M242" s="21" t="s">
        <v>52</v>
      </c>
      <c r="N242" s="21">
        <v>214</v>
      </c>
      <c r="O242" s="21" t="s">
        <v>189</v>
      </c>
      <c r="P242" s="21" t="s">
        <v>609</v>
      </c>
      <c r="Q242" s="21" t="s">
        <v>610</v>
      </c>
      <c r="R242" s="21" t="s">
        <v>611</v>
      </c>
      <c r="S242" s="21"/>
      <c r="T242" s="21" t="s">
        <v>612</v>
      </c>
      <c r="U242" s="21"/>
      <c r="V242" s="21" t="s">
        <v>613</v>
      </c>
      <c r="W242" s="21" t="s">
        <v>363</v>
      </c>
      <c r="X242" s="21" t="s">
        <v>59</v>
      </c>
      <c r="Y242" s="21" t="s">
        <v>614</v>
      </c>
      <c r="Z242" s="21" t="s">
        <v>545</v>
      </c>
      <c r="AA242" s="25" t="s">
        <v>615</v>
      </c>
      <c r="AB242" s="21" t="s">
        <v>41</v>
      </c>
    </row>
    <row r="243" spans="1:28">
      <c r="A243" s="21">
        <v>10394</v>
      </c>
      <c r="B243" s="21">
        <v>37</v>
      </c>
      <c r="C243" s="22">
        <v>100</v>
      </c>
      <c r="D243" s="21">
        <v>1</v>
      </c>
      <c r="E243" s="22">
        <f>C243*B243</f>
        <v>3700</v>
      </c>
      <c r="F243" s="23">
        <v>6376.58</v>
      </c>
      <c r="G243" s="23">
        <f>F243-E243</f>
        <v>2676.58</v>
      </c>
      <c r="H243" s="24">
        <v>38426</v>
      </c>
      <c r="I243" s="21" t="s">
        <v>51</v>
      </c>
      <c r="J243" s="21">
        <v>1</v>
      </c>
      <c r="K243" s="21" t="s">
        <v>248</v>
      </c>
      <c r="L243" s="21">
        <v>2005</v>
      </c>
      <c r="M243" s="21" t="s">
        <v>52</v>
      </c>
      <c r="N243" s="21">
        <v>143</v>
      </c>
      <c r="O243" s="21" t="s">
        <v>222</v>
      </c>
      <c r="P243" s="21" t="s">
        <v>119</v>
      </c>
      <c r="Q243" s="21" t="s">
        <v>120</v>
      </c>
      <c r="R243" s="21" t="s">
        <v>121</v>
      </c>
      <c r="S243" s="21"/>
      <c r="T243" s="21" t="s">
        <v>122</v>
      </c>
      <c r="U243" s="21"/>
      <c r="V243" s="21">
        <v>28034</v>
      </c>
      <c r="W243" s="21" t="s">
        <v>123</v>
      </c>
      <c r="X243" s="21" t="s">
        <v>59</v>
      </c>
      <c r="Y243" s="21" t="s">
        <v>124</v>
      </c>
      <c r="Z243" s="21" t="s">
        <v>125</v>
      </c>
      <c r="AA243" s="25" t="s">
        <v>126</v>
      </c>
      <c r="AB243" s="21" t="s">
        <v>96</v>
      </c>
    </row>
    <row r="244" spans="1:28">
      <c r="A244" s="21">
        <v>10240</v>
      </c>
      <c r="B244" s="21">
        <v>37</v>
      </c>
      <c r="C244" s="22">
        <v>100</v>
      </c>
      <c r="D244" s="21">
        <v>1</v>
      </c>
      <c r="E244" s="22">
        <f>C244*B244</f>
        <v>3700</v>
      </c>
      <c r="F244" s="23">
        <v>5959.22</v>
      </c>
      <c r="G244" s="23">
        <f>F244-E244</f>
        <v>2259.22</v>
      </c>
      <c r="H244" s="24">
        <v>38090</v>
      </c>
      <c r="I244" s="21" t="s">
        <v>51</v>
      </c>
      <c r="J244" s="21">
        <v>2</v>
      </c>
      <c r="K244" s="21" t="s">
        <v>29</v>
      </c>
      <c r="L244" s="21">
        <v>2004</v>
      </c>
      <c r="M244" s="21" t="s">
        <v>52</v>
      </c>
      <c r="N244" s="21">
        <v>141</v>
      </c>
      <c r="O244" s="21" t="s">
        <v>98</v>
      </c>
      <c r="P244" s="21" t="s">
        <v>733</v>
      </c>
      <c r="Q244" s="21" t="s">
        <v>734</v>
      </c>
      <c r="R244" s="21" t="s">
        <v>735</v>
      </c>
      <c r="S244" s="21"/>
      <c r="T244" s="21" t="s">
        <v>736</v>
      </c>
      <c r="U244" s="21" t="s">
        <v>736</v>
      </c>
      <c r="V244" s="21" t="s">
        <v>737</v>
      </c>
      <c r="W244" s="21" t="s">
        <v>142</v>
      </c>
      <c r="X244" s="21" t="s">
        <v>142</v>
      </c>
      <c r="Y244" s="21" t="s">
        <v>738</v>
      </c>
      <c r="Z244" s="21" t="s">
        <v>739</v>
      </c>
      <c r="AA244" s="25" t="s">
        <v>740</v>
      </c>
      <c r="AB244" s="21" t="s">
        <v>96</v>
      </c>
    </row>
    <row r="245" spans="1:28">
      <c r="A245" s="21">
        <v>10385</v>
      </c>
      <c r="B245" s="21">
        <v>37</v>
      </c>
      <c r="C245" s="22">
        <v>85.54</v>
      </c>
      <c r="D245" s="21">
        <v>2</v>
      </c>
      <c r="E245" s="22">
        <f>C245*B245</f>
        <v>3164.98</v>
      </c>
      <c r="F245" s="23">
        <v>3164.98</v>
      </c>
      <c r="G245" s="23">
        <f>F245-E245</f>
        <v>0</v>
      </c>
      <c r="H245" s="24">
        <v>38411</v>
      </c>
      <c r="I245" s="21" t="s">
        <v>51</v>
      </c>
      <c r="J245" s="21">
        <v>1</v>
      </c>
      <c r="K245" s="21" t="s">
        <v>213</v>
      </c>
      <c r="L245" s="21">
        <v>2005</v>
      </c>
      <c r="M245" s="21" t="s">
        <v>42</v>
      </c>
      <c r="N245" s="21">
        <v>83</v>
      </c>
      <c r="O245" s="21" t="s">
        <v>741</v>
      </c>
      <c r="P245" s="21" t="s">
        <v>208</v>
      </c>
      <c r="Q245" s="21">
        <v>4155551450</v>
      </c>
      <c r="R245" s="21" t="s">
        <v>209</v>
      </c>
      <c r="S245" s="21"/>
      <c r="T245" s="21" t="s">
        <v>210</v>
      </c>
      <c r="U245" s="21" t="s">
        <v>47</v>
      </c>
      <c r="V245" s="21">
        <v>97562</v>
      </c>
      <c r="W245" s="21" t="s">
        <v>36</v>
      </c>
      <c r="X245" s="21" t="s">
        <v>37</v>
      </c>
      <c r="Y245" s="21" t="s">
        <v>211</v>
      </c>
      <c r="Z245" s="21" t="s">
        <v>187</v>
      </c>
      <c r="AA245" s="25" t="s">
        <v>212</v>
      </c>
      <c r="AB245" s="21" t="s">
        <v>96</v>
      </c>
    </row>
    <row r="246" spans="1:28">
      <c r="A246" s="21">
        <v>10413</v>
      </c>
      <c r="B246" s="21">
        <v>36</v>
      </c>
      <c r="C246" s="22">
        <v>100</v>
      </c>
      <c r="D246" s="21">
        <v>2</v>
      </c>
      <c r="E246" s="22">
        <f>C246*B246</f>
        <v>3600</v>
      </c>
      <c r="F246" s="23">
        <v>8677.8</v>
      </c>
      <c r="G246" s="23">
        <f>F246-E246</f>
        <v>5077.8</v>
      </c>
      <c r="H246" s="24">
        <v>38477</v>
      </c>
      <c r="I246" s="21" t="s">
        <v>51</v>
      </c>
      <c r="J246" s="21">
        <v>2</v>
      </c>
      <c r="K246" s="21" t="s">
        <v>63</v>
      </c>
      <c r="L246" s="21">
        <v>2005</v>
      </c>
      <c r="M246" s="21" t="s">
        <v>52</v>
      </c>
      <c r="N246" s="21">
        <v>207</v>
      </c>
      <c r="O246" s="21" t="s">
        <v>479</v>
      </c>
      <c r="P246" s="21" t="s">
        <v>673</v>
      </c>
      <c r="Q246" s="21">
        <v>2035552570</v>
      </c>
      <c r="R246" s="21" t="s">
        <v>674</v>
      </c>
      <c r="S246" s="21"/>
      <c r="T246" s="21" t="s">
        <v>675</v>
      </c>
      <c r="U246" s="21" t="s">
        <v>483</v>
      </c>
      <c r="V246" s="21">
        <v>97562</v>
      </c>
      <c r="W246" s="21" t="s">
        <v>36</v>
      </c>
      <c r="X246" s="21" t="s">
        <v>37</v>
      </c>
      <c r="Y246" s="21" t="s">
        <v>655</v>
      </c>
      <c r="Z246" s="21" t="s">
        <v>312</v>
      </c>
      <c r="AA246" s="25" t="s">
        <v>676</v>
      </c>
      <c r="AB246" s="21" t="s">
        <v>41</v>
      </c>
    </row>
    <row r="247" spans="1:28">
      <c r="A247" s="21">
        <v>10381</v>
      </c>
      <c r="B247" s="21">
        <v>36</v>
      </c>
      <c r="C247" s="22">
        <v>100</v>
      </c>
      <c r="D247" s="21">
        <v>3</v>
      </c>
      <c r="E247" s="22">
        <f>C247*B247</f>
        <v>3600</v>
      </c>
      <c r="F247" s="23">
        <v>8254.8</v>
      </c>
      <c r="G247" s="23">
        <f>F247-E247</f>
        <v>4654.8</v>
      </c>
      <c r="H247" s="24">
        <v>38400</v>
      </c>
      <c r="I247" s="21" t="s">
        <v>51</v>
      </c>
      <c r="J247" s="21">
        <v>1</v>
      </c>
      <c r="K247" s="21" t="s">
        <v>213</v>
      </c>
      <c r="L247" s="21">
        <v>2005</v>
      </c>
      <c r="M247" s="21" t="s">
        <v>52</v>
      </c>
      <c r="N247" s="21">
        <v>214</v>
      </c>
      <c r="O247" s="21" t="s">
        <v>189</v>
      </c>
      <c r="P247" s="21" t="s">
        <v>377</v>
      </c>
      <c r="Q247" s="21">
        <v>6505551386</v>
      </c>
      <c r="R247" s="21" t="s">
        <v>378</v>
      </c>
      <c r="S247" s="21"/>
      <c r="T247" s="21" t="s">
        <v>317</v>
      </c>
      <c r="U247" s="21" t="s">
        <v>47</v>
      </c>
      <c r="V247" s="21"/>
      <c r="W247" s="21" t="s">
        <v>36</v>
      </c>
      <c r="X247" s="21" t="s">
        <v>37</v>
      </c>
      <c r="Y247" s="21" t="s">
        <v>38</v>
      </c>
      <c r="Z247" s="21" t="s">
        <v>312</v>
      </c>
      <c r="AA247" s="25" t="s">
        <v>379</v>
      </c>
      <c r="AB247" s="21" t="s">
        <v>41</v>
      </c>
    </row>
    <row r="248" spans="1:28">
      <c r="A248" s="21">
        <v>10246</v>
      </c>
      <c r="B248" s="21">
        <v>36</v>
      </c>
      <c r="C248" s="22">
        <v>100</v>
      </c>
      <c r="D248" s="21">
        <v>9</v>
      </c>
      <c r="E248" s="22">
        <f>C248*B248</f>
        <v>3600</v>
      </c>
      <c r="F248" s="23">
        <v>7132.68</v>
      </c>
      <c r="G248" s="23">
        <f>F248-E248</f>
        <v>3532.68</v>
      </c>
      <c r="H248" s="24">
        <v>38112</v>
      </c>
      <c r="I248" s="21" t="s">
        <v>51</v>
      </c>
      <c r="J248" s="21">
        <v>2</v>
      </c>
      <c r="K248" s="21" t="s">
        <v>63</v>
      </c>
      <c r="L248" s="21">
        <v>2004</v>
      </c>
      <c r="M248" s="21" t="s">
        <v>52</v>
      </c>
      <c r="N248" s="21">
        <v>169</v>
      </c>
      <c r="O248" s="21" t="s">
        <v>118</v>
      </c>
      <c r="P248" s="21" t="s">
        <v>119</v>
      </c>
      <c r="Q248" s="21" t="s">
        <v>120</v>
      </c>
      <c r="R248" s="21" t="s">
        <v>121</v>
      </c>
      <c r="S248" s="21"/>
      <c r="T248" s="21" t="s">
        <v>122</v>
      </c>
      <c r="U248" s="21"/>
      <c r="V248" s="21">
        <v>28034</v>
      </c>
      <c r="W248" s="21" t="s">
        <v>123</v>
      </c>
      <c r="X248" s="21" t="s">
        <v>59</v>
      </c>
      <c r="Y248" s="21" t="s">
        <v>124</v>
      </c>
      <c r="Z248" s="21" t="s">
        <v>125</v>
      </c>
      <c r="AA248" s="25" t="s">
        <v>126</v>
      </c>
      <c r="AB248" s="21" t="s">
        <v>41</v>
      </c>
    </row>
    <row r="249" spans="1:28">
      <c r="A249" s="21">
        <v>10275</v>
      </c>
      <c r="B249" s="21">
        <v>36</v>
      </c>
      <c r="C249" s="22">
        <v>100</v>
      </c>
      <c r="D249" s="21">
        <v>3</v>
      </c>
      <c r="E249" s="22">
        <f>C249*B249</f>
        <v>3600</v>
      </c>
      <c r="F249" s="23">
        <v>6901.92</v>
      </c>
      <c r="G249" s="23">
        <f>F249-E249</f>
        <v>3301.92</v>
      </c>
      <c r="H249" s="24">
        <v>38191</v>
      </c>
      <c r="I249" s="21" t="s">
        <v>51</v>
      </c>
      <c r="J249" s="21">
        <v>3</v>
      </c>
      <c r="K249" s="21" t="s">
        <v>206</v>
      </c>
      <c r="L249" s="21">
        <v>2004</v>
      </c>
      <c r="M249" s="21" t="s">
        <v>72</v>
      </c>
      <c r="N249" s="21">
        <v>193</v>
      </c>
      <c r="O249" s="21" t="s">
        <v>73</v>
      </c>
      <c r="P249" s="21" t="s">
        <v>620</v>
      </c>
      <c r="Q249" s="21" t="s">
        <v>621</v>
      </c>
      <c r="R249" s="21" t="s">
        <v>622</v>
      </c>
      <c r="S249" s="21"/>
      <c r="T249" s="21" t="s">
        <v>623</v>
      </c>
      <c r="U249" s="21"/>
      <c r="V249" s="21">
        <v>44000</v>
      </c>
      <c r="W249" s="21" t="s">
        <v>58</v>
      </c>
      <c r="X249" s="21" t="s">
        <v>59</v>
      </c>
      <c r="Y249" s="21" t="s">
        <v>624</v>
      </c>
      <c r="Z249" s="21" t="s">
        <v>625</v>
      </c>
      <c r="AA249" s="25" t="s">
        <v>626</v>
      </c>
      <c r="AB249" s="21" t="s">
        <v>96</v>
      </c>
    </row>
    <row r="250" spans="1:28">
      <c r="A250" s="21">
        <v>10359</v>
      </c>
      <c r="B250" s="21">
        <v>36</v>
      </c>
      <c r="C250" s="22">
        <v>100</v>
      </c>
      <c r="D250" s="21">
        <v>3</v>
      </c>
      <c r="E250" s="22">
        <f>C250*B250</f>
        <v>3600</v>
      </c>
      <c r="F250" s="23">
        <v>6358.68</v>
      </c>
      <c r="G250" s="23">
        <f>F250-E250</f>
        <v>2758.68</v>
      </c>
      <c r="H250" s="24">
        <v>38336</v>
      </c>
      <c r="I250" s="21" t="s">
        <v>51</v>
      </c>
      <c r="J250" s="21">
        <v>4</v>
      </c>
      <c r="K250" s="21" t="s">
        <v>314</v>
      </c>
      <c r="L250" s="21">
        <v>2004</v>
      </c>
      <c r="M250" s="21" t="s">
        <v>256</v>
      </c>
      <c r="N250" s="21">
        <v>54</v>
      </c>
      <c r="O250" s="21" t="s">
        <v>717</v>
      </c>
      <c r="P250" s="21" t="s">
        <v>215</v>
      </c>
      <c r="Q250" s="21" t="s">
        <v>216</v>
      </c>
      <c r="R250" s="21" t="s">
        <v>217</v>
      </c>
      <c r="S250" s="21"/>
      <c r="T250" s="21" t="s">
        <v>218</v>
      </c>
      <c r="U250" s="21"/>
      <c r="V250" s="21">
        <v>51100</v>
      </c>
      <c r="W250" s="21" t="s">
        <v>58</v>
      </c>
      <c r="X250" s="21" t="s">
        <v>59</v>
      </c>
      <c r="Y250" s="21" t="s">
        <v>219</v>
      </c>
      <c r="Z250" s="21" t="s">
        <v>220</v>
      </c>
      <c r="AA250" s="25" t="s">
        <v>221</v>
      </c>
      <c r="AB250" s="21" t="s">
        <v>96</v>
      </c>
    </row>
    <row r="251" spans="1:28">
      <c r="A251" s="21">
        <v>10343</v>
      </c>
      <c r="B251" s="21">
        <v>36</v>
      </c>
      <c r="C251" s="22">
        <v>100</v>
      </c>
      <c r="D251" s="21">
        <v>4</v>
      </c>
      <c r="E251" s="22">
        <f>C251*B251</f>
        <v>3600</v>
      </c>
      <c r="F251" s="23">
        <v>5848.92</v>
      </c>
      <c r="G251" s="23">
        <f>F251-E251</f>
        <v>2248.92</v>
      </c>
      <c r="H251" s="24">
        <v>38315</v>
      </c>
      <c r="I251" s="21" t="s">
        <v>51</v>
      </c>
      <c r="J251" s="21">
        <v>4</v>
      </c>
      <c r="K251" s="21" t="s">
        <v>135</v>
      </c>
      <c r="L251" s="21">
        <v>2004</v>
      </c>
      <c r="M251" s="21" t="s">
        <v>52</v>
      </c>
      <c r="N251" s="21">
        <v>124</v>
      </c>
      <c r="O251" s="21" t="s">
        <v>512</v>
      </c>
      <c r="P251" s="21" t="s">
        <v>215</v>
      </c>
      <c r="Q251" s="21" t="s">
        <v>216</v>
      </c>
      <c r="R251" s="21" t="s">
        <v>217</v>
      </c>
      <c r="S251" s="21"/>
      <c r="T251" s="21" t="s">
        <v>218</v>
      </c>
      <c r="U251" s="21"/>
      <c r="V251" s="21">
        <v>51100</v>
      </c>
      <c r="W251" s="21" t="s">
        <v>58</v>
      </c>
      <c r="X251" s="21" t="s">
        <v>59</v>
      </c>
      <c r="Y251" s="21" t="s">
        <v>219</v>
      </c>
      <c r="Z251" s="21" t="s">
        <v>220</v>
      </c>
      <c r="AA251" s="25" t="s">
        <v>221</v>
      </c>
      <c r="AB251" s="21" t="s">
        <v>96</v>
      </c>
    </row>
    <row r="252" spans="1:28">
      <c r="A252" s="21">
        <v>10337</v>
      </c>
      <c r="B252" s="21">
        <v>36</v>
      </c>
      <c r="C252" s="22">
        <v>100</v>
      </c>
      <c r="D252" s="21">
        <v>3</v>
      </c>
      <c r="E252" s="22">
        <f>C252*B252</f>
        <v>3600</v>
      </c>
      <c r="F252" s="23">
        <v>5679.36</v>
      </c>
      <c r="G252" s="23">
        <f>F252-E252</f>
        <v>2079.36</v>
      </c>
      <c r="H252" s="24">
        <v>38312</v>
      </c>
      <c r="I252" s="21" t="s">
        <v>51</v>
      </c>
      <c r="J252" s="21">
        <v>4</v>
      </c>
      <c r="K252" s="21" t="s">
        <v>135</v>
      </c>
      <c r="L252" s="21">
        <v>2004</v>
      </c>
      <c r="M252" s="21" t="s">
        <v>52</v>
      </c>
      <c r="N252" s="21">
        <v>143</v>
      </c>
      <c r="O252" s="21" t="s">
        <v>222</v>
      </c>
      <c r="P252" s="21" t="s">
        <v>542</v>
      </c>
      <c r="Q252" s="21">
        <v>2125558493</v>
      </c>
      <c r="R252" s="21" t="s">
        <v>543</v>
      </c>
      <c r="S252" s="21" t="s">
        <v>544</v>
      </c>
      <c r="T252" s="21" t="s">
        <v>419</v>
      </c>
      <c r="U252" s="21" t="s">
        <v>245</v>
      </c>
      <c r="V252" s="21">
        <v>10022</v>
      </c>
      <c r="W252" s="21" t="s">
        <v>36</v>
      </c>
      <c r="X252" s="21" t="s">
        <v>37</v>
      </c>
      <c r="Y252" s="21" t="s">
        <v>345</v>
      </c>
      <c r="Z252" s="21" t="s">
        <v>545</v>
      </c>
      <c r="AA252" s="25" t="s">
        <v>546</v>
      </c>
      <c r="AB252" s="21" t="s">
        <v>96</v>
      </c>
    </row>
    <row r="253" spans="1:28">
      <c r="A253" s="21">
        <v>10296</v>
      </c>
      <c r="B253" s="21">
        <v>36</v>
      </c>
      <c r="C253" s="22">
        <v>100</v>
      </c>
      <c r="D253" s="21">
        <v>7</v>
      </c>
      <c r="E253" s="22">
        <f>C253*B253</f>
        <v>3600</v>
      </c>
      <c r="F253" s="23">
        <v>5676.84</v>
      </c>
      <c r="G253" s="23">
        <f>F253-E253</f>
        <v>2076.84</v>
      </c>
      <c r="H253" s="24">
        <v>38245</v>
      </c>
      <c r="I253" s="21" t="s">
        <v>51</v>
      </c>
      <c r="J253" s="21">
        <v>3</v>
      </c>
      <c r="K253" s="21" t="s">
        <v>286</v>
      </c>
      <c r="L253" s="21">
        <v>2004</v>
      </c>
      <c r="M253" s="21" t="s">
        <v>30</v>
      </c>
      <c r="N253" s="21">
        <v>157</v>
      </c>
      <c r="O253" s="21" t="s">
        <v>336</v>
      </c>
      <c r="P253" s="21" t="s">
        <v>742</v>
      </c>
      <c r="Q253" s="21" t="s">
        <v>743</v>
      </c>
      <c r="R253" s="21" t="s">
        <v>744</v>
      </c>
      <c r="S253" s="21"/>
      <c r="T253" s="21" t="s">
        <v>745</v>
      </c>
      <c r="U253" s="21"/>
      <c r="V253" s="21">
        <v>80686</v>
      </c>
      <c r="W253" s="21" t="s">
        <v>331</v>
      </c>
      <c r="X253" s="21" t="s">
        <v>59</v>
      </c>
      <c r="Y253" s="21" t="s">
        <v>746</v>
      </c>
      <c r="Z253" s="21" t="s">
        <v>420</v>
      </c>
      <c r="AA253" s="25" t="s">
        <v>747</v>
      </c>
      <c r="AB253" s="21" t="s">
        <v>96</v>
      </c>
    </row>
    <row r="254" spans="1:28">
      <c r="A254" s="21">
        <v>10106</v>
      </c>
      <c r="B254" s="21">
        <v>36</v>
      </c>
      <c r="C254" s="22">
        <v>100</v>
      </c>
      <c r="D254" s="21">
        <v>12</v>
      </c>
      <c r="E254" s="22">
        <f>C254*B254</f>
        <v>3600</v>
      </c>
      <c r="F254" s="23">
        <v>5279.4</v>
      </c>
      <c r="G254" s="23">
        <f>F254-E254</f>
        <v>1679.4</v>
      </c>
      <c r="H254" s="24">
        <v>37669</v>
      </c>
      <c r="I254" s="21" t="s">
        <v>51</v>
      </c>
      <c r="J254" s="21">
        <v>1</v>
      </c>
      <c r="K254" s="21" t="s">
        <v>213</v>
      </c>
      <c r="L254" s="21">
        <v>2003</v>
      </c>
      <c r="M254" s="21" t="s">
        <v>30</v>
      </c>
      <c r="N254" s="21">
        <v>157</v>
      </c>
      <c r="O254" s="21" t="s">
        <v>336</v>
      </c>
      <c r="P254" s="21" t="s">
        <v>657</v>
      </c>
      <c r="Q254" s="21" t="s">
        <v>658</v>
      </c>
      <c r="R254" s="21" t="s">
        <v>659</v>
      </c>
      <c r="S254" s="21"/>
      <c r="T254" s="21" t="s">
        <v>660</v>
      </c>
      <c r="U254" s="21"/>
      <c r="V254" s="21">
        <v>24100</v>
      </c>
      <c r="W254" s="21" t="s">
        <v>496</v>
      </c>
      <c r="X254" s="21" t="s">
        <v>59</v>
      </c>
      <c r="Y254" s="21" t="s">
        <v>661</v>
      </c>
      <c r="Z254" s="21" t="s">
        <v>662</v>
      </c>
      <c r="AA254" s="25" t="s">
        <v>663</v>
      </c>
      <c r="AB254" s="21" t="s">
        <v>96</v>
      </c>
    </row>
    <row r="255" spans="1:28">
      <c r="A255" s="21">
        <v>10261</v>
      </c>
      <c r="B255" s="21">
        <v>36</v>
      </c>
      <c r="C255" s="22">
        <v>100</v>
      </c>
      <c r="D255" s="21">
        <v>8</v>
      </c>
      <c r="E255" s="22">
        <f>C255*B255</f>
        <v>3600</v>
      </c>
      <c r="F255" s="23">
        <v>4512.6</v>
      </c>
      <c r="G255" s="23">
        <f>F255-E255</f>
        <v>912.6</v>
      </c>
      <c r="H255" s="24">
        <v>38155</v>
      </c>
      <c r="I255" s="21" t="s">
        <v>51</v>
      </c>
      <c r="J255" s="21">
        <v>2</v>
      </c>
      <c r="K255" s="21" t="s">
        <v>298</v>
      </c>
      <c r="L255" s="21">
        <v>2004</v>
      </c>
      <c r="M255" s="21" t="s">
        <v>278</v>
      </c>
      <c r="N255" s="21">
        <v>122</v>
      </c>
      <c r="O255" s="21" t="s">
        <v>279</v>
      </c>
      <c r="P255" s="21" t="s">
        <v>692</v>
      </c>
      <c r="Q255" s="21" t="s">
        <v>693</v>
      </c>
      <c r="R255" s="21" t="s">
        <v>694</v>
      </c>
      <c r="S255" s="21"/>
      <c r="T255" s="21" t="s">
        <v>695</v>
      </c>
      <c r="U255" s="21" t="s">
        <v>696</v>
      </c>
      <c r="V255" s="21" t="s">
        <v>697</v>
      </c>
      <c r="W255" s="21" t="s">
        <v>475</v>
      </c>
      <c r="X255" s="21" t="s">
        <v>37</v>
      </c>
      <c r="Y255" s="21" t="s">
        <v>698</v>
      </c>
      <c r="Z255" s="21" t="s">
        <v>699</v>
      </c>
      <c r="AA255" s="25" t="s">
        <v>700</v>
      </c>
      <c r="AB255" s="21" t="s">
        <v>96</v>
      </c>
    </row>
    <row r="256" spans="1:28">
      <c r="A256" s="21">
        <v>10118</v>
      </c>
      <c r="B256" s="21">
        <v>36</v>
      </c>
      <c r="C256" s="22">
        <v>100</v>
      </c>
      <c r="D256" s="21">
        <v>1</v>
      </c>
      <c r="E256" s="22">
        <f>C256*B256</f>
        <v>3600</v>
      </c>
      <c r="F256" s="23">
        <v>4219.2</v>
      </c>
      <c r="G256" s="23">
        <f>F256-E256</f>
        <v>619.2</v>
      </c>
      <c r="H256" s="24">
        <v>37732</v>
      </c>
      <c r="I256" s="21" t="s">
        <v>51</v>
      </c>
      <c r="J256" s="21">
        <v>2</v>
      </c>
      <c r="K256" s="21" t="s">
        <v>29</v>
      </c>
      <c r="L256" s="21">
        <v>2003</v>
      </c>
      <c r="M256" s="21" t="s">
        <v>278</v>
      </c>
      <c r="N256" s="21">
        <v>100</v>
      </c>
      <c r="O256" s="21" t="s">
        <v>441</v>
      </c>
      <c r="P256" s="21" t="s">
        <v>158</v>
      </c>
      <c r="Q256" s="21" t="s">
        <v>159</v>
      </c>
      <c r="R256" s="21" t="s">
        <v>160</v>
      </c>
      <c r="S256" s="21"/>
      <c r="T256" s="21" t="s">
        <v>161</v>
      </c>
      <c r="U256" s="21"/>
      <c r="V256" s="21">
        <v>8022</v>
      </c>
      <c r="W256" s="21" t="s">
        <v>123</v>
      </c>
      <c r="X256" s="21" t="s">
        <v>59</v>
      </c>
      <c r="Y256" s="21" t="s">
        <v>162</v>
      </c>
      <c r="Z256" s="21" t="s">
        <v>163</v>
      </c>
      <c r="AA256" s="25" t="s">
        <v>164</v>
      </c>
      <c r="AB256" s="21" t="s">
        <v>96</v>
      </c>
    </row>
    <row r="257" spans="1:28">
      <c r="A257" s="21">
        <v>10392</v>
      </c>
      <c r="B257" s="21">
        <v>36</v>
      </c>
      <c r="C257" s="22">
        <v>100</v>
      </c>
      <c r="D257" s="21">
        <v>1</v>
      </c>
      <c r="E257" s="22">
        <f>C257*B257</f>
        <v>3600</v>
      </c>
      <c r="F257" s="23">
        <v>4035.96</v>
      </c>
      <c r="G257" s="23">
        <f>F257-E257</f>
        <v>435.96</v>
      </c>
      <c r="H257" s="24">
        <v>38421</v>
      </c>
      <c r="I257" s="21" t="s">
        <v>51</v>
      </c>
      <c r="J257" s="21">
        <v>1</v>
      </c>
      <c r="K257" s="21" t="s">
        <v>248</v>
      </c>
      <c r="L257" s="21">
        <v>2005</v>
      </c>
      <c r="M257" s="21" t="s">
        <v>42</v>
      </c>
      <c r="N257" s="21">
        <v>99</v>
      </c>
      <c r="O257" s="21" t="s">
        <v>214</v>
      </c>
      <c r="P257" s="21" t="s">
        <v>369</v>
      </c>
      <c r="Q257" s="21" t="s">
        <v>370</v>
      </c>
      <c r="R257" s="21" t="s">
        <v>371</v>
      </c>
      <c r="S257" s="21"/>
      <c r="T257" s="21" t="s">
        <v>372</v>
      </c>
      <c r="U257" s="21"/>
      <c r="V257" s="21">
        <v>8010</v>
      </c>
      <c r="W257" s="21" t="s">
        <v>68</v>
      </c>
      <c r="X257" s="21" t="s">
        <v>59</v>
      </c>
      <c r="Y257" s="21" t="s">
        <v>373</v>
      </c>
      <c r="Z257" s="21" t="s">
        <v>333</v>
      </c>
      <c r="AA257" s="25" t="s">
        <v>374</v>
      </c>
      <c r="AB257" s="21" t="s">
        <v>96</v>
      </c>
    </row>
    <row r="258" spans="1:28">
      <c r="A258" s="21">
        <v>10236</v>
      </c>
      <c r="B258" s="21">
        <v>36</v>
      </c>
      <c r="C258" s="22">
        <v>87.6</v>
      </c>
      <c r="D258" s="21">
        <v>3</v>
      </c>
      <c r="E258" s="22">
        <f>C258*B258</f>
        <v>3153.6</v>
      </c>
      <c r="F258" s="23">
        <v>3153.6</v>
      </c>
      <c r="G258" s="23">
        <f>F258-E258</f>
        <v>0</v>
      </c>
      <c r="H258" s="24">
        <v>38080</v>
      </c>
      <c r="I258" s="21" t="s">
        <v>51</v>
      </c>
      <c r="J258" s="21">
        <v>2</v>
      </c>
      <c r="K258" s="21" t="s">
        <v>29</v>
      </c>
      <c r="L258" s="21">
        <v>2004</v>
      </c>
      <c r="M258" s="21" t="s">
        <v>72</v>
      </c>
      <c r="N258" s="21">
        <v>76</v>
      </c>
      <c r="O258" s="21" t="s">
        <v>748</v>
      </c>
      <c r="P258" s="21" t="s">
        <v>537</v>
      </c>
      <c r="Q258" s="21">
        <v>2155559857</v>
      </c>
      <c r="R258" s="21" t="s">
        <v>538</v>
      </c>
      <c r="S258" s="21"/>
      <c r="T258" s="21" t="s">
        <v>539</v>
      </c>
      <c r="U258" s="21" t="s">
        <v>177</v>
      </c>
      <c r="V258" s="21">
        <v>71270</v>
      </c>
      <c r="W258" s="21" t="s">
        <v>36</v>
      </c>
      <c r="X258" s="21" t="s">
        <v>37</v>
      </c>
      <c r="Y258" s="21" t="s">
        <v>345</v>
      </c>
      <c r="Z258" s="21" t="s">
        <v>540</v>
      </c>
      <c r="AA258" s="25" t="s">
        <v>541</v>
      </c>
      <c r="AB258" s="21" t="s">
        <v>96</v>
      </c>
    </row>
    <row r="259" spans="1:28">
      <c r="A259" s="21">
        <v>10215</v>
      </c>
      <c r="B259" s="21">
        <v>35</v>
      </c>
      <c r="C259" s="22">
        <v>100</v>
      </c>
      <c r="D259" s="21">
        <v>3</v>
      </c>
      <c r="E259" s="22">
        <f>C259*B259</f>
        <v>3500</v>
      </c>
      <c r="F259" s="23">
        <v>6075.3</v>
      </c>
      <c r="G259" s="23">
        <f>F259-E259</f>
        <v>2575.3</v>
      </c>
      <c r="H259" s="24">
        <v>38015</v>
      </c>
      <c r="I259" s="21" t="s">
        <v>51</v>
      </c>
      <c r="J259" s="21">
        <v>1</v>
      </c>
      <c r="K259" s="21" t="s">
        <v>198</v>
      </c>
      <c r="L259" s="21">
        <v>2004</v>
      </c>
      <c r="M259" s="21" t="s">
        <v>52</v>
      </c>
      <c r="N259" s="21">
        <v>214</v>
      </c>
      <c r="O259" s="21" t="s">
        <v>189</v>
      </c>
      <c r="P259" s="21" t="s">
        <v>451</v>
      </c>
      <c r="Q259" s="21">
        <v>3105553722</v>
      </c>
      <c r="R259" s="21" t="s">
        <v>452</v>
      </c>
      <c r="S259" s="21"/>
      <c r="T259" s="21" t="s">
        <v>453</v>
      </c>
      <c r="U259" s="21" t="s">
        <v>47</v>
      </c>
      <c r="V259" s="21">
        <v>94019</v>
      </c>
      <c r="W259" s="21" t="s">
        <v>36</v>
      </c>
      <c r="X259" s="21" t="s">
        <v>37</v>
      </c>
      <c r="Y259" s="21" t="s">
        <v>340</v>
      </c>
      <c r="Z259" s="21" t="s">
        <v>246</v>
      </c>
      <c r="AA259" s="25" t="s">
        <v>454</v>
      </c>
      <c r="AB259" s="21" t="s">
        <v>96</v>
      </c>
    </row>
    <row r="260" spans="1:28">
      <c r="A260" s="21">
        <v>10421</v>
      </c>
      <c r="B260" s="21">
        <v>35</v>
      </c>
      <c r="C260" s="22">
        <v>100</v>
      </c>
      <c r="D260" s="21">
        <v>1</v>
      </c>
      <c r="E260" s="22">
        <f>C260*B260</f>
        <v>3500</v>
      </c>
      <c r="F260" s="23">
        <v>5433.75</v>
      </c>
      <c r="G260" s="23">
        <f>F260-E260</f>
        <v>1933.75</v>
      </c>
      <c r="H260" s="24">
        <v>38501</v>
      </c>
      <c r="I260" s="21" t="s">
        <v>83</v>
      </c>
      <c r="J260" s="21">
        <v>2</v>
      </c>
      <c r="K260" s="21" t="s">
        <v>63</v>
      </c>
      <c r="L260" s="21">
        <v>2005</v>
      </c>
      <c r="M260" s="21" t="s">
        <v>42</v>
      </c>
      <c r="N260" s="21">
        <v>168</v>
      </c>
      <c r="O260" s="21" t="s">
        <v>199</v>
      </c>
      <c r="P260" s="21" t="s">
        <v>208</v>
      </c>
      <c r="Q260" s="21">
        <v>4155551450</v>
      </c>
      <c r="R260" s="21" t="s">
        <v>209</v>
      </c>
      <c r="S260" s="21"/>
      <c r="T260" s="21" t="s">
        <v>210</v>
      </c>
      <c r="U260" s="21" t="s">
        <v>47</v>
      </c>
      <c r="V260" s="21">
        <v>97562</v>
      </c>
      <c r="W260" s="21" t="s">
        <v>36</v>
      </c>
      <c r="X260" s="21" t="s">
        <v>37</v>
      </c>
      <c r="Y260" s="21" t="s">
        <v>211</v>
      </c>
      <c r="Z260" s="21" t="s">
        <v>187</v>
      </c>
      <c r="AA260" s="25" t="s">
        <v>212</v>
      </c>
      <c r="AB260" s="21" t="s">
        <v>96</v>
      </c>
    </row>
    <row r="261" spans="1:28">
      <c r="A261" s="21">
        <v>10152</v>
      </c>
      <c r="B261" s="21">
        <v>35</v>
      </c>
      <c r="C261" s="22">
        <v>100</v>
      </c>
      <c r="D261" s="21">
        <v>1</v>
      </c>
      <c r="E261" s="22">
        <f>C261*B261</f>
        <v>3500</v>
      </c>
      <c r="F261" s="23">
        <v>4524.1</v>
      </c>
      <c r="G261" s="23">
        <f>F261-E261</f>
        <v>1024.1</v>
      </c>
      <c r="H261" s="24">
        <v>37889</v>
      </c>
      <c r="I261" s="21" t="s">
        <v>51</v>
      </c>
      <c r="J261" s="21">
        <v>3</v>
      </c>
      <c r="K261" s="21" t="s">
        <v>286</v>
      </c>
      <c r="L261" s="21">
        <v>2003</v>
      </c>
      <c r="M261" s="21" t="s">
        <v>52</v>
      </c>
      <c r="N261" s="21">
        <v>143</v>
      </c>
      <c r="O261" s="21" t="s">
        <v>222</v>
      </c>
      <c r="P261" s="21" t="s">
        <v>709</v>
      </c>
      <c r="Q261" s="21" t="s">
        <v>710</v>
      </c>
      <c r="R261" s="21" t="s">
        <v>711</v>
      </c>
      <c r="S261" s="21"/>
      <c r="T261" s="21" t="s">
        <v>712</v>
      </c>
      <c r="U261" s="21" t="s">
        <v>713</v>
      </c>
      <c r="V261" s="21">
        <v>4101</v>
      </c>
      <c r="W261" s="21" t="s">
        <v>91</v>
      </c>
      <c r="X261" s="21" t="s">
        <v>92</v>
      </c>
      <c r="Y261" s="21" t="s">
        <v>714</v>
      </c>
      <c r="Z261" s="21" t="s">
        <v>715</v>
      </c>
      <c r="AA261" s="25" t="s">
        <v>716</v>
      </c>
      <c r="AB261" s="21" t="s">
        <v>96</v>
      </c>
    </row>
    <row r="262" spans="1:28">
      <c r="A262" s="21">
        <v>10315</v>
      </c>
      <c r="B262" s="21">
        <v>35</v>
      </c>
      <c r="C262" s="22">
        <v>100</v>
      </c>
      <c r="D262" s="21">
        <v>6</v>
      </c>
      <c r="E262" s="22">
        <f>C262*B262</f>
        <v>3500</v>
      </c>
      <c r="F262" s="23">
        <v>4215.05</v>
      </c>
      <c r="G262" s="23">
        <f>F262-E262</f>
        <v>715.05</v>
      </c>
      <c r="H262" s="24">
        <v>38289</v>
      </c>
      <c r="I262" s="21" t="s">
        <v>51</v>
      </c>
      <c r="J262" s="21">
        <v>4</v>
      </c>
      <c r="K262" s="21" t="s">
        <v>232</v>
      </c>
      <c r="L262" s="21">
        <v>2004</v>
      </c>
      <c r="M262" s="21" t="s">
        <v>278</v>
      </c>
      <c r="N262" s="21">
        <v>122</v>
      </c>
      <c r="O262" s="21" t="s">
        <v>279</v>
      </c>
      <c r="P262" s="21" t="s">
        <v>620</v>
      </c>
      <c r="Q262" s="21" t="s">
        <v>621</v>
      </c>
      <c r="R262" s="21" t="s">
        <v>622</v>
      </c>
      <c r="S262" s="21"/>
      <c r="T262" s="21" t="s">
        <v>623</v>
      </c>
      <c r="U262" s="21"/>
      <c r="V262" s="21">
        <v>44000</v>
      </c>
      <c r="W262" s="21" t="s">
        <v>58</v>
      </c>
      <c r="X262" s="21" t="s">
        <v>59</v>
      </c>
      <c r="Y262" s="21" t="s">
        <v>624</v>
      </c>
      <c r="Z262" s="21" t="s">
        <v>625</v>
      </c>
      <c r="AA262" s="25" t="s">
        <v>626</v>
      </c>
      <c r="AB262" s="21" t="s">
        <v>96</v>
      </c>
    </row>
    <row r="263" spans="1:28">
      <c r="A263" s="21">
        <v>10376</v>
      </c>
      <c r="B263" s="21">
        <v>35</v>
      </c>
      <c r="C263" s="22">
        <v>100</v>
      </c>
      <c r="D263" s="21">
        <v>1</v>
      </c>
      <c r="E263" s="22">
        <f>C263*B263</f>
        <v>3500</v>
      </c>
      <c r="F263" s="23">
        <v>3987.2</v>
      </c>
      <c r="G263" s="23">
        <f>F263-E263</f>
        <v>487.2</v>
      </c>
      <c r="H263" s="24">
        <v>38391</v>
      </c>
      <c r="I263" s="21" t="s">
        <v>51</v>
      </c>
      <c r="J263" s="21">
        <v>1</v>
      </c>
      <c r="K263" s="21" t="s">
        <v>213</v>
      </c>
      <c r="L263" s="21">
        <v>2005</v>
      </c>
      <c r="M263" s="21" t="s">
        <v>52</v>
      </c>
      <c r="N263" s="21">
        <v>117</v>
      </c>
      <c r="O263" s="21" t="s">
        <v>513</v>
      </c>
      <c r="P263" s="21" t="s">
        <v>749</v>
      </c>
      <c r="Q263" s="21">
        <v>3105552373</v>
      </c>
      <c r="R263" s="21" t="s">
        <v>750</v>
      </c>
      <c r="S263" s="21"/>
      <c r="T263" s="21" t="s">
        <v>703</v>
      </c>
      <c r="U263" s="21" t="s">
        <v>47</v>
      </c>
      <c r="V263" s="21">
        <v>92561</v>
      </c>
      <c r="W263" s="21" t="s">
        <v>36</v>
      </c>
      <c r="X263" s="21" t="s">
        <v>37</v>
      </c>
      <c r="Y263" s="21" t="s">
        <v>186</v>
      </c>
      <c r="Z263" s="21" t="s">
        <v>388</v>
      </c>
      <c r="AA263" s="25" t="s">
        <v>751</v>
      </c>
      <c r="AB263" s="21" t="s">
        <v>96</v>
      </c>
    </row>
    <row r="264" spans="1:28">
      <c r="A264" s="21">
        <v>10317</v>
      </c>
      <c r="B264" s="21">
        <v>35</v>
      </c>
      <c r="C264" s="22">
        <v>83.32</v>
      </c>
      <c r="D264" s="21">
        <v>1</v>
      </c>
      <c r="E264" s="22">
        <f>C264*B264</f>
        <v>2916.2</v>
      </c>
      <c r="F264" s="23">
        <v>2916.2</v>
      </c>
      <c r="G264" s="23">
        <f>F264-E264</f>
        <v>0</v>
      </c>
      <c r="H264" s="24">
        <v>38293</v>
      </c>
      <c r="I264" s="21" t="s">
        <v>51</v>
      </c>
      <c r="J264" s="21">
        <v>4</v>
      </c>
      <c r="K264" s="21" t="s">
        <v>135</v>
      </c>
      <c r="L264" s="21">
        <v>2004</v>
      </c>
      <c r="M264" s="21" t="s">
        <v>30</v>
      </c>
      <c r="N264" s="21">
        <v>72</v>
      </c>
      <c r="O264" s="21" t="s">
        <v>619</v>
      </c>
      <c r="P264" s="21" t="s">
        <v>293</v>
      </c>
      <c r="Q264" s="21">
        <v>6505556809</v>
      </c>
      <c r="R264" s="21" t="s">
        <v>294</v>
      </c>
      <c r="S264" s="21"/>
      <c r="T264" s="21" t="s">
        <v>295</v>
      </c>
      <c r="U264" s="21" t="s">
        <v>47</v>
      </c>
      <c r="V264" s="21">
        <v>94217</v>
      </c>
      <c r="W264" s="21" t="s">
        <v>36</v>
      </c>
      <c r="X264" s="21" t="s">
        <v>37</v>
      </c>
      <c r="Y264" s="21" t="s">
        <v>296</v>
      </c>
      <c r="Z264" s="21" t="s">
        <v>133</v>
      </c>
      <c r="AA264" s="25" t="s">
        <v>297</v>
      </c>
      <c r="AB264" s="21" t="s">
        <v>117</v>
      </c>
    </row>
    <row r="265" spans="1:28">
      <c r="A265" s="21">
        <v>10174</v>
      </c>
      <c r="B265" s="21">
        <v>34</v>
      </c>
      <c r="C265" s="22">
        <v>100</v>
      </c>
      <c r="D265" s="21">
        <v>4</v>
      </c>
      <c r="E265" s="22">
        <f>C265*B265</f>
        <v>3400</v>
      </c>
      <c r="F265" s="23">
        <v>8014.82</v>
      </c>
      <c r="G265" s="23">
        <f>F265-E265</f>
        <v>4614.82</v>
      </c>
      <c r="H265" s="24">
        <v>37931</v>
      </c>
      <c r="I265" s="21" t="s">
        <v>51</v>
      </c>
      <c r="J265" s="21">
        <v>4</v>
      </c>
      <c r="K265" s="21" t="s">
        <v>135</v>
      </c>
      <c r="L265" s="21">
        <v>2003</v>
      </c>
      <c r="M265" s="21" t="s">
        <v>52</v>
      </c>
      <c r="N265" s="21">
        <v>214</v>
      </c>
      <c r="O265" s="21" t="s">
        <v>189</v>
      </c>
      <c r="P265" s="21" t="s">
        <v>709</v>
      </c>
      <c r="Q265" s="21" t="s">
        <v>710</v>
      </c>
      <c r="R265" s="21" t="s">
        <v>711</v>
      </c>
      <c r="S265" s="21"/>
      <c r="T265" s="21" t="s">
        <v>712</v>
      </c>
      <c r="U265" s="21" t="s">
        <v>713</v>
      </c>
      <c r="V265" s="21">
        <v>4101</v>
      </c>
      <c r="W265" s="21" t="s">
        <v>91</v>
      </c>
      <c r="X265" s="21" t="s">
        <v>92</v>
      </c>
      <c r="Y265" s="21" t="s">
        <v>714</v>
      </c>
      <c r="Z265" s="21" t="s">
        <v>715</v>
      </c>
      <c r="AA265" s="25" t="s">
        <v>716</v>
      </c>
      <c r="AB265" s="21" t="s">
        <v>41</v>
      </c>
    </row>
    <row r="266" spans="1:28">
      <c r="A266" s="21">
        <v>10280</v>
      </c>
      <c r="B266" s="21">
        <v>34</v>
      </c>
      <c r="C266" s="22">
        <v>100</v>
      </c>
      <c r="D266" s="21">
        <v>2</v>
      </c>
      <c r="E266" s="22">
        <f>C266*B266</f>
        <v>3400</v>
      </c>
      <c r="F266" s="23">
        <v>8014.82</v>
      </c>
      <c r="G266" s="23">
        <f>F266-E266</f>
        <v>4614.82</v>
      </c>
      <c r="H266" s="24">
        <v>38216</v>
      </c>
      <c r="I266" s="21" t="s">
        <v>51</v>
      </c>
      <c r="J266" s="21">
        <v>3</v>
      </c>
      <c r="K266" s="21" t="s">
        <v>190</v>
      </c>
      <c r="L266" s="21">
        <v>2004</v>
      </c>
      <c r="M266" s="21" t="s">
        <v>52</v>
      </c>
      <c r="N266" s="21">
        <v>214</v>
      </c>
      <c r="O266" s="21" t="s">
        <v>189</v>
      </c>
      <c r="P266" s="21" t="s">
        <v>530</v>
      </c>
      <c r="Q266" s="21" t="s">
        <v>531</v>
      </c>
      <c r="R266" s="21" t="s">
        <v>532</v>
      </c>
      <c r="S266" s="21"/>
      <c r="T266" s="21" t="s">
        <v>533</v>
      </c>
      <c r="U266" s="21"/>
      <c r="V266" s="21">
        <v>10100</v>
      </c>
      <c r="W266" s="21" t="s">
        <v>496</v>
      </c>
      <c r="X266" s="21" t="s">
        <v>59</v>
      </c>
      <c r="Y266" s="21" t="s">
        <v>534</v>
      </c>
      <c r="Z266" s="21" t="s">
        <v>535</v>
      </c>
      <c r="AA266" s="25" t="s">
        <v>536</v>
      </c>
      <c r="AB266" s="21" t="s">
        <v>41</v>
      </c>
    </row>
    <row r="267" spans="1:28">
      <c r="A267" s="21">
        <v>10125</v>
      </c>
      <c r="B267" s="21">
        <v>34</v>
      </c>
      <c r="C267" s="22">
        <v>100</v>
      </c>
      <c r="D267" s="21">
        <v>2</v>
      </c>
      <c r="E267" s="22">
        <f>C267*B267</f>
        <v>3400</v>
      </c>
      <c r="F267" s="23">
        <v>6483.46</v>
      </c>
      <c r="G267" s="23">
        <f>F267-E267</f>
        <v>3083.46</v>
      </c>
      <c r="H267" s="24">
        <v>37762</v>
      </c>
      <c r="I267" s="21" t="s">
        <v>51</v>
      </c>
      <c r="J267" s="21">
        <v>2</v>
      </c>
      <c r="K267" s="21" t="s">
        <v>63</v>
      </c>
      <c r="L267" s="21">
        <v>2003</v>
      </c>
      <c r="M267" s="21" t="s">
        <v>42</v>
      </c>
      <c r="N267" s="21">
        <v>168</v>
      </c>
      <c r="O267" s="21" t="s">
        <v>199</v>
      </c>
      <c r="P267" s="21" t="s">
        <v>148</v>
      </c>
      <c r="Q267" s="21" t="s">
        <v>149</v>
      </c>
      <c r="R267" s="21" t="s">
        <v>150</v>
      </c>
      <c r="S267" s="21" t="s">
        <v>151</v>
      </c>
      <c r="T267" s="21" t="s">
        <v>152</v>
      </c>
      <c r="U267" s="21" t="s">
        <v>153</v>
      </c>
      <c r="V267" s="21">
        <v>3004</v>
      </c>
      <c r="W267" s="21" t="s">
        <v>91</v>
      </c>
      <c r="X267" s="21" t="s">
        <v>92</v>
      </c>
      <c r="Y267" s="21" t="s">
        <v>154</v>
      </c>
      <c r="Z267" s="21" t="s">
        <v>155</v>
      </c>
      <c r="AA267" s="25" t="s">
        <v>156</v>
      </c>
      <c r="AB267" s="21" t="s">
        <v>96</v>
      </c>
    </row>
    <row r="268" spans="1:28">
      <c r="A268" s="21">
        <v>10366</v>
      </c>
      <c r="B268" s="21">
        <v>34</v>
      </c>
      <c r="C268" s="22">
        <v>100</v>
      </c>
      <c r="D268" s="21">
        <v>1</v>
      </c>
      <c r="E268" s="22">
        <f>C268*B268</f>
        <v>3400</v>
      </c>
      <c r="F268" s="23">
        <v>6275.72</v>
      </c>
      <c r="G268" s="23">
        <f>F268-E268</f>
        <v>2875.72</v>
      </c>
      <c r="H268" s="24">
        <v>38362</v>
      </c>
      <c r="I268" s="21" t="s">
        <v>51</v>
      </c>
      <c r="J268" s="21">
        <v>1</v>
      </c>
      <c r="K268" s="21" t="s">
        <v>198</v>
      </c>
      <c r="L268" s="21">
        <v>2005</v>
      </c>
      <c r="M268" s="21" t="s">
        <v>52</v>
      </c>
      <c r="N268" s="21">
        <v>169</v>
      </c>
      <c r="O268" s="21" t="s">
        <v>118</v>
      </c>
      <c r="P268" s="21" t="s">
        <v>684</v>
      </c>
      <c r="Q268" s="21" t="s">
        <v>685</v>
      </c>
      <c r="R268" s="21" t="s">
        <v>686</v>
      </c>
      <c r="S268" s="21"/>
      <c r="T268" s="21" t="s">
        <v>687</v>
      </c>
      <c r="U268" s="21"/>
      <c r="V268" s="21" t="s">
        <v>688</v>
      </c>
      <c r="W268" s="21" t="s">
        <v>353</v>
      </c>
      <c r="X268" s="21" t="s">
        <v>59</v>
      </c>
      <c r="Y268" s="21" t="s">
        <v>689</v>
      </c>
      <c r="Z268" s="21" t="s">
        <v>690</v>
      </c>
      <c r="AA268" s="25" t="s">
        <v>691</v>
      </c>
      <c r="AB268" s="21" t="s">
        <v>96</v>
      </c>
    </row>
    <row r="269" spans="1:28">
      <c r="A269" s="21">
        <v>10210</v>
      </c>
      <c r="B269" s="21">
        <v>34</v>
      </c>
      <c r="C269" s="22">
        <v>100</v>
      </c>
      <c r="D269" s="21">
        <v>1</v>
      </c>
      <c r="E269" s="22">
        <f>C269*B269</f>
        <v>3400</v>
      </c>
      <c r="F269" s="23">
        <v>6123.4</v>
      </c>
      <c r="G269" s="23">
        <f>F269-E269</f>
        <v>2723.4</v>
      </c>
      <c r="H269" s="24">
        <v>37998</v>
      </c>
      <c r="I269" s="21" t="s">
        <v>51</v>
      </c>
      <c r="J269" s="21">
        <v>1</v>
      </c>
      <c r="K269" s="21" t="s">
        <v>198</v>
      </c>
      <c r="L269" s="21">
        <v>2004</v>
      </c>
      <c r="M269" s="21" t="s">
        <v>72</v>
      </c>
      <c r="N269" s="21">
        <v>193</v>
      </c>
      <c r="O269" s="21" t="s">
        <v>73</v>
      </c>
      <c r="P269" s="21" t="s">
        <v>733</v>
      </c>
      <c r="Q269" s="21" t="s">
        <v>734</v>
      </c>
      <c r="R269" s="21" t="s">
        <v>735</v>
      </c>
      <c r="S269" s="21"/>
      <c r="T269" s="21" t="s">
        <v>736</v>
      </c>
      <c r="U269" s="21" t="s">
        <v>736</v>
      </c>
      <c r="V269" s="21" t="s">
        <v>737</v>
      </c>
      <c r="W269" s="21" t="s">
        <v>142</v>
      </c>
      <c r="X269" s="21" t="s">
        <v>142</v>
      </c>
      <c r="Y269" s="21" t="s">
        <v>738</v>
      </c>
      <c r="Z269" s="21" t="s">
        <v>739</v>
      </c>
      <c r="AA269" s="25" t="s">
        <v>740</v>
      </c>
      <c r="AB269" s="21" t="s">
        <v>96</v>
      </c>
    </row>
    <row r="270" spans="1:28">
      <c r="A270" s="21">
        <v>10245</v>
      </c>
      <c r="B270" s="21">
        <v>34</v>
      </c>
      <c r="C270" s="22">
        <v>100</v>
      </c>
      <c r="D270" s="21">
        <v>9</v>
      </c>
      <c r="E270" s="22">
        <f>C270*B270</f>
        <v>3400</v>
      </c>
      <c r="F270" s="23">
        <v>6120.34</v>
      </c>
      <c r="G270" s="23">
        <f>F270-E270</f>
        <v>2720.34</v>
      </c>
      <c r="H270" s="24">
        <v>38111</v>
      </c>
      <c r="I270" s="21" t="s">
        <v>51</v>
      </c>
      <c r="J270" s="21">
        <v>2</v>
      </c>
      <c r="K270" s="21" t="s">
        <v>63</v>
      </c>
      <c r="L270" s="21">
        <v>2004</v>
      </c>
      <c r="M270" s="21" t="s">
        <v>52</v>
      </c>
      <c r="N270" s="21">
        <v>214</v>
      </c>
      <c r="O270" s="21" t="s">
        <v>189</v>
      </c>
      <c r="P270" s="21" t="s">
        <v>480</v>
      </c>
      <c r="Q270" s="21">
        <v>2035559545</v>
      </c>
      <c r="R270" s="21" t="s">
        <v>481</v>
      </c>
      <c r="S270" s="21"/>
      <c r="T270" s="21" t="s">
        <v>482</v>
      </c>
      <c r="U270" s="21" t="s">
        <v>483</v>
      </c>
      <c r="V270" s="21">
        <v>97823</v>
      </c>
      <c r="W270" s="21" t="s">
        <v>36</v>
      </c>
      <c r="X270" s="21" t="s">
        <v>37</v>
      </c>
      <c r="Y270" s="21" t="s">
        <v>318</v>
      </c>
      <c r="Z270" s="21" t="s">
        <v>388</v>
      </c>
      <c r="AA270" s="25" t="s">
        <v>484</v>
      </c>
      <c r="AB270" s="21" t="s">
        <v>96</v>
      </c>
    </row>
    <row r="271" spans="1:28">
      <c r="A271" s="21">
        <v>10104</v>
      </c>
      <c r="B271" s="21">
        <v>34</v>
      </c>
      <c r="C271" s="22">
        <v>100</v>
      </c>
      <c r="D271" s="21">
        <v>1</v>
      </c>
      <c r="E271" s="22">
        <f>C271*B271</f>
        <v>3400</v>
      </c>
      <c r="F271" s="23">
        <v>5958.5</v>
      </c>
      <c r="G271" s="23">
        <f>F271-E271</f>
        <v>2558.5</v>
      </c>
      <c r="H271" s="24">
        <v>37652</v>
      </c>
      <c r="I271" s="21" t="s">
        <v>51</v>
      </c>
      <c r="J271" s="21">
        <v>1</v>
      </c>
      <c r="K271" s="21" t="s">
        <v>198</v>
      </c>
      <c r="L271" s="21">
        <v>2003</v>
      </c>
      <c r="M271" s="21" t="s">
        <v>52</v>
      </c>
      <c r="N271" s="21">
        <v>151</v>
      </c>
      <c r="O271" s="21" t="s">
        <v>491</v>
      </c>
      <c r="P271" s="21" t="s">
        <v>119</v>
      </c>
      <c r="Q271" s="21" t="s">
        <v>120</v>
      </c>
      <c r="R271" s="21" t="s">
        <v>121</v>
      </c>
      <c r="S271" s="21"/>
      <c r="T271" s="21" t="s">
        <v>122</v>
      </c>
      <c r="U271" s="21"/>
      <c r="V271" s="21">
        <v>28034</v>
      </c>
      <c r="W271" s="21" t="s">
        <v>123</v>
      </c>
      <c r="X271" s="21" t="s">
        <v>59</v>
      </c>
      <c r="Y271" s="21" t="s">
        <v>124</v>
      </c>
      <c r="Z271" s="21" t="s">
        <v>125</v>
      </c>
      <c r="AA271" s="25" t="s">
        <v>126</v>
      </c>
      <c r="AB271" s="21" t="s">
        <v>96</v>
      </c>
    </row>
    <row r="272" spans="1:28">
      <c r="A272" s="21">
        <v>10123</v>
      </c>
      <c r="B272" s="21">
        <v>34</v>
      </c>
      <c r="C272" s="22">
        <v>100</v>
      </c>
      <c r="D272" s="21">
        <v>4</v>
      </c>
      <c r="E272" s="22">
        <f>C272*B272</f>
        <v>3400</v>
      </c>
      <c r="F272" s="23">
        <v>5331.88</v>
      </c>
      <c r="G272" s="23">
        <f>F272-E272</f>
        <v>1931.88</v>
      </c>
      <c r="H272" s="24">
        <v>37761</v>
      </c>
      <c r="I272" s="21" t="s">
        <v>51</v>
      </c>
      <c r="J272" s="21">
        <v>2</v>
      </c>
      <c r="K272" s="21" t="s">
        <v>63</v>
      </c>
      <c r="L272" s="21">
        <v>2003</v>
      </c>
      <c r="M272" s="21" t="s">
        <v>52</v>
      </c>
      <c r="N272" s="21">
        <v>141</v>
      </c>
      <c r="O272" s="21" t="s">
        <v>98</v>
      </c>
      <c r="P272" s="21" t="s">
        <v>666</v>
      </c>
      <c r="Q272" s="21" t="s">
        <v>667</v>
      </c>
      <c r="R272" s="21" t="s">
        <v>668</v>
      </c>
      <c r="S272" s="21"/>
      <c r="T272" s="21" t="s">
        <v>623</v>
      </c>
      <c r="U272" s="21"/>
      <c r="V272" s="21">
        <v>44000</v>
      </c>
      <c r="W272" s="21" t="s">
        <v>58</v>
      </c>
      <c r="X272" s="21" t="s">
        <v>59</v>
      </c>
      <c r="Y272" s="21" t="s">
        <v>669</v>
      </c>
      <c r="Z272" s="21" t="s">
        <v>670</v>
      </c>
      <c r="AA272" s="25" t="s">
        <v>671</v>
      </c>
      <c r="AB272" s="21" t="s">
        <v>96</v>
      </c>
    </row>
    <row r="273" spans="1:28">
      <c r="A273" s="21">
        <v>10256</v>
      </c>
      <c r="B273" s="21">
        <v>34</v>
      </c>
      <c r="C273" s="22">
        <v>95.55</v>
      </c>
      <c r="D273" s="21">
        <v>2</v>
      </c>
      <c r="E273" s="22">
        <f>C273*B273</f>
        <v>3248.7</v>
      </c>
      <c r="F273" s="23">
        <v>3248.7</v>
      </c>
      <c r="G273" s="23">
        <f>F273-E273</f>
        <v>0</v>
      </c>
      <c r="H273" s="24">
        <v>38146</v>
      </c>
      <c r="I273" s="21" t="s">
        <v>51</v>
      </c>
      <c r="J273" s="21">
        <v>2</v>
      </c>
      <c r="K273" s="21" t="s">
        <v>298</v>
      </c>
      <c r="L273" s="21">
        <v>2004</v>
      </c>
      <c r="M273" s="21" t="s">
        <v>42</v>
      </c>
      <c r="N273" s="21">
        <v>102</v>
      </c>
      <c r="O273" s="21" t="s">
        <v>173</v>
      </c>
      <c r="P273" s="21" t="s">
        <v>99</v>
      </c>
      <c r="Q273" s="21" t="s">
        <v>100</v>
      </c>
      <c r="R273" s="21" t="s">
        <v>101</v>
      </c>
      <c r="S273" s="21"/>
      <c r="T273" s="21" t="s">
        <v>102</v>
      </c>
      <c r="U273" s="21"/>
      <c r="V273" s="21">
        <v>1734</v>
      </c>
      <c r="W273" s="21" t="s">
        <v>103</v>
      </c>
      <c r="X273" s="21" t="s">
        <v>59</v>
      </c>
      <c r="Y273" s="21" t="s">
        <v>104</v>
      </c>
      <c r="Z273" s="21" t="s">
        <v>105</v>
      </c>
      <c r="AA273" s="25" t="s">
        <v>106</v>
      </c>
      <c r="AB273" s="21" t="s">
        <v>96</v>
      </c>
    </row>
    <row r="274" spans="1:28">
      <c r="A274" s="21">
        <v>10391</v>
      </c>
      <c r="B274" s="21">
        <v>33</v>
      </c>
      <c r="C274" s="22">
        <v>100</v>
      </c>
      <c r="D274" s="21">
        <v>8</v>
      </c>
      <c r="E274" s="22">
        <f>C274*B274</f>
        <v>3300</v>
      </c>
      <c r="F274" s="23">
        <v>8344.71</v>
      </c>
      <c r="G274" s="23">
        <f>F274-E274</f>
        <v>5044.71</v>
      </c>
      <c r="H274" s="24">
        <v>38420</v>
      </c>
      <c r="I274" s="21" t="s">
        <v>51</v>
      </c>
      <c r="J274" s="21">
        <v>1</v>
      </c>
      <c r="K274" s="21" t="s">
        <v>248</v>
      </c>
      <c r="L274" s="21">
        <v>2005</v>
      </c>
      <c r="M274" s="21" t="s">
        <v>42</v>
      </c>
      <c r="N274" s="21">
        <v>33</v>
      </c>
      <c r="O274" s="21" t="s">
        <v>108</v>
      </c>
      <c r="P274" s="21" t="s">
        <v>301</v>
      </c>
      <c r="Q274" s="21" t="s">
        <v>302</v>
      </c>
      <c r="R274" s="21" t="s">
        <v>303</v>
      </c>
      <c r="S274" s="21" t="s">
        <v>304</v>
      </c>
      <c r="T274" s="21" t="s">
        <v>305</v>
      </c>
      <c r="U274" s="21" t="s">
        <v>90</v>
      </c>
      <c r="V274" s="21">
        <v>2060</v>
      </c>
      <c r="W274" s="21" t="s">
        <v>91</v>
      </c>
      <c r="X274" s="21" t="s">
        <v>92</v>
      </c>
      <c r="Y274" s="21" t="s">
        <v>306</v>
      </c>
      <c r="Z274" s="21" t="s">
        <v>307</v>
      </c>
      <c r="AA274" s="25" t="s">
        <v>308</v>
      </c>
      <c r="AB274" s="21" t="s">
        <v>41</v>
      </c>
    </row>
    <row r="275" spans="1:28">
      <c r="A275" s="21">
        <v>10396</v>
      </c>
      <c r="B275" s="21">
        <v>33</v>
      </c>
      <c r="C275" s="22">
        <v>100</v>
      </c>
      <c r="D275" s="21">
        <v>3</v>
      </c>
      <c r="E275" s="22">
        <f>C275*B275</f>
        <v>3300</v>
      </c>
      <c r="F275" s="23">
        <v>6109.29</v>
      </c>
      <c r="G275" s="23">
        <f>F275-E275</f>
        <v>2809.29</v>
      </c>
      <c r="H275" s="24">
        <v>38434</v>
      </c>
      <c r="I275" s="21" t="s">
        <v>51</v>
      </c>
      <c r="J275" s="21">
        <v>1</v>
      </c>
      <c r="K275" s="21" t="s">
        <v>248</v>
      </c>
      <c r="L275" s="21">
        <v>2005</v>
      </c>
      <c r="M275" s="21" t="s">
        <v>52</v>
      </c>
      <c r="N275" s="21">
        <v>173</v>
      </c>
      <c r="O275" s="21" t="s">
        <v>335</v>
      </c>
      <c r="P275" s="21" t="s">
        <v>208</v>
      </c>
      <c r="Q275" s="21">
        <v>4155551450</v>
      </c>
      <c r="R275" s="21" t="s">
        <v>209</v>
      </c>
      <c r="S275" s="21"/>
      <c r="T275" s="21" t="s">
        <v>210</v>
      </c>
      <c r="U275" s="21" t="s">
        <v>47</v>
      </c>
      <c r="V275" s="21">
        <v>97562</v>
      </c>
      <c r="W275" s="21" t="s">
        <v>36</v>
      </c>
      <c r="X275" s="21" t="s">
        <v>37</v>
      </c>
      <c r="Y275" s="21" t="s">
        <v>211</v>
      </c>
      <c r="Z275" s="21" t="s">
        <v>187</v>
      </c>
      <c r="AA275" s="25" t="s">
        <v>212</v>
      </c>
      <c r="AB275" s="21" t="s">
        <v>96</v>
      </c>
    </row>
    <row r="276" spans="1:28">
      <c r="A276" s="21">
        <v>10117</v>
      </c>
      <c r="B276" s="21">
        <v>33</v>
      </c>
      <c r="C276" s="22">
        <v>100</v>
      </c>
      <c r="D276" s="21">
        <v>9</v>
      </c>
      <c r="E276" s="22">
        <f>C276*B276</f>
        <v>3300</v>
      </c>
      <c r="F276" s="23">
        <v>6034.38</v>
      </c>
      <c r="G276" s="23">
        <f>F276-E276</f>
        <v>2734.38</v>
      </c>
      <c r="H276" s="24">
        <v>37727</v>
      </c>
      <c r="I276" s="21" t="s">
        <v>51</v>
      </c>
      <c r="J276" s="21">
        <v>2</v>
      </c>
      <c r="K276" s="21" t="s">
        <v>29</v>
      </c>
      <c r="L276" s="21">
        <v>2003</v>
      </c>
      <c r="M276" s="21" t="s">
        <v>52</v>
      </c>
      <c r="N276" s="21">
        <v>207</v>
      </c>
      <c r="O276" s="21" t="s">
        <v>479</v>
      </c>
      <c r="P276" s="21" t="s">
        <v>485</v>
      </c>
      <c r="Q276" s="21" t="s">
        <v>486</v>
      </c>
      <c r="R276" s="21" t="s">
        <v>487</v>
      </c>
      <c r="S276" s="21"/>
      <c r="T276" s="21" t="s">
        <v>113</v>
      </c>
      <c r="U276" s="21"/>
      <c r="V276" s="21">
        <v>79903</v>
      </c>
      <c r="W276" s="21" t="s">
        <v>113</v>
      </c>
      <c r="X276" s="21" t="s">
        <v>142</v>
      </c>
      <c r="Y276" s="21" t="s">
        <v>488</v>
      </c>
      <c r="Z276" s="21" t="s">
        <v>489</v>
      </c>
      <c r="AA276" s="25" t="s">
        <v>490</v>
      </c>
      <c r="AB276" s="21" t="s">
        <v>96</v>
      </c>
    </row>
    <row r="277" spans="1:28">
      <c r="A277" s="21">
        <v>10300</v>
      </c>
      <c r="B277" s="21">
        <v>33</v>
      </c>
      <c r="C277" s="22">
        <v>100</v>
      </c>
      <c r="D277" s="21">
        <v>5</v>
      </c>
      <c r="E277" s="22">
        <f>C277*B277</f>
        <v>3300</v>
      </c>
      <c r="F277" s="23">
        <v>5521.89</v>
      </c>
      <c r="G277" s="23">
        <f>F277-E277</f>
        <v>2221.89</v>
      </c>
      <c r="H277" s="24">
        <v>37898</v>
      </c>
      <c r="I277" s="21" t="s">
        <v>51</v>
      </c>
      <c r="J277" s="21">
        <v>4</v>
      </c>
      <c r="K277" s="21" t="s">
        <v>232</v>
      </c>
      <c r="L277" s="21">
        <v>2003</v>
      </c>
      <c r="M277" s="21" t="s">
        <v>52</v>
      </c>
      <c r="N277" s="21">
        <v>194</v>
      </c>
      <c r="O277" s="21" t="s">
        <v>191</v>
      </c>
      <c r="P277" s="21" t="s">
        <v>327</v>
      </c>
      <c r="Q277" s="21" t="s">
        <v>328</v>
      </c>
      <c r="R277" s="21" t="s">
        <v>329</v>
      </c>
      <c r="S277" s="21"/>
      <c r="T277" s="21" t="s">
        <v>330</v>
      </c>
      <c r="U277" s="21"/>
      <c r="V277" s="21">
        <v>60528</v>
      </c>
      <c r="W277" s="21" t="s">
        <v>331</v>
      </c>
      <c r="X277" s="21" t="s">
        <v>59</v>
      </c>
      <c r="Y277" s="21" t="s">
        <v>332</v>
      </c>
      <c r="Z277" s="21" t="s">
        <v>333</v>
      </c>
      <c r="AA277" s="25" t="s">
        <v>334</v>
      </c>
      <c r="AB277" s="21" t="s">
        <v>96</v>
      </c>
    </row>
    <row r="278" spans="1:28">
      <c r="A278" s="21">
        <v>10258</v>
      </c>
      <c r="B278" s="21">
        <v>32</v>
      </c>
      <c r="C278" s="22">
        <v>100</v>
      </c>
      <c r="D278" s="21">
        <v>6</v>
      </c>
      <c r="E278" s="22">
        <f>C278*B278</f>
        <v>3200</v>
      </c>
      <c r="F278" s="23">
        <v>7680.64</v>
      </c>
      <c r="G278" s="23">
        <f>F278-E278</f>
        <v>4480.64</v>
      </c>
      <c r="H278" s="24">
        <v>38153</v>
      </c>
      <c r="I278" s="21" t="s">
        <v>51</v>
      </c>
      <c r="J278" s="21">
        <v>2</v>
      </c>
      <c r="K278" s="21" t="s">
        <v>298</v>
      </c>
      <c r="L278" s="21">
        <v>2004</v>
      </c>
      <c r="M278" s="21" t="s">
        <v>52</v>
      </c>
      <c r="N278" s="21">
        <v>214</v>
      </c>
      <c r="O278" s="21" t="s">
        <v>189</v>
      </c>
      <c r="P278" s="21" t="s">
        <v>136</v>
      </c>
      <c r="Q278" s="21" t="s">
        <v>137</v>
      </c>
      <c r="R278" s="21" t="s">
        <v>138</v>
      </c>
      <c r="S278" s="21"/>
      <c r="T278" s="21" t="s">
        <v>139</v>
      </c>
      <c r="U278" s="21" t="s">
        <v>140</v>
      </c>
      <c r="V278" s="21" t="s">
        <v>141</v>
      </c>
      <c r="W278" s="21" t="s">
        <v>142</v>
      </c>
      <c r="X278" s="21" t="s">
        <v>142</v>
      </c>
      <c r="Y278" s="21" t="s">
        <v>143</v>
      </c>
      <c r="Z278" s="21" t="s">
        <v>144</v>
      </c>
      <c r="AA278" s="25" t="s">
        <v>145</v>
      </c>
      <c r="AB278" s="21" t="s">
        <v>41</v>
      </c>
    </row>
    <row r="279" spans="1:28">
      <c r="A279" s="21">
        <v>10186</v>
      </c>
      <c r="B279" s="21">
        <v>32</v>
      </c>
      <c r="C279" s="22">
        <v>100</v>
      </c>
      <c r="D279" s="21">
        <v>1</v>
      </c>
      <c r="E279" s="22">
        <f>C279*B279</f>
        <v>3200</v>
      </c>
      <c r="F279" s="23">
        <v>6004.8</v>
      </c>
      <c r="G279" s="23">
        <f>F279-E279</f>
        <v>2804.8</v>
      </c>
      <c r="H279" s="24">
        <v>37939</v>
      </c>
      <c r="I279" s="21" t="s">
        <v>51</v>
      </c>
      <c r="J279" s="21">
        <v>4</v>
      </c>
      <c r="K279" s="21" t="s">
        <v>135</v>
      </c>
      <c r="L279" s="21">
        <v>2003</v>
      </c>
      <c r="M279" s="21" t="s">
        <v>30</v>
      </c>
      <c r="N279" s="21">
        <v>157</v>
      </c>
      <c r="O279" s="21" t="s">
        <v>336</v>
      </c>
      <c r="P279" s="21" t="s">
        <v>725</v>
      </c>
      <c r="Q279" s="21" t="s">
        <v>726</v>
      </c>
      <c r="R279" s="21" t="s">
        <v>727</v>
      </c>
      <c r="S279" s="21"/>
      <c r="T279" s="21" t="s">
        <v>437</v>
      </c>
      <c r="U279" s="21"/>
      <c r="V279" s="21" t="s">
        <v>728</v>
      </c>
      <c r="W279" s="21" t="s">
        <v>79</v>
      </c>
      <c r="X279" s="21" t="s">
        <v>59</v>
      </c>
      <c r="Y279" s="21" t="s">
        <v>729</v>
      </c>
      <c r="Z279" s="21" t="s">
        <v>730</v>
      </c>
      <c r="AA279" s="25" t="s">
        <v>731</v>
      </c>
      <c r="AB279" s="21" t="s">
        <v>96</v>
      </c>
    </row>
    <row r="280" spans="1:28">
      <c r="A280" s="21">
        <v>10355</v>
      </c>
      <c r="B280" s="21">
        <v>32</v>
      </c>
      <c r="C280" s="22">
        <v>100</v>
      </c>
      <c r="D280" s="21">
        <v>8</v>
      </c>
      <c r="E280" s="22">
        <f>C280*B280</f>
        <v>3200</v>
      </c>
      <c r="F280" s="23">
        <v>5302.72</v>
      </c>
      <c r="G280" s="23">
        <f>F280-E280</f>
        <v>2102.72</v>
      </c>
      <c r="H280" s="24">
        <v>38328</v>
      </c>
      <c r="I280" s="21" t="s">
        <v>51</v>
      </c>
      <c r="J280" s="21">
        <v>4</v>
      </c>
      <c r="K280" s="21" t="s">
        <v>314</v>
      </c>
      <c r="L280" s="21">
        <v>2004</v>
      </c>
      <c r="M280" s="21" t="s">
        <v>52</v>
      </c>
      <c r="N280" s="21">
        <v>140</v>
      </c>
      <c r="O280" s="21" t="s">
        <v>53</v>
      </c>
      <c r="P280" s="21" t="s">
        <v>119</v>
      </c>
      <c r="Q280" s="21" t="s">
        <v>120</v>
      </c>
      <c r="R280" s="21" t="s">
        <v>121</v>
      </c>
      <c r="S280" s="21"/>
      <c r="T280" s="21" t="s">
        <v>122</v>
      </c>
      <c r="U280" s="21"/>
      <c r="V280" s="21">
        <v>28034</v>
      </c>
      <c r="W280" s="21" t="s">
        <v>123</v>
      </c>
      <c r="X280" s="21" t="s">
        <v>59</v>
      </c>
      <c r="Y280" s="21" t="s">
        <v>124</v>
      </c>
      <c r="Z280" s="21" t="s">
        <v>125</v>
      </c>
      <c r="AA280" s="25" t="s">
        <v>126</v>
      </c>
      <c r="AB280" s="21" t="s">
        <v>96</v>
      </c>
    </row>
    <row r="281" spans="1:28">
      <c r="A281" s="21">
        <v>10297</v>
      </c>
      <c r="B281" s="21">
        <v>32</v>
      </c>
      <c r="C281" s="22">
        <v>100</v>
      </c>
      <c r="D281" s="21">
        <v>6</v>
      </c>
      <c r="E281" s="22">
        <f>C281*B281</f>
        <v>3200</v>
      </c>
      <c r="F281" s="23">
        <v>4061.76</v>
      </c>
      <c r="G281" s="23">
        <f>F281-E281</f>
        <v>861.76</v>
      </c>
      <c r="H281" s="24">
        <v>38246</v>
      </c>
      <c r="I281" s="21" t="s">
        <v>51</v>
      </c>
      <c r="J281" s="21">
        <v>3</v>
      </c>
      <c r="K281" s="21" t="s">
        <v>286</v>
      </c>
      <c r="L281" s="21">
        <v>2004</v>
      </c>
      <c r="M281" s="21" t="s">
        <v>30</v>
      </c>
      <c r="N281" s="21">
        <v>109</v>
      </c>
      <c r="O281" s="21" t="s">
        <v>375</v>
      </c>
      <c r="P281" s="21" t="s">
        <v>223</v>
      </c>
      <c r="Q281" s="21" t="s">
        <v>224</v>
      </c>
      <c r="R281" s="21" t="s">
        <v>225</v>
      </c>
      <c r="S281" s="21" t="s">
        <v>226</v>
      </c>
      <c r="T281" s="21" t="s">
        <v>227</v>
      </c>
      <c r="U281" s="21"/>
      <c r="V281" s="21">
        <v>2</v>
      </c>
      <c r="W281" s="21" t="s">
        <v>228</v>
      </c>
      <c r="X281" s="21" t="s">
        <v>59</v>
      </c>
      <c r="Y281" s="21" t="s">
        <v>229</v>
      </c>
      <c r="Z281" s="21" t="s">
        <v>230</v>
      </c>
      <c r="AA281" s="25" t="s">
        <v>231</v>
      </c>
      <c r="AB281" s="21" t="s">
        <v>96</v>
      </c>
    </row>
    <row r="282" spans="1:28">
      <c r="A282" s="21">
        <v>10134</v>
      </c>
      <c r="B282" s="21">
        <v>31</v>
      </c>
      <c r="C282" s="22">
        <v>100</v>
      </c>
      <c r="D282" s="21">
        <v>4</v>
      </c>
      <c r="E282" s="22">
        <f>C282*B282</f>
        <v>3100</v>
      </c>
      <c r="F282" s="23">
        <v>7023.98</v>
      </c>
      <c r="G282" s="23">
        <f>F282-E282</f>
        <v>3923.98</v>
      </c>
      <c r="H282" s="24">
        <v>37803</v>
      </c>
      <c r="I282" s="21" t="s">
        <v>51</v>
      </c>
      <c r="J282" s="21">
        <v>3</v>
      </c>
      <c r="K282" s="21" t="s">
        <v>206</v>
      </c>
      <c r="L282" s="21">
        <v>2003</v>
      </c>
      <c r="M282" s="21" t="s">
        <v>72</v>
      </c>
      <c r="N282" s="21">
        <v>193</v>
      </c>
      <c r="O282" s="21" t="s">
        <v>73</v>
      </c>
      <c r="P282" s="21" t="s">
        <v>391</v>
      </c>
      <c r="Q282" s="21" t="s">
        <v>392</v>
      </c>
      <c r="R282" s="21" t="s">
        <v>393</v>
      </c>
      <c r="S282" s="21"/>
      <c r="T282" s="21" t="s">
        <v>394</v>
      </c>
      <c r="U282" s="21"/>
      <c r="V282" s="21">
        <v>75508</v>
      </c>
      <c r="W282" s="21" t="s">
        <v>58</v>
      </c>
      <c r="X282" s="21" t="s">
        <v>59</v>
      </c>
      <c r="Y282" s="21" t="s">
        <v>395</v>
      </c>
      <c r="Z282" s="21" t="s">
        <v>396</v>
      </c>
      <c r="AA282" s="25" t="s">
        <v>397</v>
      </c>
      <c r="AB282" s="21" t="s">
        <v>41</v>
      </c>
    </row>
    <row r="283" spans="1:28">
      <c r="A283" s="21">
        <v>10320</v>
      </c>
      <c r="B283" s="21">
        <v>31</v>
      </c>
      <c r="C283" s="22">
        <v>100</v>
      </c>
      <c r="D283" s="21">
        <v>3</v>
      </c>
      <c r="E283" s="22">
        <f>C283*B283</f>
        <v>3100</v>
      </c>
      <c r="F283" s="23">
        <v>6876.11</v>
      </c>
      <c r="G283" s="23">
        <f>F283-E283</f>
        <v>3776.11</v>
      </c>
      <c r="H283" s="24">
        <v>38294</v>
      </c>
      <c r="I283" s="21" t="s">
        <v>51</v>
      </c>
      <c r="J283" s="21">
        <v>4</v>
      </c>
      <c r="K283" s="21" t="s">
        <v>135</v>
      </c>
      <c r="L283" s="21">
        <v>2004</v>
      </c>
      <c r="M283" s="21" t="s">
        <v>52</v>
      </c>
      <c r="N283" s="21">
        <v>194</v>
      </c>
      <c r="O283" s="21" t="s">
        <v>191</v>
      </c>
      <c r="P283" s="21" t="s">
        <v>358</v>
      </c>
      <c r="Q283" s="21" t="s">
        <v>359</v>
      </c>
      <c r="R283" s="21" t="s">
        <v>360</v>
      </c>
      <c r="S283" s="21"/>
      <c r="T283" s="21" t="s">
        <v>361</v>
      </c>
      <c r="U283" s="21"/>
      <c r="V283" s="21" t="s">
        <v>362</v>
      </c>
      <c r="W283" s="21" t="s">
        <v>363</v>
      </c>
      <c r="X283" s="21" t="s">
        <v>59</v>
      </c>
      <c r="Y283" s="21" t="s">
        <v>364</v>
      </c>
      <c r="Z283" s="21" t="s">
        <v>365</v>
      </c>
      <c r="AA283" s="25" t="s">
        <v>366</v>
      </c>
      <c r="AB283" s="21" t="s">
        <v>96</v>
      </c>
    </row>
    <row r="284" spans="1:28">
      <c r="A284" s="21">
        <v>10306</v>
      </c>
      <c r="B284" s="21">
        <v>31</v>
      </c>
      <c r="C284" s="22">
        <v>100</v>
      </c>
      <c r="D284" s="21">
        <v>13</v>
      </c>
      <c r="E284" s="22">
        <f>C284*B284</f>
        <v>3100</v>
      </c>
      <c r="F284" s="23">
        <v>6570.76</v>
      </c>
      <c r="G284" s="23">
        <f>F284-E284</f>
        <v>3470.76</v>
      </c>
      <c r="H284" s="24">
        <v>38274</v>
      </c>
      <c r="I284" s="21" t="s">
        <v>51</v>
      </c>
      <c r="J284" s="21">
        <v>4</v>
      </c>
      <c r="K284" s="21" t="s">
        <v>232</v>
      </c>
      <c r="L284" s="21">
        <v>2004</v>
      </c>
      <c r="M284" s="21" t="s">
        <v>52</v>
      </c>
      <c r="N284" s="21">
        <v>207</v>
      </c>
      <c r="O284" s="21" t="s">
        <v>479</v>
      </c>
      <c r="P284" s="21" t="s">
        <v>249</v>
      </c>
      <c r="Q284" s="21" t="s">
        <v>250</v>
      </c>
      <c r="R284" s="21" t="s">
        <v>251</v>
      </c>
      <c r="S284" s="21"/>
      <c r="T284" s="21" t="s">
        <v>252</v>
      </c>
      <c r="U284" s="21"/>
      <c r="V284" s="21" t="s">
        <v>253</v>
      </c>
      <c r="W284" s="21" t="s">
        <v>79</v>
      </c>
      <c r="X284" s="21" t="s">
        <v>59</v>
      </c>
      <c r="Y284" s="21" t="s">
        <v>254</v>
      </c>
      <c r="Z284" s="21" t="s">
        <v>153</v>
      </c>
      <c r="AA284" s="25" t="s">
        <v>255</v>
      </c>
      <c r="AB284" s="21" t="s">
        <v>96</v>
      </c>
    </row>
    <row r="285" spans="1:28">
      <c r="A285" s="21">
        <v>10137</v>
      </c>
      <c r="B285" s="21">
        <v>31</v>
      </c>
      <c r="C285" s="22">
        <v>100</v>
      </c>
      <c r="D285" s="21">
        <v>4</v>
      </c>
      <c r="E285" s="22">
        <f>C285*B285</f>
        <v>3100</v>
      </c>
      <c r="F285" s="23">
        <v>5124.3</v>
      </c>
      <c r="G285" s="23">
        <f>F285-E285</f>
        <v>2024.3</v>
      </c>
      <c r="H285" s="24">
        <v>37812</v>
      </c>
      <c r="I285" s="21" t="s">
        <v>51</v>
      </c>
      <c r="J285" s="21">
        <v>3</v>
      </c>
      <c r="K285" s="21" t="s">
        <v>206</v>
      </c>
      <c r="L285" s="21">
        <v>2003</v>
      </c>
      <c r="M285" s="21" t="s">
        <v>52</v>
      </c>
      <c r="N285" s="21">
        <v>141</v>
      </c>
      <c r="O285" s="21" t="s">
        <v>98</v>
      </c>
      <c r="P285" s="21" t="s">
        <v>215</v>
      </c>
      <c r="Q285" s="21" t="s">
        <v>216</v>
      </c>
      <c r="R285" s="21" t="s">
        <v>217</v>
      </c>
      <c r="S285" s="21"/>
      <c r="T285" s="21" t="s">
        <v>218</v>
      </c>
      <c r="U285" s="21"/>
      <c r="V285" s="21">
        <v>51100</v>
      </c>
      <c r="W285" s="21" t="s">
        <v>58</v>
      </c>
      <c r="X285" s="21" t="s">
        <v>59</v>
      </c>
      <c r="Y285" s="21" t="s">
        <v>219</v>
      </c>
      <c r="Z285" s="21" t="s">
        <v>220</v>
      </c>
      <c r="AA285" s="25" t="s">
        <v>221</v>
      </c>
      <c r="AB285" s="21" t="s">
        <v>96</v>
      </c>
    </row>
    <row r="286" spans="1:28">
      <c r="A286" s="21">
        <v>10368</v>
      </c>
      <c r="B286" s="21">
        <v>31</v>
      </c>
      <c r="C286" s="22">
        <v>100</v>
      </c>
      <c r="D286" s="21">
        <v>5</v>
      </c>
      <c r="E286" s="22">
        <f>C286*B286</f>
        <v>3100</v>
      </c>
      <c r="F286" s="23">
        <v>4223.13</v>
      </c>
      <c r="G286" s="23">
        <f>F286-E286</f>
        <v>1123.13</v>
      </c>
      <c r="H286" s="24">
        <v>38371</v>
      </c>
      <c r="I286" s="21" t="s">
        <v>51</v>
      </c>
      <c r="J286" s="21">
        <v>1</v>
      </c>
      <c r="K286" s="21" t="s">
        <v>198</v>
      </c>
      <c r="L286" s="21">
        <v>2005</v>
      </c>
      <c r="M286" s="21" t="s">
        <v>52</v>
      </c>
      <c r="N286" s="21">
        <v>117</v>
      </c>
      <c r="O286" s="21" t="s">
        <v>431</v>
      </c>
      <c r="P286" s="21" t="s">
        <v>208</v>
      </c>
      <c r="Q286" s="21">
        <v>4155551450</v>
      </c>
      <c r="R286" s="21" t="s">
        <v>209</v>
      </c>
      <c r="S286" s="21"/>
      <c r="T286" s="21" t="s">
        <v>210</v>
      </c>
      <c r="U286" s="21" t="s">
        <v>47</v>
      </c>
      <c r="V286" s="21">
        <v>97562</v>
      </c>
      <c r="W286" s="21" t="s">
        <v>36</v>
      </c>
      <c r="X286" s="21" t="s">
        <v>37</v>
      </c>
      <c r="Y286" s="21" t="s">
        <v>211</v>
      </c>
      <c r="Z286" s="21" t="s">
        <v>187</v>
      </c>
      <c r="AA286" s="25" t="s">
        <v>212</v>
      </c>
      <c r="AB286" s="21" t="s">
        <v>96</v>
      </c>
    </row>
    <row r="287" spans="1:28">
      <c r="A287" s="21">
        <v>10154</v>
      </c>
      <c r="B287" s="21">
        <v>31</v>
      </c>
      <c r="C287" s="22">
        <v>91.17</v>
      </c>
      <c r="D287" s="21">
        <v>2</v>
      </c>
      <c r="E287" s="22">
        <f>C287*B287</f>
        <v>2826.27</v>
      </c>
      <c r="F287" s="23">
        <v>2826.27</v>
      </c>
      <c r="G287" s="23">
        <f>F287-E287</f>
        <v>0</v>
      </c>
      <c r="H287" s="24">
        <v>37896</v>
      </c>
      <c r="I287" s="21" t="s">
        <v>51</v>
      </c>
      <c r="J287" s="21">
        <v>4</v>
      </c>
      <c r="K287" s="21" t="s">
        <v>232</v>
      </c>
      <c r="L287" s="21">
        <v>2003</v>
      </c>
      <c r="M287" s="21" t="s">
        <v>42</v>
      </c>
      <c r="N287" s="21">
        <v>88</v>
      </c>
      <c r="O287" s="21" t="s">
        <v>127</v>
      </c>
      <c r="P287" s="21" t="s">
        <v>749</v>
      </c>
      <c r="Q287" s="21">
        <v>3105552373</v>
      </c>
      <c r="R287" s="21" t="s">
        <v>750</v>
      </c>
      <c r="S287" s="21"/>
      <c r="T287" s="21" t="s">
        <v>703</v>
      </c>
      <c r="U287" s="21" t="s">
        <v>47</v>
      </c>
      <c r="V287" s="21">
        <v>92561</v>
      </c>
      <c r="W287" s="21" t="s">
        <v>36</v>
      </c>
      <c r="X287" s="21" t="s">
        <v>37</v>
      </c>
      <c r="Y287" s="21" t="s">
        <v>186</v>
      </c>
      <c r="Z287" s="21" t="s">
        <v>388</v>
      </c>
      <c r="AA287" s="25" t="s">
        <v>751</v>
      </c>
      <c r="AB287" s="21" t="s">
        <v>117</v>
      </c>
    </row>
    <row r="288" spans="1:28">
      <c r="A288" s="21">
        <v>10100</v>
      </c>
      <c r="B288" s="21">
        <v>30</v>
      </c>
      <c r="C288" s="22">
        <v>100</v>
      </c>
      <c r="D288" s="21">
        <v>3</v>
      </c>
      <c r="E288" s="22">
        <f>C288*B288</f>
        <v>3000</v>
      </c>
      <c r="F288" s="23">
        <v>5151</v>
      </c>
      <c r="G288" s="23">
        <f>F288-E288</f>
        <v>2151</v>
      </c>
      <c r="H288" s="24">
        <v>37627</v>
      </c>
      <c r="I288" s="21" t="s">
        <v>51</v>
      </c>
      <c r="J288" s="21">
        <v>1</v>
      </c>
      <c r="K288" s="21" t="s">
        <v>198</v>
      </c>
      <c r="L288" s="21">
        <v>2003</v>
      </c>
      <c r="M288" s="21" t="s">
        <v>42</v>
      </c>
      <c r="N288" s="21">
        <v>170</v>
      </c>
      <c r="O288" s="21" t="s">
        <v>43</v>
      </c>
      <c r="P288" s="21" t="s">
        <v>182</v>
      </c>
      <c r="Q288" s="21">
        <v>6035558647</v>
      </c>
      <c r="R288" s="21" t="s">
        <v>183</v>
      </c>
      <c r="S288" s="21"/>
      <c r="T288" s="21" t="s">
        <v>184</v>
      </c>
      <c r="U288" s="21" t="s">
        <v>185</v>
      </c>
      <c r="V288" s="21">
        <v>62005</v>
      </c>
      <c r="W288" s="21" t="s">
        <v>36</v>
      </c>
      <c r="X288" s="21" t="s">
        <v>37</v>
      </c>
      <c r="Y288" s="21" t="s">
        <v>186</v>
      </c>
      <c r="Z288" s="21" t="s">
        <v>187</v>
      </c>
      <c r="AA288" s="25" t="s">
        <v>188</v>
      </c>
      <c r="AB288" s="21" t="s">
        <v>96</v>
      </c>
    </row>
    <row r="289" spans="1:28">
      <c r="A289" s="21">
        <v>10169</v>
      </c>
      <c r="B289" s="21">
        <v>30</v>
      </c>
      <c r="C289" s="22">
        <v>100</v>
      </c>
      <c r="D289" s="21">
        <v>2</v>
      </c>
      <c r="E289" s="22">
        <f>C289*B289</f>
        <v>3000</v>
      </c>
      <c r="F289" s="23">
        <v>5019.9</v>
      </c>
      <c r="G289" s="23">
        <f>F289-E289</f>
        <v>2019.9</v>
      </c>
      <c r="H289" s="24">
        <v>37929</v>
      </c>
      <c r="I289" s="21" t="s">
        <v>51</v>
      </c>
      <c r="J289" s="21">
        <v>4</v>
      </c>
      <c r="K289" s="21" t="s">
        <v>135</v>
      </c>
      <c r="L289" s="21">
        <v>2003</v>
      </c>
      <c r="M289" s="21" t="s">
        <v>52</v>
      </c>
      <c r="N289" s="21">
        <v>194</v>
      </c>
      <c r="O289" s="21" t="s">
        <v>191</v>
      </c>
      <c r="P289" s="21" t="s">
        <v>301</v>
      </c>
      <c r="Q289" s="21" t="s">
        <v>302</v>
      </c>
      <c r="R289" s="21" t="s">
        <v>303</v>
      </c>
      <c r="S289" s="21" t="s">
        <v>304</v>
      </c>
      <c r="T289" s="21" t="s">
        <v>305</v>
      </c>
      <c r="U289" s="21" t="s">
        <v>90</v>
      </c>
      <c r="V289" s="21">
        <v>2060</v>
      </c>
      <c r="W289" s="21" t="s">
        <v>91</v>
      </c>
      <c r="X289" s="21" t="s">
        <v>92</v>
      </c>
      <c r="Y289" s="21" t="s">
        <v>306</v>
      </c>
      <c r="Z289" s="21" t="s">
        <v>307</v>
      </c>
      <c r="AA289" s="25" t="s">
        <v>308</v>
      </c>
      <c r="AB289" s="21" t="s">
        <v>96</v>
      </c>
    </row>
    <row r="290" spans="1:28">
      <c r="A290" s="21">
        <v>10112</v>
      </c>
      <c r="B290" s="21">
        <v>29</v>
      </c>
      <c r="C290" s="22">
        <v>100</v>
      </c>
      <c r="D290" s="21">
        <v>1</v>
      </c>
      <c r="E290" s="22">
        <f>C290*B290</f>
        <v>2900</v>
      </c>
      <c r="F290" s="23">
        <v>7209.11</v>
      </c>
      <c r="G290" s="23">
        <f>F290-E290</f>
        <v>4309.11</v>
      </c>
      <c r="H290" s="24">
        <v>37704</v>
      </c>
      <c r="I290" s="21" t="s">
        <v>51</v>
      </c>
      <c r="J290" s="21">
        <v>1</v>
      </c>
      <c r="K290" s="21" t="s">
        <v>248</v>
      </c>
      <c r="L290" s="21">
        <v>2003</v>
      </c>
      <c r="M290" s="21" t="s">
        <v>52</v>
      </c>
      <c r="N290" s="21">
        <v>214</v>
      </c>
      <c r="O290" s="21" t="s">
        <v>189</v>
      </c>
      <c r="P290" s="21" t="s">
        <v>358</v>
      </c>
      <c r="Q290" s="21" t="s">
        <v>359</v>
      </c>
      <c r="R290" s="21" t="s">
        <v>360</v>
      </c>
      <c r="S290" s="21"/>
      <c r="T290" s="21" t="s">
        <v>361</v>
      </c>
      <c r="U290" s="21"/>
      <c r="V290" s="21" t="s">
        <v>362</v>
      </c>
      <c r="W290" s="21" t="s">
        <v>363</v>
      </c>
      <c r="X290" s="21" t="s">
        <v>59</v>
      </c>
      <c r="Y290" s="21" t="s">
        <v>364</v>
      </c>
      <c r="Z290" s="21" t="s">
        <v>365</v>
      </c>
      <c r="AA290" s="25" t="s">
        <v>366</v>
      </c>
      <c r="AB290" s="21" t="s">
        <v>41</v>
      </c>
    </row>
    <row r="291" spans="1:28">
      <c r="A291" s="21">
        <v>10348</v>
      </c>
      <c r="B291" s="21">
        <v>29</v>
      </c>
      <c r="C291" s="22">
        <v>100</v>
      </c>
      <c r="D291" s="21">
        <v>6</v>
      </c>
      <c r="E291" s="22">
        <f>C291*B291</f>
        <v>2900</v>
      </c>
      <c r="F291" s="23">
        <v>7110.8</v>
      </c>
      <c r="G291" s="23">
        <f>F291-E291</f>
        <v>4210.8</v>
      </c>
      <c r="H291" s="24">
        <v>38292</v>
      </c>
      <c r="I291" s="21" t="s">
        <v>51</v>
      </c>
      <c r="J291" s="21">
        <v>4</v>
      </c>
      <c r="K291" s="21" t="s">
        <v>135</v>
      </c>
      <c r="L291" s="21">
        <v>2004</v>
      </c>
      <c r="M291" s="21" t="s">
        <v>42</v>
      </c>
      <c r="N291" s="21">
        <v>50</v>
      </c>
      <c r="O291" s="21" t="s">
        <v>752</v>
      </c>
      <c r="P291" s="21" t="s">
        <v>200</v>
      </c>
      <c r="Q291" s="21" t="s">
        <v>201</v>
      </c>
      <c r="R291" s="21" t="s">
        <v>202</v>
      </c>
      <c r="S291" s="21"/>
      <c r="T291" s="21" t="s">
        <v>122</v>
      </c>
      <c r="U291" s="21"/>
      <c r="V291" s="21">
        <v>28023</v>
      </c>
      <c r="W291" s="21" t="s">
        <v>123</v>
      </c>
      <c r="X291" s="21" t="s">
        <v>59</v>
      </c>
      <c r="Y291" s="21" t="s">
        <v>203</v>
      </c>
      <c r="Z291" s="21" t="s">
        <v>204</v>
      </c>
      <c r="AA291" s="25" t="s">
        <v>205</v>
      </c>
      <c r="AB291" s="21" t="s">
        <v>41</v>
      </c>
    </row>
    <row r="292" spans="1:28">
      <c r="A292" s="21">
        <v>10228</v>
      </c>
      <c r="B292" s="21">
        <v>29</v>
      </c>
      <c r="C292" s="22">
        <v>100</v>
      </c>
      <c r="D292" s="21">
        <v>2</v>
      </c>
      <c r="E292" s="22">
        <f>C292*B292</f>
        <v>2900</v>
      </c>
      <c r="F292" s="23">
        <v>6463.23</v>
      </c>
      <c r="G292" s="23">
        <f>F292-E292</f>
        <v>3563.23</v>
      </c>
      <c r="H292" s="24">
        <v>38056</v>
      </c>
      <c r="I292" s="21" t="s">
        <v>51</v>
      </c>
      <c r="J292" s="21">
        <v>1</v>
      </c>
      <c r="K292" s="21" t="s">
        <v>248</v>
      </c>
      <c r="L292" s="21">
        <v>2004</v>
      </c>
      <c r="M292" s="21" t="s">
        <v>52</v>
      </c>
      <c r="N292" s="21">
        <v>214</v>
      </c>
      <c r="O292" s="21" t="s">
        <v>189</v>
      </c>
      <c r="P292" s="21" t="s">
        <v>572</v>
      </c>
      <c r="Q292" s="21">
        <v>6175555555</v>
      </c>
      <c r="R292" s="21" t="s">
        <v>573</v>
      </c>
      <c r="S292" s="21"/>
      <c r="T292" s="21" t="s">
        <v>344</v>
      </c>
      <c r="U292" s="21" t="s">
        <v>131</v>
      </c>
      <c r="V292" s="21">
        <v>51247</v>
      </c>
      <c r="W292" s="21" t="s">
        <v>36</v>
      </c>
      <c r="X292" s="21" t="s">
        <v>37</v>
      </c>
      <c r="Y292" s="21" t="s">
        <v>574</v>
      </c>
      <c r="Z292" s="21" t="s">
        <v>179</v>
      </c>
      <c r="AA292" s="25" t="s">
        <v>575</v>
      </c>
      <c r="AB292" s="21" t="s">
        <v>96</v>
      </c>
    </row>
    <row r="293" spans="1:28">
      <c r="A293" s="21">
        <v>10146</v>
      </c>
      <c r="B293" s="21">
        <v>29</v>
      </c>
      <c r="C293" s="22">
        <v>100</v>
      </c>
      <c r="D293" s="21">
        <v>1</v>
      </c>
      <c r="E293" s="22">
        <f>C293*B293</f>
        <v>2900</v>
      </c>
      <c r="F293" s="23">
        <v>4444.54</v>
      </c>
      <c r="G293" s="23">
        <f>F293-E293</f>
        <v>1544.54</v>
      </c>
      <c r="H293" s="24">
        <v>37867</v>
      </c>
      <c r="I293" s="21" t="s">
        <v>51</v>
      </c>
      <c r="J293" s="21">
        <v>3</v>
      </c>
      <c r="K293" s="21" t="s">
        <v>286</v>
      </c>
      <c r="L293" s="21">
        <v>2003</v>
      </c>
      <c r="M293" s="21" t="s">
        <v>52</v>
      </c>
      <c r="N293" s="21">
        <v>148</v>
      </c>
      <c r="O293" s="21" t="s">
        <v>268</v>
      </c>
      <c r="P293" s="21" t="s">
        <v>701</v>
      </c>
      <c r="Q293" s="21">
        <v>2035554407</v>
      </c>
      <c r="R293" s="21" t="s">
        <v>702</v>
      </c>
      <c r="S293" s="21"/>
      <c r="T293" s="21" t="s">
        <v>703</v>
      </c>
      <c r="U293" s="21" t="s">
        <v>483</v>
      </c>
      <c r="V293" s="21">
        <v>97561</v>
      </c>
      <c r="W293" s="21" t="s">
        <v>36</v>
      </c>
      <c r="X293" s="21" t="s">
        <v>37</v>
      </c>
      <c r="Y293" s="21" t="s">
        <v>704</v>
      </c>
      <c r="Z293" s="21" t="s">
        <v>705</v>
      </c>
      <c r="AA293" s="25" t="s">
        <v>706</v>
      </c>
      <c r="AB293" s="21" t="s">
        <v>96</v>
      </c>
    </row>
    <row r="294" spans="1:28">
      <c r="A294" s="21">
        <v>10189</v>
      </c>
      <c r="B294" s="21">
        <v>28</v>
      </c>
      <c r="C294" s="22">
        <v>100</v>
      </c>
      <c r="D294" s="21">
        <v>1</v>
      </c>
      <c r="E294" s="22">
        <f>C294*B294</f>
        <v>2800</v>
      </c>
      <c r="F294" s="23">
        <v>4512.48</v>
      </c>
      <c r="G294" s="23">
        <f>F294-E294</f>
        <v>1712.48</v>
      </c>
      <c r="H294" s="24">
        <v>37943</v>
      </c>
      <c r="I294" s="21" t="s">
        <v>51</v>
      </c>
      <c r="J294" s="21">
        <v>4</v>
      </c>
      <c r="K294" s="21" t="s">
        <v>135</v>
      </c>
      <c r="L294" s="21">
        <v>2003</v>
      </c>
      <c r="M294" s="21" t="s">
        <v>72</v>
      </c>
      <c r="N294" s="21">
        <v>150</v>
      </c>
      <c r="O294" s="21" t="s">
        <v>146</v>
      </c>
      <c r="P294" s="21" t="s">
        <v>309</v>
      </c>
      <c r="Q294" s="21">
        <v>6265557265</v>
      </c>
      <c r="R294" s="21" t="s">
        <v>310</v>
      </c>
      <c r="S294" s="21"/>
      <c r="T294" s="21" t="s">
        <v>311</v>
      </c>
      <c r="U294" s="21" t="s">
        <v>47</v>
      </c>
      <c r="V294" s="21">
        <v>90003</v>
      </c>
      <c r="W294" s="21" t="s">
        <v>36</v>
      </c>
      <c r="X294" s="21" t="s">
        <v>37</v>
      </c>
      <c r="Y294" s="21" t="s">
        <v>186</v>
      </c>
      <c r="Z294" s="21" t="s">
        <v>312</v>
      </c>
      <c r="AA294" s="25" t="s">
        <v>313</v>
      </c>
      <c r="AB294" s="21" t="s">
        <v>96</v>
      </c>
    </row>
    <row r="295" spans="1:28">
      <c r="A295" s="21">
        <v>10277</v>
      </c>
      <c r="B295" s="21">
        <v>28</v>
      </c>
      <c r="C295" s="22">
        <v>100</v>
      </c>
      <c r="D295" s="21">
        <v>1</v>
      </c>
      <c r="E295" s="22">
        <f>C295*B295</f>
        <v>2800</v>
      </c>
      <c r="F295" s="23">
        <v>3127.88</v>
      </c>
      <c r="G295" s="23">
        <f>F295-E295</f>
        <v>327.88</v>
      </c>
      <c r="H295" s="24">
        <v>38203</v>
      </c>
      <c r="I295" s="21" t="s">
        <v>51</v>
      </c>
      <c r="J295" s="21">
        <v>3</v>
      </c>
      <c r="K295" s="21" t="s">
        <v>190</v>
      </c>
      <c r="L295" s="21">
        <v>2004</v>
      </c>
      <c r="M295" s="21" t="s">
        <v>52</v>
      </c>
      <c r="N295" s="21">
        <v>115</v>
      </c>
      <c r="O295" s="21" t="s">
        <v>753</v>
      </c>
      <c r="P295" s="21" t="s">
        <v>485</v>
      </c>
      <c r="Q295" s="21" t="s">
        <v>486</v>
      </c>
      <c r="R295" s="21" t="s">
        <v>487</v>
      </c>
      <c r="S295" s="21"/>
      <c r="T295" s="21" t="s">
        <v>113</v>
      </c>
      <c r="U295" s="21"/>
      <c r="V295" s="21">
        <v>79903</v>
      </c>
      <c r="W295" s="21" t="s">
        <v>113</v>
      </c>
      <c r="X295" s="21" t="s">
        <v>142</v>
      </c>
      <c r="Y295" s="21" t="s">
        <v>488</v>
      </c>
      <c r="Z295" s="21" t="s">
        <v>489</v>
      </c>
      <c r="AA295" s="25" t="s">
        <v>490</v>
      </c>
      <c r="AB295" s="21" t="s">
        <v>96</v>
      </c>
    </row>
    <row r="296" spans="1:28">
      <c r="A296" s="21">
        <v>10423</v>
      </c>
      <c r="B296" s="21">
        <v>28</v>
      </c>
      <c r="C296" s="22">
        <v>78.89</v>
      </c>
      <c r="D296" s="21">
        <v>4</v>
      </c>
      <c r="E296" s="22">
        <f>C296*B296</f>
        <v>2208.92</v>
      </c>
      <c r="F296" s="23">
        <v>2208.92</v>
      </c>
      <c r="G296" s="23">
        <f>F296-E296</f>
        <v>0</v>
      </c>
      <c r="H296" s="24">
        <v>38502</v>
      </c>
      <c r="I296" s="21" t="s">
        <v>83</v>
      </c>
      <c r="J296" s="21">
        <v>2</v>
      </c>
      <c r="K296" s="21" t="s">
        <v>63</v>
      </c>
      <c r="L296" s="21">
        <v>2005</v>
      </c>
      <c r="M296" s="21" t="s">
        <v>42</v>
      </c>
      <c r="N296" s="21">
        <v>97</v>
      </c>
      <c r="O296" s="21" t="s">
        <v>450</v>
      </c>
      <c r="P296" s="21" t="s">
        <v>348</v>
      </c>
      <c r="Q296" s="21" t="s">
        <v>349</v>
      </c>
      <c r="R296" s="21" t="s">
        <v>350</v>
      </c>
      <c r="S296" s="21"/>
      <c r="T296" s="21" t="s">
        <v>351</v>
      </c>
      <c r="U296" s="21"/>
      <c r="V296" s="21" t="s">
        <v>352</v>
      </c>
      <c r="W296" s="21" t="s">
        <v>353</v>
      </c>
      <c r="X296" s="21" t="s">
        <v>59</v>
      </c>
      <c r="Y296" s="21" t="s">
        <v>354</v>
      </c>
      <c r="Z296" s="21" t="s">
        <v>355</v>
      </c>
      <c r="AA296" s="25" t="s">
        <v>356</v>
      </c>
      <c r="AB296" s="21" t="s">
        <v>117</v>
      </c>
    </row>
    <row r="297" spans="1:28">
      <c r="A297" s="21">
        <v>10107</v>
      </c>
      <c r="B297" s="21">
        <v>27</v>
      </c>
      <c r="C297" s="22">
        <v>100</v>
      </c>
      <c r="D297" s="21">
        <v>4</v>
      </c>
      <c r="E297" s="22">
        <f>C297*B297</f>
        <v>2700</v>
      </c>
      <c r="F297" s="23">
        <v>6065.55</v>
      </c>
      <c r="G297" s="23">
        <f>F297-E297</f>
        <v>3365.55</v>
      </c>
      <c r="H297" s="24">
        <v>37676</v>
      </c>
      <c r="I297" s="21" t="s">
        <v>51</v>
      </c>
      <c r="J297" s="21">
        <v>1</v>
      </c>
      <c r="K297" s="21" t="s">
        <v>213</v>
      </c>
      <c r="L297" s="21">
        <v>2003</v>
      </c>
      <c r="M297" s="21" t="s">
        <v>72</v>
      </c>
      <c r="N297" s="21">
        <v>193</v>
      </c>
      <c r="O297" s="21" t="s">
        <v>73</v>
      </c>
      <c r="P297" s="21" t="s">
        <v>427</v>
      </c>
      <c r="Q297" s="21">
        <v>2125557818</v>
      </c>
      <c r="R297" s="21" t="s">
        <v>428</v>
      </c>
      <c r="S297" s="21"/>
      <c r="T297" s="21" t="s">
        <v>419</v>
      </c>
      <c r="U297" s="21" t="s">
        <v>245</v>
      </c>
      <c r="V297" s="21">
        <v>10022</v>
      </c>
      <c r="W297" s="21" t="s">
        <v>36</v>
      </c>
      <c r="X297" s="21" t="s">
        <v>37</v>
      </c>
      <c r="Y297" s="21" t="s">
        <v>178</v>
      </c>
      <c r="Z297" s="21" t="s">
        <v>429</v>
      </c>
      <c r="AA297" s="25" t="s">
        <v>430</v>
      </c>
      <c r="AB297" s="21" t="s">
        <v>96</v>
      </c>
    </row>
    <row r="298" spans="1:28">
      <c r="A298" s="21">
        <v>10116</v>
      </c>
      <c r="B298" s="21">
        <v>27</v>
      </c>
      <c r="C298" s="22">
        <v>63.38</v>
      </c>
      <c r="D298" s="21">
        <v>1</v>
      </c>
      <c r="E298" s="22">
        <f>C298*B298</f>
        <v>1711.26</v>
      </c>
      <c r="F298" s="23">
        <v>1711.26</v>
      </c>
      <c r="G298" s="23">
        <f>F298-E298</f>
        <v>0</v>
      </c>
      <c r="H298" s="24">
        <v>37722</v>
      </c>
      <c r="I298" s="21" t="s">
        <v>51</v>
      </c>
      <c r="J298" s="21">
        <v>2</v>
      </c>
      <c r="K298" s="21" t="s">
        <v>29</v>
      </c>
      <c r="L298" s="21">
        <v>2003</v>
      </c>
      <c r="M298" s="21" t="s">
        <v>514</v>
      </c>
      <c r="N298" s="21">
        <v>62</v>
      </c>
      <c r="O298" s="21" t="s">
        <v>754</v>
      </c>
      <c r="P298" s="21" t="s">
        <v>684</v>
      </c>
      <c r="Q298" s="21" t="s">
        <v>685</v>
      </c>
      <c r="R298" s="21" t="s">
        <v>686</v>
      </c>
      <c r="S298" s="21"/>
      <c r="T298" s="21" t="s">
        <v>687</v>
      </c>
      <c r="U298" s="21"/>
      <c r="V298" s="21" t="s">
        <v>688</v>
      </c>
      <c r="W298" s="21" t="s">
        <v>353</v>
      </c>
      <c r="X298" s="21" t="s">
        <v>59</v>
      </c>
      <c r="Y298" s="21" t="s">
        <v>689</v>
      </c>
      <c r="Z298" s="21" t="s">
        <v>690</v>
      </c>
      <c r="AA298" s="25" t="s">
        <v>691</v>
      </c>
      <c r="AB298" s="21" t="s">
        <v>117</v>
      </c>
    </row>
    <row r="299" spans="1:28">
      <c r="A299" s="21">
        <v>10329</v>
      </c>
      <c r="B299" s="21">
        <v>26</v>
      </c>
      <c r="C299" s="22">
        <v>100</v>
      </c>
      <c r="D299" s="21">
        <v>3</v>
      </c>
      <c r="E299" s="22">
        <f>C299*B299</f>
        <v>2600</v>
      </c>
      <c r="F299" s="23">
        <v>5868.2</v>
      </c>
      <c r="G299" s="23">
        <f>F299-E299</f>
        <v>3268.2</v>
      </c>
      <c r="H299" s="24">
        <v>38306</v>
      </c>
      <c r="I299" s="21" t="s">
        <v>51</v>
      </c>
      <c r="J299" s="21">
        <v>4</v>
      </c>
      <c r="K299" s="21" t="s">
        <v>135</v>
      </c>
      <c r="L299" s="21">
        <v>2004</v>
      </c>
      <c r="M299" s="21" t="s">
        <v>72</v>
      </c>
      <c r="N299" s="21">
        <v>193</v>
      </c>
      <c r="O299" s="21" t="s">
        <v>73</v>
      </c>
      <c r="P299" s="21" t="s">
        <v>427</v>
      </c>
      <c r="Q299" s="21">
        <v>2125557818</v>
      </c>
      <c r="R299" s="21" t="s">
        <v>428</v>
      </c>
      <c r="S299" s="21"/>
      <c r="T299" s="21" t="s">
        <v>419</v>
      </c>
      <c r="U299" s="21" t="s">
        <v>245</v>
      </c>
      <c r="V299" s="21">
        <v>10022</v>
      </c>
      <c r="W299" s="21" t="s">
        <v>36</v>
      </c>
      <c r="X299" s="21" t="s">
        <v>37</v>
      </c>
      <c r="Y299" s="21" t="s">
        <v>178</v>
      </c>
      <c r="Z299" s="21" t="s">
        <v>429</v>
      </c>
      <c r="AA299" s="25" t="s">
        <v>430</v>
      </c>
      <c r="AB299" s="21" t="s">
        <v>96</v>
      </c>
    </row>
    <row r="300" spans="1:28">
      <c r="A300" s="21">
        <v>10103</v>
      </c>
      <c r="B300" s="21">
        <v>26</v>
      </c>
      <c r="C300" s="22">
        <v>100</v>
      </c>
      <c r="D300" s="21">
        <v>11</v>
      </c>
      <c r="E300" s="22">
        <f>C300*B300</f>
        <v>2600</v>
      </c>
      <c r="F300" s="23">
        <v>5404.62</v>
      </c>
      <c r="G300" s="23">
        <f>F300-E300</f>
        <v>2804.62</v>
      </c>
      <c r="H300" s="24">
        <v>37650</v>
      </c>
      <c r="I300" s="21" t="s">
        <v>51</v>
      </c>
      <c r="J300" s="21">
        <v>1</v>
      </c>
      <c r="K300" s="21" t="s">
        <v>198</v>
      </c>
      <c r="L300" s="21">
        <v>2003</v>
      </c>
      <c r="M300" s="21" t="s">
        <v>52</v>
      </c>
      <c r="N300" s="21">
        <v>214</v>
      </c>
      <c r="O300" s="21" t="s">
        <v>189</v>
      </c>
      <c r="P300" s="21" t="s">
        <v>718</v>
      </c>
      <c r="Q300" s="21" t="s">
        <v>719</v>
      </c>
      <c r="R300" s="21" t="s">
        <v>720</v>
      </c>
      <c r="S300" s="21"/>
      <c r="T300" s="21" t="s">
        <v>721</v>
      </c>
      <c r="U300" s="21"/>
      <c r="V300" s="21">
        <v>4110</v>
      </c>
      <c r="W300" s="21" t="s">
        <v>238</v>
      </c>
      <c r="X300" s="21" t="s">
        <v>59</v>
      </c>
      <c r="Y300" s="21" t="s">
        <v>722</v>
      </c>
      <c r="Z300" s="21" t="s">
        <v>723</v>
      </c>
      <c r="AA300" s="25" t="s">
        <v>724</v>
      </c>
      <c r="AB300" s="21" t="s">
        <v>96</v>
      </c>
    </row>
    <row r="301" spans="1:28">
      <c r="A301" s="21">
        <v>10309</v>
      </c>
      <c r="B301" s="21">
        <v>26</v>
      </c>
      <c r="C301" s="22">
        <v>100</v>
      </c>
      <c r="D301" s="21">
        <v>4</v>
      </c>
      <c r="E301" s="22">
        <f>C301*B301</f>
        <v>2600</v>
      </c>
      <c r="F301" s="23">
        <v>4660.24</v>
      </c>
      <c r="G301" s="23">
        <f>F301-E301</f>
        <v>2060.24</v>
      </c>
      <c r="H301" s="24">
        <v>38275</v>
      </c>
      <c r="I301" s="21" t="s">
        <v>51</v>
      </c>
      <c r="J301" s="21">
        <v>4</v>
      </c>
      <c r="K301" s="21" t="s">
        <v>232</v>
      </c>
      <c r="L301" s="21">
        <v>2004</v>
      </c>
      <c r="M301" s="21" t="s">
        <v>72</v>
      </c>
      <c r="N301" s="21">
        <v>150</v>
      </c>
      <c r="O301" s="21" t="s">
        <v>146</v>
      </c>
      <c r="P301" s="21" t="s">
        <v>718</v>
      </c>
      <c r="Q301" s="21" t="s">
        <v>719</v>
      </c>
      <c r="R301" s="21" t="s">
        <v>720</v>
      </c>
      <c r="S301" s="21"/>
      <c r="T301" s="21" t="s">
        <v>721</v>
      </c>
      <c r="U301" s="21"/>
      <c r="V301" s="21">
        <v>4110</v>
      </c>
      <c r="W301" s="21" t="s">
        <v>238</v>
      </c>
      <c r="X301" s="21" t="s">
        <v>59</v>
      </c>
      <c r="Y301" s="21" t="s">
        <v>722</v>
      </c>
      <c r="Z301" s="21" t="s">
        <v>723</v>
      </c>
      <c r="AA301" s="25" t="s">
        <v>724</v>
      </c>
      <c r="AB301" s="21" t="s">
        <v>96</v>
      </c>
    </row>
    <row r="302" spans="1:28">
      <c r="A302" s="21">
        <v>10101</v>
      </c>
      <c r="B302" s="21">
        <v>25</v>
      </c>
      <c r="C302" s="22">
        <v>100</v>
      </c>
      <c r="D302" s="21">
        <v>4</v>
      </c>
      <c r="E302" s="22">
        <f>C302*B302</f>
        <v>2500</v>
      </c>
      <c r="F302" s="23">
        <v>3782</v>
      </c>
      <c r="G302" s="23">
        <f>F302-E302</f>
        <v>1282</v>
      </c>
      <c r="H302" s="24">
        <v>37630</v>
      </c>
      <c r="I302" s="21" t="s">
        <v>51</v>
      </c>
      <c r="J302" s="21">
        <v>1</v>
      </c>
      <c r="K302" s="21" t="s">
        <v>198</v>
      </c>
      <c r="L302" s="21">
        <v>2003</v>
      </c>
      <c r="M302" s="21" t="s">
        <v>42</v>
      </c>
      <c r="N302" s="21">
        <v>127</v>
      </c>
      <c r="O302" s="21" t="s">
        <v>181</v>
      </c>
      <c r="P302" s="21" t="s">
        <v>327</v>
      </c>
      <c r="Q302" s="21" t="s">
        <v>328</v>
      </c>
      <c r="R302" s="21" t="s">
        <v>329</v>
      </c>
      <c r="S302" s="21"/>
      <c r="T302" s="21" t="s">
        <v>330</v>
      </c>
      <c r="U302" s="21"/>
      <c r="V302" s="21">
        <v>60528</v>
      </c>
      <c r="W302" s="21" t="s">
        <v>331</v>
      </c>
      <c r="X302" s="21" t="s">
        <v>59</v>
      </c>
      <c r="Y302" s="21" t="s">
        <v>332</v>
      </c>
      <c r="Z302" s="21" t="s">
        <v>333</v>
      </c>
      <c r="AA302" s="25" t="s">
        <v>334</v>
      </c>
      <c r="AB302" s="21" t="s">
        <v>96</v>
      </c>
    </row>
    <row r="303" spans="1:28">
      <c r="A303" s="21">
        <v>10255</v>
      </c>
      <c r="B303" s="21">
        <v>24</v>
      </c>
      <c r="C303" s="22">
        <v>100</v>
      </c>
      <c r="D303" s="21">
        <v>1</v>
      </c>
      <c r="E303" s="22">
        <f>C303*B303</f>
        <v>2400</v>
      </c>
      <c r="F303" s="23">
        <v>3726</v>
      </c>
      <c r="G303" s="23">
        <f>F303-E303</f>
        <v>1326</v>
      </c>
      <c r="H303" s="24">
        <v>38142</v>
      </c>
      <c r="I303" s="21" t="s">
        <v>51</v>
      </c>
      <c r="J303" s="21">
        <v>2</v>
      </c>
      <c r="K303" s="21" t="s">
        <v>298</v>
      </c>
      <c r="L303" s="21">
        <v>2004</v>
      </c>
      <c r="M303" s="21" t="s">
        <v>42</v>
      </c>
      <c r="N303" s="21">
        <v>168</v>
      </c>
      <c r="O303" s="21" t="s">
        <v>199</v>
      </c>
      <c r="P303" s="21" t="s">
        <v>54</v>
      </c>
      <c r="Q303" s="21" t="s">
        <v>55</v>
      </c>
      <c r="R303" s="21" t="s">
        <v>56</v>
      </c>
      <c r="S303" s="21"/>
      <c r="T303" s="21" t="s">
        <v>57</v>
      </c>
      <c r="U303" s="21"/>
      <c r="V303" s="21">
        <v>67000</v>
      </c>
      <c r="W303" s="21" t="s">
        <v>58</v>
      </c>
      <c r="X303" s="21" t="s">
        <v>59</v>
      </c>
      <c r="Y303" s="21" t="s">
        <v>60</v>
      </c>
      <c r="Z303" s="21" t="s">
        <v>61</v>
      </c>
      <c r="AA303" s="25" t="s">
        <v>62</v>
      </c>
      <c r="AB303" s="21" t="s">
        <v>96</v>
      </c>
    </row>
    <row r="304" spans="1:28">
      <c r="A304" s="21">
        <v>10346</v>
      </c>
      <c r="B304" s="21">
        <v>24</v>
      </c>
      <c r="C304" s="22">
        <v>100</v>
      </c>
      <c r="D304" s="21">
        <v>2</v>
      </c>
      <c r="E304" s="22">
        <f>C304*B304</f>
        <v>2400</v>
      </c>
      <c r="F304" s="23">
        <v>3325.92</v>
      </c>
      <c r="G304" s="23">
        <f>F304-E304</f>
        <v>925.92</v>
      </c>
      <c r="H304" s="24">
        <v>38320</v>
      </c>
      <c r="I304" s="21" t="s">
        <v>51</v>
      </c>
      <c r="J304" s="21">
        <v>4</v>
      </c>
      <c r="K304" s="21" t="s">
        <v>135</v>
      </c>
      <c r="L304" s="21">
        <v>2004</v>
      </c>
      <c r="M304" s="21" t="s">
        <v>52</v>
      </c>
      <c r="N304" s="21">
        <v>85</v>
      </c>
      <c r="O304" s="21" t="s">
        <v>755</v>
      </c>
      <c r="P304" s="21" t="s">
        <v>651</v>
      </c>
      <c r="Q304" s="21">
        <v>7025551838</v>
      </c>
      <c r="R304" s="21" t="s">
        <v>652</v>
      </c>
      <c r="S304" s="21"/>
      <c r="T304" s="21" t="s">
        <v>653</v>
      </c>
      <c r="U304" s="21" t="s">
        <v>654</v>
      </c>
      <c r="V304" s="21">
        <v>83030</v>
      </c>
      <c r="W304" s="21" t="s">
        <v>36</v>
      </c>
      <c r="X304" s="21" t="s">
        <v>37</v>
      </c>
      <c r="Y304" s="21" t="s">
        <v>655</v>
      </c>
      <c r="Z304" s="21" t="s">
        <v>49</v>
      </c>
      <c r="AA304" s="25" t="s">
        <v>656</v>
      </c>
      <c r="AB304" s="21" t="s">
        <v>96</v>
      </c>
    </row>
    <row r="305" spans="1:28">
      <c r="A305" s="21">
        <v>10158</v>
      </c>
      <c r="B305" s="21">
        <v>22</v>
      </c>
      <c r="C305" s="22">
        <v>67.03</v>
      </c>
      <c r="D305" s="21">
        <v>1</v>
      </c>
      <c r="E305" s="22">
        <f>C305*B305</f>
        <v>1474.66</v>
      </c>
      <c r="F305" s="23">
        <v>1474.66</v>
      </c>
      <c r="G305" s="23">
        <f>F305-E305</f>
        <v>0</v>
      </c>
      <c r="H305" s="24">
        <v>37904</v>
      </c>
      <c r="I305" s="21" t="s">
        <v>51</v>
      </c>
      <c r="J305" s="21">
        <v>4</v>
      </c>
      <c r="K305" s="21" t="s">
        <v>232</v>
      </c>
      <c r="L305" s="21">
        <v>2003</v>
      </c>
      <c r="M305" s="21" t="s">
        <v>72</v>
      </c>
      <c r="N305" s="21">
        <v>76</v>
      </c>
      <c r="O305" s="21" t="s">
        <v>748</v>
      </c>
      <c r="P305" s="21" t="s">
        <v>718</v>
      </c>
      <c r="Q305" s="21" t="s">
        <v>719</v>
      </c>
      <c r="R305" s="21" t="s">
        <v>720</v>
      </c>
      <c r="S305" s="21"/>
      <c r="T305" s="21" t="s">
        <v>721</v>
      </c>
      <c r="U305" s="21"/>
      <c r="V305" s="21">
        <v>4110</v>
      </c>
      <c r="W305" s="21" t="s">
        <v>238</v>
      </c>
      <c r="X305" s="21" t="s">
        <v>59</v>
      </c>
      <c r="Y305" s="21" t="s">
        <v>722</v>
      </c>
      <c r="Z305" s="21" t="s">
        <v>723</v>
      </c>
      <c r="AA305" s="25" t="s">
        <v>724</v>
      </c>
      <c r="AB305" s="21" t="s">
        <v>117</v>
      </c>
    </row>
    <row r="306" spans="1:28">
      <c r="A306" s="21">
        <v>10308</v>
      </c>
      <c r="B306" s="21">
        <v>20</v>
      </c>
      <c r="C306" s="22">
        <v>100</v>
      </c>
      <c r="D306" s="21">
        <v>1</v>
      </c>
      <c r="E306" s="22">
        <f>C306*B306</f>
        <v>2000</v>
      </c>
      <c r="F306" s="23">
        <v>4570.4</v>
      </c>
      <c r="G306" s="23">
        <f>F306-E306</f>
        <v>2570.4</v>
      </c>
      <c r="H306" s="24">
        <v>38275</v>
      </c>
      <c r="I306" s="21" t="s">
        <v>51</v>
      </c>
      <c r="J306" s="21">
        <v>4</v>
      </c>
      <c r="K306" s="21" t="s">
        <v>232</v>
      </c>
      <c r="L306" s="21">
        <v>2004</v>
      </c>
      <c r="M306" s="21" t="s">
        <v>72</v>
      </c>
      <c r="N306" s="21">
        <v>193</v>
      </c>
      <c r="O306" s="21" t="s">
        <v>73</v>
      </c>
      <c r="P306" s="21" t="s">
        <v>242</v>
      </c>
      <c r="Q306" s="21">
        <v>9145554562</v>
      </c>
      <c r="R306" s="21" t="s">
        <v>243</v>
      </c>
      <c r="S306" s="21"/>
      <c r="T306" s="21" t="s">
        <v>244</v>
      </c>
      <c r="U306" s="21" t="s">
        <v>245</v>
      </c>
      <c r="V306" s="21">
        <v>24067</v>
      </c>
      <c r="W306" s="21" t="s">
        <v>36</v>
      </c>
      <c r="X306" s="21" t="s">
        <v>37</v>
      </c>
      <c r="Y306" s="21" t="s">
        <v>48</v>
      </c>
      <c r="Z306" s="21" t="s">
        <v>246</v>
      </c>
      <c r="AA306" s="25" t="s">
        <v>247</v>
      </c>
      <c r="AB306" s="21" t="s">
        <v>96</v>
      </c>
    </row>
    <row r="307" spans="1:28">
      <c r="A307" s="21">
        <v>10144</v>
      </c>
      <c r="B307" s="21">
        <v>20</v>
      </c>
      <c r="C307" s="22">
        <v>81.86</v>
      </c>
      <c r="D307" s="21">
        <v>1</v>
      </c>
      <c r="E307" s="22">
        <f>C307*B307</f>
        <v>1637.2</v>
      </c>
      <c r="F307" s="23">
        <v>1637.2</v>
      </c>
      <c r="G307" s="23">
        <f>F307-E307</f>
        <v>0</v>
      </c>
      <c r="H307" s="24">
        <v>37846</v>
      </c>
      <c r="I307" s="21" t="s">
        <v>51</v>
      </c>
      <c r="J307" s="21">
        <v>3</v>
      </c>
      <c r="K307" s="21" t="s">
        <v>190</v>
      </c>
      <c r="L307" s="21">
        <v>2003</v>
      </c>
      <c r="M307" s="21" t="s">
        <v>42</v>
      </c>
      <c r="N307" s="21">
        <v>68</v>
      </c>
      <c r="O307" s="21" t="s">
        <v>756</v>
      </c>
      <c r="P307" s="21" t="s">
        <v>684</v>
      </c>
      <c r="Q307" s="21" t="s">
        <v>685</v>
      </c>
      <c r="R307" s="21" t="s">
        <v>686</v>
      </c>
      <c r="S307" s="21"/>
      <c r="T307" s="21" t="s">
        <v>687</v>
      </c>
      <c r="U307" s="21"/>
      <c r="V307" s="21" t="s">
        <v>688</v>
      </c>
      <c r="W307" s="21" t="s">
        <v>353</v>
      </c>
      <c r="X307" s="21" t="s">
        <v>59</v>
      </c>
      <c r="Y307" s="21" t="s">
        <v>689</v>
      </c>
      <c r="Z307" s="21" t="s">
        <v>690</v>
      </c>
      <c r="AA307" s="25" t="s">
        <v>691</v>
      </c>
      <c r="AB307" s="21" t="s">
        <v>117</v>
      </c>
    </row>
    <row r="308" spans="1:28">
      <c r="A308" s="21">
        <v>10408</v>
      </c>
      <c r="B308" s="21">
        <v>15</v>
      </c>
      <c r="C308" s="22">
        <v>36.93</v>
      </c>
      <c r="D308" s="21">
        <v>1</v>
      </c>
      <c r="E308" s="22">
        <f>C308*B308</f>
        <v>553.95</v>
      </c>
      <c r="F308" s="23">
        <v>553.95</v>
      </c>
      <c r="G308" s="23">
        <f>F308-E308</f>
        <v>0</v>
      </c>
      <c r="H308" s="24">
        <v>38464</v>
      </c>
      <c r="I308" s="21" t="s">
        <v>51</v>
      </c>
      <c r="J308" s="21">
        <v>2</v>
      </c>
      <c r="K308" s="21" t="s">
        <v>29</v>
      </c>
      <c r="L308" s="21">
        <v>2005</v>
      </c>
      <c r="M308" s="21" t="s">
        <v>42</v>
      </c>
      <c r="N308" s="21">
        <v>41</v>
      </c>
      <c r="O308" s="21" t="s">
        <v>582</v>
      </c>
      <c r="P308" s="21" t="s">
        <v>136</v>
      </c>
      <c r="Q308" s="21" t="s">
        <v>137</v>
      </c>
      <c r="R308" s="21" t="s">
        <v>138</v>
      </c>
      <c r="S308" s="21"/>
      <c r="T308" s="21" t="s">
        <v>139</v>
      </c>
      <c r="U308" s="21" t="s">
        <v>140</v>
      </c>
      <c r="V308" s="21" t="s">
        <v>141</v>
      </c>
      <c r="W308" s="21" t="s">
        <v>142</v>
      </c>
      <c r="X308" s="21" t="s">
        <v>142</v>
      </c>
      <c r="Y308" s="21" t="s">
        <v>143</v>
      </c>
      <c r="Z308" s="21" t="s">
        <v>144</v>
      </c>
      <c r="AA308" s="25" t="s">
        <v>145</v>
      </c>
      <c r="AB308" s="21" t="s">
        <v>117</v>
      </c>
    </row>
  </sheetData>
  <conditionalFormatting sqref="B2:B30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{4bb83f82-6a20-4412-b34c-f698c05c8a74}</x14:id>
        </ext>
      </extLst>
    </cfRule>
  </conditionalFormatting>
  <pageMargins left="0.75" right="0.75" top="1" bottom="1" header="0.5" footer="0.5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b83f82-6a20-4412-b34c-f698c05c8a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B2:B308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Z313"/>
  <sheetViews>
    <sheetView tabSelected="1" topLeftCell="A17" workbookViewId="0">
      <selection activeCell="J21" sqref="J21"/>
    </sheetView>
  </sheetViews>
  <sheetFormatPr defaultColWidth="9.14285714285714" defaultRowHeight="15"/>
  <cols>
    <col min="1" max="1" width="9.14285714285714" style="1"/>
    <col min="2" max="2" width="10.2857142857143" style="1" customWidth="1"/>
    <col min="3" max="3" width="11.1428571428571" style="1" customWidth="1"/>
    <col min="4" max="4" width="20.8571428571429" style="1" customWidth="1"/>
    <col min="5" max="5" width="22.1428571428571" style="1" customWidth="1"/>
    <col min="6" max="6" width="4.28571428571429" style="1" customWidth="1"/>
    <col min="7" max="7" width="22.7142857142857" style="2"/>
    <col min="8" max="8" width="2.85714285714286" style="1" customWidth="1"/>
    <col min="9" max="9" width="20.5714285714286" style="1"/>
    <col min="10" max="10" width="26.4285714285714" style="1"/>
    <col min="11" max="11" width="26.4285714285714" style="2"/>
    <col min="12" max="311" width="8.71428571428571" style="1"/>
    <col min="312" max="312" width="11.8571428571429" style="1"/>
    <col min="313" max="16384" width="9.14285714285714" style="1"/>
  </cols>
  <sheetData>
    <row r="3" spans="9:10">
      <c r="I3"/>
      <c r="J3"/>
    </row>
    <row r="4" ht="15.75" spans="2:10">
      <c r="B4" s="3"/>
      <c r="C4" s="3"/>
      <c r="E4" s="4" t="s">
        <v>757</v>
      </c>
      <c r="F4" s="1"/>
      <c r="G4"/>
      <c r="H4"/>
      <c r="I4" s="2" t="s">
        <v>22</v>
      </c>
      <c r="J4" s="16" t="s">
        <v>113</v>
      </c>
    </row>
    <row r="5" spans="9:312"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</row>
    <row r="6" spans="2:312">
      <c r="B6" s="5" t="s">
        <v>758</v>
      </c>
      <c r="C6" s="5"/>
      <c r="D6" s="5"/>
      <c r="E6" s="5"/>
      <c r="F6" s="1"/>
      <c r="I6" s="17" t="s">
        <v>759</v>
      </c>
      <c r="J6" s="18" t="s">
        <v>760</v>
      </c>
      <c r="K6" s="17" t="s">
        <v>761</v>
      </c>
      <c r="L6"/>
      <c r="M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</row>
    <row r="7" spans="9:312">
      <c r="I7" s="2" t="s">
        <v>490</v>
      </c>
      <c r="J7" s="19">
        <v>33086.05</v>
      </c>
      <c r="K7" s="2">
        <v>197</v>
      </c>
      <c r="L7"/>
      <c r="M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</row>
    <row r="8" ht="15.75" spans="3:312">
      <c r="C8" s="6" t="s">
        <v>762</v>
      </c>
      <c r="D8" s="6"/>
      <c r="E8" s="6">
        <f>COUNTIFS(data[COUNTRY],J4)</f>
        <v>9</v>
      </c>
      <c r="I8" s="2" t="s">
        <v>116</v>
      </c>
      <c r="J8" s="19">
        <v>21902.66</v>
      </c>
      <c r="K8" s="2">
        <v>203</v>
      </c>
      <c r="L8"/>
      <c r="M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</row>
    <row r="9" spans="9:312">
      <c r="I9" s="2" t="s">
        <v>763</v>
      </c>
      <c r="J9" s="19">
        <v>54988.71</v>
      </c>
      <c r="K9" s="2">
        <v>400</v>
      </c>
      <c r="L9"/>
      <c r="M9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</row>
    <row r="10" spans="9:312">
      <c r="I10"/>
      <c r="J10"/>
      <c r="K10"/>
      <c r="L10"/>
      <c r="M10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</row>
    <row r="11" ht="15.75" spans="3:312">
      <c r="C11" s="7"/>
      <c r="D11" s="5" t="s">
        <v>764</v>
      </c>
      <c r="E11" s="5" t="s">
        <v>765</v>
      </c>
      <c r="I11"/>
      <c r="J11"/>
      <c r="K11"/>
      <c r="L11"/>
      <c r="M1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</row>
    <row r="12" spans="3:312">
      <c r="C12" s="8" t="s">
        <v>766</v>
      </c>
      <c r="D12" s="9">
        <f>SUMIFS(data[SALES],data[COUNTRY],J4)</f>
        <v>54988.71</v>
      </c>
      <c r="E12" s="10">
        <f>AVERAGEIFS(data[SALES],data[COUNTRY],J4)</f>
        <v>6109.85666666667</v>
      </c>
      <c r="I12"/>
      <c r="J12"/>
      <c r="K12"/>
      <c r="L12"/>
      <c r="M1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</row>
    <row r="13" spans="3:312">
      <c r="C13" s="8" t="s">
        <v>767</v>
      </c>
      <c r="D13" s="9">
        <f>SUMIFS(data[COSTS],data[COUNTRY],J4)</f>
        <v>35477.54</v>
      </c>
      <c r="E13" s="10">
        <f>AVERAGEIFS(data[COSTS],data[COUNTRY],J4)</f>
        <v>3941.94888888889</v>
      </c>
      <c r="I13"/>
      <c r="J13"/>
      <c r="K13"/>
      <c r="L13"/>
      <c r="M1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</row>
    <row r="14" spans="3:312">
      <c r="C14" s="8" t="s">
        <v>768</v>
      </c>
      <c r="D14" s="9">
        <f>SUMIFS(data[PROFIT],data[COUNTRY],J4)</f>
        <v>19511.17</v>
      </c>
      <c r="E14" s="10">
        <f>AVERAGEIFS(data[PROFIT],data[COUNTRY],J4)</f>
        <v>2167.90777777778</v>
      </c>
      <c r="I14"/>
      <c r="J14"/>
      <c r="K14"/>
      <c r="L14"/>
      <c r="M1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</row>
    <row r="15" spans="3:312">
      <c r="C15" s="8" t="s">
        <v>769</v>
      </c>
      <c r="D15" s="9">
        <f>SUMIFS(data[QUANTITYORDERED],data[COUNTRY],J4)</f>
        <v>400</v>
      </c>
      <c r="E15" s="10">
        <f>AVERAGEIFS(data[QUANTITYORDERED],data[COUNTRY],J4)</f>
        <v>44.4444444444444</v>
      </c>
      <c r="I15"/>
      <c r="J15"/>
      <c r="K15"/>
      <c r="L15"/>
      <c r="M1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</row>
    <row r="16" spans="9:312">
      <c r="I16"/>
      <c r="J16"/>
      <c r="K16"/>
      <c r="L16"/>
      <c r="M1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</row>
    <row r="17" ht="15.75" spans="4:312">
      <c r="D17" s="11" t="s">
        <v>770</v>
      </c>
      <c r="E17" s="11" t="s">
        <v>771</v>
      </c>
      <c r="I17"/>
      <c r="J17"/>
      <c r="K17"/>
      <c r="L17"/>
      <c r="M1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</row>
    <row r="18" spans="4:312">
      <c r="D18" s="12"/>
      <c r="E18" s="13"/>
      <c r="I18"/>
      <c r="J18"/>
      <c r="K18"/>
      <c r="L18"/>
      <c r="M1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</row>
    <row r="19" spans="4:312">
      <c r="D19" s="14" t="s">
        <v>28</v>
      </c>
      <c r="E19" s="15">
        <f>COUNTIFS(data[STATUS],D19,data[COUNTRY],J4)</f>
        <v>0</v>
      </c>
      <c r="I19"/>
      <c r="J19"/>
      <c r="K19"/>
      <c r="L19"/>
      <c r="M1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</row>
    <row r="20" spans="4:312">
      <c r="D20" s="14" t="s">
        <v>51</v>
      </c>
      <c r="E20" s="15">
        <f>COUNTIFS(data[STATUS],D20,data[COUNTRY],J4)</f>
        <v>9</v>
      </c>
      <c r="I20"/>
      <c r="J20"/>
      <c r="K20"/>
      <c r="L20"/>
      <c r="M2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</row>
    <row r="21" spans="4:312">
      <c r="D21" s="14" t="s">
        <v>83</v>
      </c>
      <c r="E21" s="15">
        <f>COUNTIFS(data[STATUS],D21,data[COUNTRY],J4)</f>
        <v>0</v>
      </c>
      <c r="I21"/>
      <c r="J21"/>
      <c r="K21"/>
      <c r="L21"/>
      <c r="M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</row>
    <row r="22" spans="4:312">
      <c r="D22" s="14" t="s">
        <v>97</v>
      </c>
      <c r="E22" s="15">
        <f>COUNTIFS(data[STATUS],D22,data[COUNTRY],J4)</f>
        <v>0</v>
      </c>
      <c r="I22"/>
      <c r="J22"/>
      <c r="K22"/>
      <c r="L22"/>
      <c r="M2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</row>
    <row r="23" spans="4:312">
      <c r="D23" s="14" t="s">
        <v>367</v>
      </c>
      <c r="E23" s="15">
        <f>COUNTIFS(data[STATUS],D23,data[COUNTRY],J4)</f>
        <v>0</v>
      </c>
      <c r="I23"/>
      <c r="J23"/>
      <c r="K23"/>
      <c r="L23"/>
      <c r="M2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</row>
    <row r="24" spans="4:312">
      <c r="D24" s="14" t="s">
        <v>368</v>
      </c>
      <c r="E24" s="15">
        <f>COUNTIFS(data[STATUS],D24,data[COUNTRY],J4)</f>
        <v>0</v>
      </c>
      <c r="I24"/>
      <c r="J24"/>
      <c r="K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</row>
    <row r="25" spans="9:312">
      <c r="I25"/>
      <c r="J25"/>
      <c r="K2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</row>
    <row r="26" spans="9:312">
      <c r="I26"/>
      <c r="J26"/>
      <c r="K2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</row>
    <row r="27" spans="9:312">
      <c r="I27"/>
      <c r="J27"/>
      <c r="K2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</row>
    <row r="28" spans="9:312">
      <c r="I28"/>
      <c r="J28"/>
      <c r="K2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</row>
    <row r="29" spans="9:312">
      <c r="I29"/>
      <c r="J29"/>
      <c r="K29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</row>
    <row r="30" spans="9:312">
      <c r="I30"/>
      <c r="J30"/>
      <c r="K30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</row>
    <row r="31" spans="9:312">
      <c r="I31"/>
      <c r="J31"/>
      <c r="K3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</row>
    <row r="32" spans="9:312">
      <c r="I32"/>
      <c r="J32"/>
      <c r="K3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</row>
    <row r="33" spans="9:312">
      <c r="I33"/>
      <c r="J33"/>
      <c r="K3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</row>
    <row r="34" spans="9:312">
      <c r="I34"/>
      <c r="J34"/>
      <c r="K3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</row>
    <row r="35" spans="9:312">
      <c r="I35"/>
      <c r="J35"/>
      <c r="K3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</row>
    <row r="36" spans="9:312">
      <c r="I36"/>
      <c r="J36"/>
      <c r="K3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</row>
    <row r="37" spans="9:312">
      <c r="I37"/>
      <c r="J37"/>
      <c r="K3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</row>
    <row r="38" spans="9:312">
      <c r="I38"/>
      <c r="J38"/>
      <c r="K3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</row>
    <row r="39" spans="9:312">
      <c r="I39"/>
      <c r="J39"/>
      <c r="K39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</row>
    <row r="40" spans="9:312">
      <c r="I40"/>
      <c r="J40"/>
      <c r="K40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</row>
    <row r="41" spans="9:312">
      <c r="I41"/>
      <c r="J41"/>
      <c r="K4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</row>
    <row r="42" spans="9:312">
      <c r="I42"/>
      <c r="J42"/>
      <c r="K4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</row>
    <row r="43" spans="9:312">
      <c r="I43"/>
      <c r="J43"/>
      <c r="K4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</row>
    <row r="44" spans="9:312">
      <c r="I44"/>
      <c r="J44"/>
      <c r="K4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</row>
    <row r="45" spans="9:312">
      <c r="I45"/>
      <c r="J45"/>
      <c r="K4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</row>
    <row r="46" spans="9:312">
      <c r="I46"/>
      <c r="J46"/>
      <c r="K46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</row>
    <row r="47" spans="9:312">
      <c r="I47"/>
      <c r="J47"/>
      <c r="K4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</row>
    <row r="48" spans="9:312">
      <c r="I48"/>
      <c r="J48"/>
      <c r="K4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</row>
    <row r="49" spans="9:312">
      <c r="I49"/>
      <c r="J49"/>
      <c r="K49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</row>
    <row r="50" spans="9:312">
      <c r="I50"/>
      <c r="J50"/>
      <c r="K50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</row>
    <row r="51" spans="9:312">
      <c r="I51"/>
      <c r="J51"/>
      <c r="K5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</row>
    <row r="52" spans="9:312">
      <c r="I52"/>
      <c r="J52"/>
      <c r="K5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</row>
    <row r="53" spans="9:312">
      <c r="I53"/>
      <c r="J53"/>
      <c r="K5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</row>
    <row r="54" spans="9:312">
      <c r="I54"/>
      <c r="J54"/>
      <c r="K5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</row>
    <row r="55" spans="9:312">
      <c r="I55"/>
      <c r="J55"/>
      <c r="K5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</row>
    <row r="56" spans="9:312">
      <c r="I56"/>
      <c r="J56"/>
      <c r="K56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</row>
    <row r="57" spans="9:312">
      <c r="I57"/>
      <c r="J57"/>
      <c r="K57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</row>
    <row r="58" spans="9:312">
      <c r="I58"/>
      <c r="J58"/>
      <c r="K5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</row>
    <row r="59" spans="9:312">
      <c r="I59"/>
      <c r="J59"/>
      <c r="K59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</row>
    <row r="60" spans="9:312">
      <c r="I60"/>
      <c r="J60"/>
      <c r="K60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</row>
    <row r="61" spans="9:312">
      <c r="I61"/>
      <c r="J61"/>
      <c r="K6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</row>
    <row r="62" spans="9:312">
      <c r="I62"/>
      <c r="J62"/>
      <c r="K6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</row>
    <row r="63" spans="9:312">
      <c r="I63"/>
      <c r="J63"/>
      <c r="K6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</row>
    <row r="64" spans="9:312">
      <c r="I64"/>
      <c r="J64"/>
      <c r="K6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</row>
    <row r="65" spans="9:312">
      <c r="I65"/>
      <c r="J65"/>
      <c r="K6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</row>
    <row r="66" spans="9:312">
      <c r="I66"/>
      <c r="J66"/>
      <c r="K66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</row>
    <row r="67" spans="9:312">
      <c r="I67"/>
      <c r="J67"/>
      <c r="K67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</row>
    <row r="68" spans="9:312">
      <c r="I68"/>
      <c r="J68"/>
      <c r="K6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</row>
    <row r="69" spans="9:312">
      <c r="I69"/>
      <c r="J69"/>
      <c r="K6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</row>
    <row r="70" spans="9:312">
      <c r="I70"/>
      <c r="J70"/>
      <c r="K70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</row>
    <row r="71" spans="9:312">
      <c r="I71"/>
      <c r="J71"/>
      <c r="K7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</row>
    <row r="72" spans="9:312">
      <c r="I72"/>
      <c r="J72"/>
      <c r="K7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</row>
    <row r="73" spans="9:312">
      <c r="I73"/>
      <c r="J73"/>
      <c r="K7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</row>
    <row r="74" spans="9:312">
      <c r="I74"/>
      <c r="J74"/>
      <c r="K7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</row>
    <row r="75" spans="9:312">
      <c r="I75"/>
      <c r="J75"/>
      <c r="K7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</row>
    <row r="76" spans="9:312">
      <c r="I76"/>
      <c r="J76"/>
      <c r="K76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</row>
    <row r="77" spans="9:312">
      <c r="I77"/>
      <c r="J77"/>
      <c r="K7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</row>
    <row r="78" spans="9:312">
      <c r="I78"/>
      <c r="J78"/>
      <c r="K7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</row>
    <row r="79" spans="9:312">
      <c r="I79"/>
      <c r="J79"/>
      <c r="K7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</row>
    <row r="80" spans="9:312">
      <c r="I80"/>
      <c r="J80"/>
      <c r="K80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</row>
    <row r="81" spans="9:312">
      <c r="I81"/>
      <c r="J81"/>
      <c r="K8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</row>
    <row r="82" spans="9:312">
      <c r="I82"/>
      <c r="J82"/>
      <c r="K8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</row>
    <row r="83" spans="9:312">
      <c r="I83"/>
      <c r="J83"/>
      <c r="K8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</row>
    <row r="84" spans="9:312">
      <c r="I84"/>
      <c r="J84"/>
      <c r="K8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</row>
    <row r="85" spans="9:312">
      <c r="I85"/>
      <c r="J85"/>
      <c r="K8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</row>
    <row r="86" spans="9:312">
      <c r="I86"/>
      <c r="J86"/>
      <c r="K86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</row>
    <row r="87" spans="9:312">
      <c r="I87"/>
      <c r="J87"/>
      <c r="K87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</row>
    <row r="88" spans="9:312">
      <c r="I88"/>
      <c r="J88"/>
      <c r="K8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</row>
    <row r="89" spans="9:312">
      <c r="I89"/>
      <c r="J89"/>
      <c r="K8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</row>
    <row r="90" spans="9:312">
      <c r="I90"/>
      <c r="J90"/>
      <c r="K90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</row>
    <row r="91" spans="9:312">
      <c r="I91"/>
      <c r="J91"/>
      <c r="K9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</row>
    <row r="92" spans="9:312">
      <c r="I92"/>
      <c r="J92"/>
      <c r="K9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</row>
    <row r="93" spans="9:312">
      <c r="I93"/>
      <c r="J93"/>
      <c r="K9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</row>
    <row r="94" spans="9:312">
      <c r="I94"/>
      <c r="J94"/>
      <c r="K9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</row>
    <row r="95" spans="9:312">
      <c r="I95"/>
      <c r="J95"/>
      <c r="K9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</row>
    <row r="96" spans="9:312">
      <c r="I96"/>
      <c r="J96"/>
      <c r="K96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</row>
    <row r="97" spans="9:312">
      <c r="I97"/>
      <c r="J97"/>
      <c r="K97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</row>
    <row r="98" spans="9:312">
      <c r="I98"/>
      <c r="J98"/>
      <c r="K9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</row>
    <row r="99" spans="6:312">
      <c r="F99" s="2"/>
      <c r="I99"/>
      <c r="J99"/>
      <c r="K99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</row>
    <row r="100" spans="8:312">
      <c r="H100" s="2"/>
      <c r="I100" s="2"/>
      <c r="J100" s="2"/>
      <c r="K100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</row>
    <row r="101" spans="8:312">
      <c r="H101" s="2"/>
      <c r="I101" s="2"/>
      <c r="J101" s="2"/>
      <c r="K10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</row>
    <row r="102" spans="8:312">
      <c r="H102" s="2"/>
      <c r="I102" s="2"/>
      <c r="J102" s="2"/>
      <c r="K10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</row>
    <row r="103" spans="8:312">
      <c r="H103" s="2"/>
      <c r="I103" s="2"/>
      <c r="J103" s="2"/>
      <c r="K10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</row>
    <row r="104" spans="8:312">
      <c r="H104" s="2"/>
      <c r="I104" s="2"/>
      <c r="J104" s="2"/>
      <c r="K10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</row>
    <row r="105" spans="8:312">
      <c r="H105" s="2"/>
      <c r="I105" s="2"/>
      <c r="J105" s="2"/>
      <c r="K105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</row>
    <row r="106" spans="8:312">
      <c r="H106" s="2"/>
      <c r="I106" s="2"/>
      <c r="J106" s="2"/>
      <c r="K106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</row>
    <row r="107" spans="8:312">
      <c r="H107" s="2"/>
      <c r="I107" s="2"/>
      <c r="J107" s="2"/>
      <c r="K107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</row>
    <row r="108" spans="8:312">
      <c r="H108" s="2"/>
      <c r="I108" s="2"/>
      <c r="J108" s="2"/>
      <c r="K10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</row>
    <row r="109" spans="8:312">
      <c r="H109" s="2"/>
      <c r="I109" s="2"/>
      <c r="J109" s="2"/>
      <c r="K109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</row>
    <row r="110" spans="8:312">
      <c r="H110" s="2"/>
      <c r="I110" s="2"/>
      <c r="J110" s="2"/>
      <c r="K110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</row>
    <row r="111" spans="8:312">
      <c r="H111" s="2"/>
      <c r="I111" s="2"/>
      <c r="J111" s="2"/>
      <c r="K11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</row>
    <row r="112" spans="8:312">
      <c r="H112" s="2"/>
      <c r="I112" s="2"/>
      <c r="J112" s="2"/>
      <c r="K11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</row>
    <row r="113" spans="8:312">
      <c r="H113" s="2"/>
      <c r="I113" s="2"/>
      <c r="J113" s="2"/>
      <c r="K11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</row>
    <row r="114" spans="8:312">
      <c r="H114" s="2"/>
      <c r="I114" s="2"/>
      <c r="J114" s="2"/>
      <c r="K11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</row>
    <row r="115" spans="8:312">
      <c r="H115" s="2"/>
      <c r="I115" s="2"/>
      <c r="J115" s="2"/>
      <c r="K11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</row>
    <row r="116" spans="8:312">
      <c r="H116" s="2"/>
      <c r="I116" s="2"/>
      <c r="J116" s="2"/>
      <c r="K116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</row>
    <row r="117" spans="8:312">
      <c r="H117" s="2"/>
      <c r="I117" s="2"/>
      <c r="J117" s="2"/>
      <c r="K1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</row>
    <row r="118" spans="8:312">
      <c r="H118" s="2"/>
      <c r="I118" s="2"/>
      <c r="J118" s="2"/>
      <c r="K11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</row>
    <row r="119" spans="8:11">
      <c r="H119" s="2"/>
      <c r="I119" s="2"/>
      <c r="K119"/>
    </row>
    <row r="120" spans="8:11">
      <c r="H120" s="2"/>
      <c r="I120" s="2"/>
      <c r="K120"/>
    </row>
    <row r="121" spans="8:11">
      <c r="H121" s="2"/>
      <c r="I121" s="2"/>
      <c r="K121"/>
    </row>
    <row r="122" spans="8:11">
      <c r="H122" s="2"/>
      <c r="I122" s="2"/>
      <c r="K122"/>
    </row>
    <row r="123" spans="8:11">
      <c r="H123" s="2"/>
      <c r="I123" s="2"/>
      <c r="K123"/>
    </row>
    <row r="124" spans="8:11">
      <c r="H124" s="2"/>
      <c r="I124" s="2"/>
      <c r="K124"/>
    </row>
    <row r="125" spans="8:11">
      <c r="H125" s="2"/>
      <c r="I125" s="2"/>
      <c r="K125"/>
    </row>
    <row r="126" spans="8:11">
      <c r="H126" s="2"/>
      <c r="I126" s="2"/>
      <c r="K126"/>
    </row>
    <row r="127" spans="8:11">
      <c r="H127" s="2"/>
      <c r="I127" s="2"/>
      <c r="K127"/>
    </row>
    <row r="128" spans="8:11">
      <c r="H128" s="2"/>
      <c r="I128" s="2"/>
      <c r="K128"/>
    </row>
    <row r="129" spans="8:11">
      <c r="H129" s="2"/>
      <c r="I129" s="2"/>
      <c r="K129"/>
    </row>
    <row r="130" spans="8:11">
      <c r="H130" s="2"/>
      <c r="I130" s="2"/>
      <c r="K130"/>
    </row>
    <row r="131" spans="8:11">
      <c r="H131" s="2"/>
      <c r="I131" s="2"/>
      <c r="K131"/>
    </row>
    <row r="132" spans="8:11">
      <c r="H132" s="2"/>
      <c r="I132" s="2"/>
      <c r="K132"/>
    </row>
    <row r="133" spans="8:11">
      <c r="H133" s="2"/>
      <c r="I133" s="2"/>
      <c r="K133"/>
    </row>
    <row r="134" spans="8:11">
      <c r="H134" s="2"/>
      <c r="I134" s="2"/>
      <c r="K134"/>
    </row>
    <row r="135" spans="8:11">
      <c r="H135" s="2"/>
      <c r="I135" s="2"/>
      <c r="K135"/>
    </row>
    <row r="136" spans="8:11">
      <c r="H136" s="2"/>
      <c r="I136" s="2"/>
      <c r="K136"/>
    </row>
    <row r="137" spans="8:11">
      <c r="H137" s="2"/>
      <c r="I137" s="2"/>
      <c r="K137"/>
    </row>
    <row r="138" spans="8:11">
      <c r="H138" s="2"/>
      <c r="I138" s="2"/>
      <c r="K138"/>
    </row>
    <row r="139" spans="8:11">
      <c r="H139" s="2"/>
      <c r="I139" s="2"/>
      <c r="K139"/>
    </row>
    <row r="140" spans="8:11">
      <c r="H140" s="2"/>
      <c r="I140" s="2"/>
      <c r="K140"/>
    </row>
    <row r="141" spans="8:11">
      <c r="H141" s="2"/>
      <c r="I141" s="2"/>
      <c r="K141"/>
    </row>
    <row r="142" spans="8:11">
      <c r="H142" s="2"/>
      <c r="I142" s="2"/>
      <c r="K142"/>
    </row>
    <row r="143" spans="8:11">
      <c r="H143" s="2"/>
      <c r="I143" s="2"/>
      <c r="K143"/>
    </row>
    <row r="144" spans="8:11">
      <c r="H144" s="2"/>
      <c r="I144" s="2"/>
      <c r="K144"/>
    </row>
    <row r="145" spans="8:11">
      <c r="H145" s="2"/>
      <c r="I145" s="2"/>
      <c r="K145"/>
    </row>
    <row r="146" spans="8:11">
      <c r="H146" s="2"/>
      <c r="I146" s="2"/>
      <c r="K146"/>
    </row>
    <row r="147" spans="8:11">
      <c r="H147" s="2"/>
      <c r="I147" s="2"/>
      <c r="K147"/>
    </row>
    <row r="148" spans="8:11">
      <c r="H148" s="2"/>
      <c r="I148" s="2"/>
      <c r="K148"/>
    </row>
    <row r="149" spans="8:11">
      <c r="H149" s="2"/>
      <c r="I149" s="2"/>
      <c r="K149"/>
    </row>
    <row r="150" spans="8:11">
      <c r="H150" s="2"/>
      <c r="I150" s="2"/>
      <c r="K150"/>
    </row>
    <row r="151" spans="8:11">
      <c r="H151" s="2"/>
      <c r="I151" s="2"/>
      <c r="K151"/>
    </row>
    <row r="152" spans="8:11">
      <c r="H152" s="2"/>
      <c r="I152" s="2"/>
      <c r="K152"/>
    </row>
    <row r="153" spans="8:11">
      <c r="H153" s="2"/>
      <c r="I153" s="2"/>
      <c r="K153"/>
    </row>
    <row r="154" spans="8:11">
      <c r="H154" s="2"/>
      <c r="I154" s="2"/>
      <c r="K154"/>
    </row>
    <row r="155" spans="8:11">
      <c r="H155" s="2"/>
      <c r="I155" s="2"/>
      <c r="K155"/>
    </row>
    <row r="156" spans="8:11">
      <c r="H156" s="2"/>
      <c r="I156" s="2"/>
      <c r="K156"/>
    </row>
    <row r="157" spans="8:11">
      <c r="H157" s="2"/>
      <c r="I157" s="2"/>
      <c r="K157"/>
    </row>
    <row r="158" spans="8:11">
      <c r="H158" s="2"/>
      <c r="I158" s="2"/>
      <c r="K158"/>
    </row>
    <row r="159" spans="8:11">
      <c r="H159" s="2"/>
      <c r="I159" s="2"/>
      <c r="K159"/>
    </row>
    <row r="160" spans="8:11">
      <c r="H160" s="2"/>
      <c r="I160" s="2"/>
      <c r="K160"/>
    </row>
    <row r="161" spans="8:11">
      <c r="H161" s="2"/>
      <c r="I161" s="2"/>
      <c r="K161"/>
    </row>
    <row r="162" spans="8:11">
      <c r="H162" s="2"/>
      <c r="I162" s="2"/>
      <c r="K162"/>
    </row>
    <row r="163" spans="8:11">
      <c r="H163" s="2"/>
      <c r="I163" s="2"/>
      <c r="K163"/>
    </row>
    <row r="164" spans="8:11">
      <c r="H164" s="2"/>
      <c r="I164" s="2"/>
      <c r="K164"/>
    </row>
    <row r="165" spans="8:11">
      <c r="H165" s="2"/>
      <c r="I165" s="2"/>
      <c r="K165"/>
    </row>
    <row r="166" spans="8:11">
      <c r="H166" s="2"/>
      <c r="I166" s="2"/>
      <c r="K166"/>
    </row>
    <row r="167" spans="8:11">
      <c r="H167" s="2"/>
      <c r="I167" s="2"/>
      <c r="K167"/>
    </row>
    <row r="168" spans="8:11">
      <c r="H168" s="2"/>
      <c r="I168" s="2"/>
      <c r="K168"/>
    </row>
    <row r="169" spans="8:11">
      <c r="H169" s="2"/>
      <c r="I169" s="2"/>
      <c r="K169"/>
    </row>
    <row r="170" spans="8:11">
      <c r="H170" s="2"/>
      <c r="I170" s="2"/>
      <c r="K170"/>
    </row>
    <row r="171" spans="8:11">
      <c r="H171" s="2"/>
      <c r="I171" s="2"/>
      <c r="K171"/>
    </row>
    <row r="172" spans="8:11">
      <c r="H172" s="2"/>
      <c r="I172" s="2"/>
      <c r="K172"/>
    </row>
    <row r="173" spans="8:11">
      <c r="H173" s="2"/>
      <c r="I173" s="2"/>
      <c r="K173"/>
    </row>
    <row r="174" spans="8:11">
      <c r="H174" s="2"/>
      <c r="I174" s="2"/>
      <c r="K174"/>
    </row>
    <row r="175" spans="8:11">
      <c r="H175" s="2"/>
      <c r="I175" s="2"/>
      <c r="K175"/>
    </row>
    <row r="176" spans="8:11">
      <c r="H176" s="2"/>
      <c r="I176" s="2"/>
      <c r="K176"/>
    </row>
    <row r="177" spans="8:11">
      <c r="H177" s="2"/>
      <c r="I177" s="2"/>
      <c r="K177"/>
    </row>
    <row r="178" spans="8:11">
      <c r="H178" s="2"/>
      <c r="I178" s="2"/>
      <c r="K178"/>
    </row>
    <row r="179" spans="8:11">
      <c r="H179" s="2"/>
      <c r="I179" s="2"/>
      <c r="K179"/>
    </row>
    <row r="180" spans="8:11">
      <c r="H180" s="2"/>
      <c r="I180" s="2"/>
      <c r="K180"/>
    </row>
    <row r="181" spans="8:11">
      <c r="H181" s="2"/>
      <c r="I181" s="2"/>
      <c r="K181"/>
    </row>
    <row r="182" spans="8:11">
      <c r="H182" s="2"/>
      <c r="I182" s="2"/>
      <c r="K182"/>
    </row>
    <row r="183" spans="8:11">
      <c r="H183" s="2"/>
      <c r="I183" s="2"/>
      <c r="K183"/>
    </row>
    <row r="184" spans="8:11">
      <c r="H184" s="2"/>
      <c r="I184" s="2"/>
      <c r="K184"/>
    </row>
    <row r="185" spans="8:11">
      <c r="H185" s="2"/>
      <c r="I185" s="2"/>
      <c r="K185"/>
    </row>
    <row r="186" spans="8:11">
      <c r="H186" s="2"/>
      <c r="I186" s="2"/>
      <c r="K186"/>
    </row>
    <row r="187" spans="8:11">
      <c r="H187" s="2"/>
      <c r="I187" s="2"/>
      <c r="K187"/>
    </row>
    <row r="188" spans="8:11">
      <c r="H188" s="2"/>
      <c r="I188" s="2"/>
      <c r="K188"/>
    </row>
    <row r="189" spans="8:11">
      <c r="H189" s="2"/>
      <c r="I189" s="2"/>
      <c r="K189"/>
    </row>
    <row r="190" spans="8:11">
      <c r="H190" s="2"/>
      <c r="I190" s="2"/>
      <c r="K190"/>
    </row>
    <row r="191" spans="7:11">
      <c r="G191"/>
      <c r="K191"/>
    </row>
    <row r="192" spans="7:11">
      <c r="G192"/>
      <c r="K192"/>
    </row>
    <row r="193" spans="7:11">
      <c r="G193"/>
      <c r="K193"/>
    </row>
    <row r="194" spans="7:11">
      <c r="G194"/>
      <c r="K194"/>
    </row>
    <row r="195" spans="7:11">
      <c r="G195"/>
      <c r="K195"/>
    </row>
    <row r="196" spans="7:11">
      <c r="G196"/>
      <c r="K196"/>
    </row>
    <row r="197" spans="7:11">
      <c r="G197"/>
      <c r="K197"/>
    </row>
    <row r="198" spans="7:11">
      <c r="G198"/>
      <c r="K198"/>
    </row>
    <row r="199" spans="7:11">
      <c r="G199"/>
      <c r="K199"/>
    </row>
    <row r="200" spans="7:11">
      <c r="G200"/>
      <c r="K200"/>
    </row>
    <row r="201" spans="7:11">
      <c r="G201"/>
      <c r="K201"/>
    </row>
    <row r="202" spans="7:11">
      <c r="G202"/>
      <c r="K202"/>
    </row>
    <row r="203" spans="7:11">
      <c r="G203"/>
      <c r="K203"/>
    </row>
    <row r="204" spans="7:11">
      <c r="G204"/>
      <c r="K204"/>
    </row>
    <row r="205" spans="7:11">
      <c r="G205"/>
      <c r="K205"/>
    </row>
    <row r="206" spans="7:11">
      <c r="G206"/>
      <c r="K206"/>
    </row>
    <row r="207" spans="7:11">
      <c r="G207"/>
      <c r="K207"/>
    </row>
    <row r="208" spans="7:11">
      <c r="G208"/>
      <c r="K208"/>
    </row>
    <row r="209" spans="7:11">
      <c r="G209"/>
      <c r="K209"/>
    </row>
    <row r="210" spans="7:11">
      <c r="G210"/>
      <c r="K210"/>
    </row>
    <row r="211" spans="7:11">
      <c r="G211"/>
      <c r="K211"/>
    </row>
    <row r="212" spans="7:11">
      <c r="G212"/>
      <c r="K212"/>
    </row>
    <row r="213" spans="7:11">
      <c r="G213"/>
      <c r="K213"/>
    </row>
    <row r="214" spans="7:11">
      <c r="G214"/>
      <c r="K214"/>
    </row>
    <row r="215" spans="7:11">
      <c r="G215"/>
      <c r="K215"/>
    </row>
    <row r="216" spans="7:11">
      <c r="G216"/>
      <c r="K216"/>
    </row>
    <row r="217" spans="7:11">
      <c r="G217"/>
      <c r="K217"/>
    </row>
    <row r="218" spans="7:11">
      <c r="G218"/>
      <c r="K218"/>
    </row>
    <row r="219" spans="7:11">
      <c r="G219"/>
      <c r="K219"/>
    </row>
    <row r="220" spans="7:11">
      <c r="G220"/>
      <c r="K220"/>
    </row>
    <row r="221" spans="7:11">
      <c r="G221"/>
      <c r="K221"/>
    </row>
    <row r="222" spans="7:11">
      <c r="G222"/>
      <c r="K222"/>
    </row>
    <row r="223" spans="7:11">
      <c r="G223"/>
      <c r="K223"/>
    </row>
    <row r="224" spans="7:11">
      <c r="G224"/>
      <c r="K224"/>
    </row>
    <row r="225" spans="7:11">
      <c r="G225"/>
      <c r="K225"/>
    </row>
    <row r="226" spans="7:11">
      <c r="G226"/>
      <c r="K226"/>
    </row>
    <row r="227" spans="7:11">
      <c r="G227"/>
      <c r="K227"/>
    </row>
    <row r="228" spans="7:11">
      <c r="G228"/>
      <c r="K228"/>
    </row>
    <row r="229" spans="7:11">
      <c r="G229"/>
      <c r="K229"/>
    </row>
    <row r="230" spans="7:11">
      <c r="G230"/>
      <c r="K230"/>
    </row>
    <row r="231" spans="7:11">
      <c r="G231"/>
      <c r="K231"/>
    </row>
    <row r="232" spans="7:11">
      <c r="G232"/>
      <c r="K232"/>
    </row>
    <row r="233" spans="7:11">
      <c r="G233"/>
      <c r="K233"/>
    </row>
    <row r="234" spans="7:11">
      <c r="G234"/>
      <c r="K234"/>
    </row>
    <row r="235" spans="7:11">
      <c r="G235"/>
      <c r="K235"/>
    </row>
    <row r="236" spans="7:11">
      <c r="G236"/>
      <c r="K236"/>
    </row>
    <row r="237" spans="7:11">
      <c r="G237"/>
      <c r="K237"/>
    </row>
    <row r="238" spans="7:11">
      <c r="G238"/>
      <c r="K238"/>
    </row>
    <row r="239" spans="7:11">
      <c r="G239"/>
      <c r="K239"/>
    </row>
    <row r="240" spans="7:11">
      <c r="G240"/>
      <c r="K240"/>
    </row>
    <row r="241" spans="7:11">
      <c r="G241"/>
      <c r="K241"/>
    </row>
    <row r="242" spans="7:11">
      <c r="G242"/>
      <c r="K242"/>
    </row>
    <row r="243" spans="7:11">
      <c r="G243"/>
      <c r="K243"/>
    </row>
    <row r="244" spans="7:11">
      <c r="G244"/>
      <c r="K244"/>
    </row>
    <row r="245" spans="7:11">
      <c r="G245"/>
      <c r="K245"/>
    </row>
    <row r="246" spans="7:11">
      <c r="G246"/>
      <c r="K246"/>
    </row>
    <row r="247" spans="7:11">
      <c r="G247"/>
      <c r="K247"/>
    </row>
    <row r="248" spans="7:11">
      <c r="G248"/>
      <c r="K248"/>
    </row>
    <row r="249" spans="7:11">
      <c r="G249"/>
      <c r="K249"/>
    </row>
    <row r="250" spans="7:11">
      <c r="G250"/>
      <c r="K250"/>
    </row>
    <row r="251" spans="7:11">
      <c r="G251"/>
      <c r="K251"/>
    </row>
    <row r="252" spans="7:11">
      <c r="G252"/>
      <c r="K252"/>
    </row>
    <row r="253" spans="7:11">
      <c r="G253"/>
      <c r="K253"/>
    </row>
    <row r="254" spans="7:11">
      <c r="G254"/>
      <c r="K254"/>
    </row>
    <row r="255" spans="7:11">
      <c r="G255"/>
      <c r="K255"/>
    </row>
    <row r="256" spans="7:11">
      <c r="G256"/>
      <c r="K256"/>
    </row>
    <row r="257" spans="7:11">
      <c r="G257"/>
      <c r="K257"/>
    </row>
    <row r="258" spans="7:11">
      <c r="G258"/>
      <c r="K258"/>
    </row>
    <row r="259" spans="7:11">
      <c r="G259"/>
      <c r="K259"/>
    </row>
    <row r="260" spans="7:11">
      <c r="G260"/>
      <c r="K260"/>
    </row>
    <row r="261" spans="7:11">
      <c r="G261"/>
      <c r="K261"/>
    </row>
    <row r="262" spans="7:11">
      <c r="G262"/>
      <c r="K262"/>
    </row>
    <row r="263" spans="7:11">
      <c r="G263"/>
      <c r="K263"/>
    </row>
    <row r="264" spans="7:11">
      <c r="G264"/>
      <c r="K264"/>
    </row>
    <row r="265" spans="7:11">
      <c r="G265"/>
      <c r="K265"/>
    </row>
    <row r="266" spans="7:11">
      <c r="G266"/>
      <c r="K266"/>
    </row>
    <row r="267" spans="7:11">
      <c r="G267"/>
      <c r="K267"/>
    </row>
    <row r="268" spans="7:11">
      <c r="G268"/>
      <c r="K268"/>
    </row>
    <row r="269" spans="7:11">
      <c r="G269"/>
      <c r="K269"/>
    </row>
    <row r="270" spans="7:11">
      <c r="G270"/>
      <c r="K270"/>
    </row>
    <row r="271" spans="7:11">
      <c r="G271"/>
      <c r="K271"/>
    </row>
    <row r="272" spans="7:11">
      <c r="G272"/>
      <c r="K272"/>
    </row>
    <row r="273" spans="7:11">
      <c r="G273"/>
      <c r="K273"/>
    </row>
    <row r="274" spans="7:11">
      <c r="G274"/>
      <c r="K274"/>
    </row>
    <row r="275" spans="7:11">
      <c r="G275"/>
      <c r="K275"/>
    </row>
    <row r="276" spans="7:11">
      <c r="G276"/>
      <c r="K276"/>
    </row>
    <row r="277" spans="7:11">
      <c r="G277"/>
      <c r="K277"/>
    </row>
    <row r="278" spans="7:11">
      <c r="G278"/>
      <c r="K278"/>
    </row>
    <row r="279" spans="7:11">
      <c r="G279"/>
      <c r="K279"/>
    </row>
    <row r="280" spans="7:11">
      <c r="G280"/>
      <c r="K280"/>
    </row>
    <row r="281" spans="7:11">
      <c r="G281"/>
      <c r="K281"/>
    </row>
    <row r="282" spans="7:11">
      <c r="G282"/>
      <c r="K282"/>
    </row>
    <row r="283" spans="7:11">
      <c r="G283"/>
      <c r="K283"/>
    </row>
    <row r="284" spans="7:11">
      <c r="G284"/>
      <c r="K284"/>
    </row>
    <row r="285" spans="7:11">
      <c r="G285"/>
      <c r="K285"/>
    </row>
    <row r="286" spans="7:11">
      <c r="G286"/>
      <c r="K286"/>
    </row>
    <row r="287" spans="7:11">
      <c r="G287"/>
      <c r="K287"/>
    </row>
    <row r="288" spans="7:11">
      <c r="G288"/>
      <c r="K288"/>
    </row>
    <row r="289" spans="7:11">
      <c r="G289"/>
      <c r="K289"/>
    </row>
    <row r="290" spans="7:11">
      <c r="G290"/>
      <c r="K290"/>
    </row>
    <row r="291" spans="7:11">
      <c r="G291"/>
      <c r="K291"/>
    </row>
    <row r="292" spans="7:11">
      <c r="G292"/>
      <c r="K292"/>
    </row>
    <row r="293" spans="7:11">
      <c r="G293"/>
      <c r="K293"/>
    </row>
    <row r="294" spans="7:11">
      <c r="G294"/>
      <c r="K294"/>
    </row>
    <row r="295" spans="7:11">
      <c r="G295"/>
      <c r="K295"/>
    </row>
    <row r="296" spans="7:11">
      <c r="G296"/>
      <c r="K296"/>
    </row>
    <row r="297" spans="7:11">
      <c r="G297"/>
      <c r="K297"/>
    </row>
    <row r="298" spans="7:11">
      <c r="G298"/>
      <c r="K298"/>
    </row>
    <row r="299" spans="7:11">
      <c r="G299"/>
      <c r="K299"/>
    </row>
    <row r="300" spans="7:11">
      <c r="G300"/>
      <c r="K300"/>
    </row>
    <row r="301" spans="7:11">
      <c r="G301"/>
      <c r="K301"/>
    </row>
    <row r="302" spans="7:11">
      <c r="G302"/>
      <c r="K302"/>
    </row>
    <row r="303" spans="7:11">
      <c r="G303"/>
      <c r="K303"/>
    </row>
    <row r="304" spans="7:11">
      <c r="G304"/>
      <c r="K304"/>
    </row>
    <row r="305" spans="7:11">
      <c r="G305"/>
      <c r="K305"/>
    </row>
    <row r="306" spans="7:11">
      <c r="G306"/>
      <c r="K306"/>
    </row>
    <row r="307" spans="7:11">
      <c r="G307"/>
      <c r="K307"/>
    </row>
    <row r="308" spans="7:11">
      <c r="G308"/>
      <c r="K308"/>
    </row>
    <row r="309" spans="7:11">
      <c r="G309"/>
      <c r="K309"/>
    </row>
    <row r="310" spans="7:11">
      <c r="G310"/>
      <c r="K310"/>
    </row>
    <row r="311" spans="7:11">
      <c r="G311"/>
      <c r="K311"/>
    </row>
    <row r="312" spans="7:11">
      <c r="G312"/>
      <c r="K312"/>
    </row>
    <row r="313" spans="7:7">
      <c r="G313"/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DARIES KEYS</cp:lastModifiedBy>
  <dcterms:created xsi:type="dcterms:W3CDTF">2023-07-03T13:48:00Z</dcterms:created>
  <dcterms:modified xsi:type="dcterms:W3CDTF">2023-07-03T18:35:43Z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BEDAD636D54A4195BB31D9A753E3DC31</vt:lpwstr>
  </property>
  <property fmtid="{D5CDD505-2E9C-101B-9397-08002B2CF9AE}" pid="3" name="KSOProductBuildVer">
    <vt:lpwstr>1033-11.2.0.11213</vt:lpwstr>
  </property>
</Properties>
</file>