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MODELOS DE RIESGO\"/>
    </mc:Choice>
  </mc:AlternateContent>
  <xr:revisionPtr revIDLastSave="0" documentId="13_ncr:1_{510A175B-55A5-4AB3-BA87-E3344E6B7E28}" xr6:coauthVersionLast="47" xr6:coauthVersionMax="47" xr10:uidLastSave="{00000000-0000-0000-0000-000000000000}"/>
  <bookViews>
    <workbookView xWindow="-108" yWindow="-108" windowWidth="23256" windowHeight="12576" xr2:uid="{407B39CB-EA7A-4689-84C6-87765D9A31A4}"/>
  </bookViews>
  <sheets>
    <sheet name="GENERAL" sheetId="3" r:id="rId1"/>
    <sheet name="CLEAN" sheetId="1" r:id="rId2"/>
    <sheet name="DIRTY" sheetId="5" r:id="rId3"/>
    <sheet name="ALINEAMIENTO" sheetId="2" r:id="rId4"/>
    <sheet name="REGLAS" sheetId="6" r:id="rId5"/>
    <sheet name="ARBOLES-REGLA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1" l="1"/>
  <c r="I97" i="1"/>
  <c r="I96" i="1"/>
  <c r="I95" i="1"/>
  <c r="I94" i="1"/>
  <c r="I93" i="1"/>
  <c r="I92" i="1"/>
  <c r="I91" i="1"/>
  <c r="I90" i="1"/>
  <c r="I89" i="1"/>
  <c r="I88" i="1"/>
  <c r="I87" i="1"/>
  <c r="I86" i="1"/>
  <c r="R118" i="6" l="1"/>
  <c r="O118" i="6"/>
  <c r="G118" i="6"/>
  <c r="D118" i="6"/>
  <c r="R137" i="6"/>
  <c r="G137" i="6"/>
  <c r="O137" i="6"/>
  <c r="D137" i="6"/>
  <c r="N79" i="2"/>
  <c r="N80" i="2"/>
  <c r="N82" i="2"/>
  <c r="N85" i="2"/>
  <c r="N87" i="2"/>
  <c r="E79" i="1" l="1"/>
  <c r="D79" i="6"/>
  <c r="F79" i="6"/>
  <c r="E79" i="6"/>
  <c r="H83" i="6"/>
  <c r="D80" i="6"/>
  <c r="E80" i="6"/>
  <c r="F80" i="6"/>
  <c r="G80" i="6"/>
  <c r="H80" i="6"/>
  <c r="D81" i="6"/>
  <c r="E81" i="6"/>
  <c r="F81" i="6"/>
  <c r="G81" i="6"/>
  <c r="H81" i="6"/>
  <c r="D82" i="6"/>
  <c r="E82" i="6"/>
  <c r="F82" i="6"/>
  <c r="G82" i="6"/>
  <c r="H82" i="6"/>
  <c r="D83" i="6"/>
  <c r="E83" i="6"/>
  <c r="F83" i="6"/>
  <c r="G83" i="6"/>
  <c r="G79" i="6"/>
  <c r="D24" i="6"/>
  <c r="E24" i="6"/>
  <c r="F24" i="6"/>
  <c r="G24" i="6"/>
  <c r="H24" i="6"/>
  <c r="D25" i="6"/>
  <c r="E25" i="6"/>
  <c r="F25" i="6"/>
  <c r="G25" i="6"/>
  <c r="H25" i="6"/>
  <c r="D26" i="6"/>
  <c r="E26" i="6"/>
  <c r="F26" i="6"/>
  <c r="G26" i="6"/>
  <c r="H26" i="6"/>
  <c r="D27" i="6"/>
  <c r="E27" i="6"/>
  <c r="F27" i="6"/>
  <c r="G27" i="6"/>
  <c r="H27" i="6"/>
  <c r="E23" i="6"/>
  <c r="F23" i="6"/>
  <c r="G23" i="6"/>
  <c r="H23" i="6"/>
  <c r="D23" i="6"/>
  <c r="R213" i="1"/>
  <c r="O213" i="1"/>
  <c r="AC24" i="2"/>
  <c r="Z24" i="2"/>
  <c r="E13" i="5" l="1"/>
  <c r="O70" i="1" l="1"/>
  <c r="M70" i="1"/>
  <c r="D145" i="1"/>
  <c r="G145" i="1"/>
  <c r="O13" i="5" l="1"/>
  <c r="P9" i="5" s="1"/>
  <c r="M13" i="5"/>
  <c r="N12" i="5" s="1"/>
  <c r="F12" i="5"/>
  <c r="G13" i="5"/>
  <c r="H7" i="5" s="1"/>
  <c r="F10" i="5"/>
  <c r="E22" i="5"/>
  <c r="I52" i="1"/>
  <c r="I51" i="1"/>
  <c r="E53" i="1"/>
  <c r="H53" i="1"/>
  <c r="F51" i="1"/>
  <c r="F52" i="1"/>
  <c r="I39" i="1"/>
  <c r="I40" i="1"/>
  <c r="I41" i="1"/>
  <c r="I42" i="1"/>
  <c r="I43" i="1"/>
  <c r="I44" i="1"/>
  <c r="H45" i="1"/>
  <c r="J44" i="1" s="1"/>
  <c r="F40" i="1"/>
  <c r="F41" i="1"/>
  <c r="F42" i="1"/>
  <c r="F43" i="1"/>
  <c r="F44" i="1"/>
  <c r="F39" i="1"/>
  <c r="E45" i="1"/>
  <c r="G45" i="1" s="1"/>
  <c r="X215" i="3"/>
  <c r="X213" i="3"/>
  <c r="X210" i="3"/>
  <c r="X208" i="3"/>
  <c r="X207" i="3"/>
  <c r="N11" i="5" l="1"/>
  <c r="P7" i="5"/>
  <c r="P11" i="5"/>
  <c r="P12" i="5"/>
  <c r="P10" i="5"/>
  <c r="P8" i="5"/>
  <c r="N9" i="5"/>
  <c r="N8" i="5"/>
  <c r="N10" i="5"/>
  <c r="N7" i="5"/>
  <c r="H9" i="5"/>
  <c r="H13" i="5"/>
  <c r="H12" i="5"/>
  <c r="H11" i="5"/>
  <c r="F11" i="5"/>
  <c r="F9" i="5"/>
  <c r="F8" i="5"/>
  <c r="F7" i="5"/>
  <c r="F13" i="5"/>
  <c r="K45" i="1"/>
  <c r="F45" i="1" s="1"/>
  <c r="J53" i="1"/>
  <c r="J40" i="1"/>
  <c r="G53" i="1"/>
  <c r="I53" i="1"/>
  <c r="J45" i="1"/>
  <c r="J43" i="1"/>
  <c r="J51" i="1"/>
  <c r="J52" i="1"/>
  <c r="F53" i="1"/>
  <c r="J42" i="1"/>
  <c r="G51" i="1"/>
  <c r="G52" i="1"/>
  <c r="H10" i="5"/>
  <c r="F21" i="5"/>
  <c r="H8" i="5"/>
  <c r="J41" i="1"/>
  <c r="G44" i="1"/>
  <c r="G43" i="1"/>
  <c r="G42" i="1"/>
  <c r="G41" i="1"/>
  <c r="G40" i="1"/>
  <c r="G39" i="1"/>
  <c r="J39" i="1"/>
  <c r="H89" i="2"/>
  <c r="E89" i="2"/>
  <c r="R49" i="2"/>
  <c r="O49" i="2"/>
  <c r="G49" i="2"/>
  <c r="D49" i="2"/>
  <c r="I45" i="1" l="1"/>
  <c r="R217" i="3"/>
  <c r="O217" i="3"/>
  <c r="G217" i="3"/>
  <c r="D217" i="3"/>
  <c r="R194" i="3"/>
  <c r="O194" i="3"/>
  <c r="G194" i="3"/>
  <c r="D194" i="3"/>
  <c r="R171" i="3"/>
  <c r="O171" i="3"/>
  <c r="G171" i="3"/>
  <c r="D171" i="3"/>
  <c r="R150" i="3"/>
  <c r="O150" i="3"/>
  <c r="G150" i="3"/>
  <c r="D150" i="3"/>
  <c r="G105" i="3"/>
  <c r="R105" i="3"/>
  <c r="O105" i="3"/>
  <c r="D8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32" i="3"/>
  <c r="G22" i="5"/>
  <c r="O88" i="5"/>
  <c r="R24" i="2"/>
  <c r="O24" i="2"/>
  <c r="G24" i="2"/>
  <c r="D24" i="2"/>
  <c r="R202" i="5"/>
  <c r="O202" i="5"/>
  <c r="G202" i="5"/>
  <c r="D88" i="5"/>
  <c r="I27" i="5"/>
  <c r="I36" i="5"/>
  <c r="I37" i="5"/>
  <c r="I38" i="5"/>
  <c r="I35" i="5"/>
  <c r="N13" i="5"/>
  <c r="D202" i="5"/>
  <c r="R179" i="5"/>
  <c r="O179" i="5"/>
  <c r="G179" i="5"/>
  <c r="D179" i="5"/>
  <c r="R156" i="5"/>
  <c r="O156" i="5"/>
  <c r="G156" i="5"/>
  <c r="D156" i="5"/>
  <c r="R134" i="5"/>
  <c r="O134" i="5"/>
  <c r="G134" i="5"/>
  <c r="D134" i="5"/>
  <c r="R111" i="5"/>
  <c r="O111" i="5"/>
  <c r="G111" i="5"/>
  <c r="D111" i="5"/>
  <c r="R88" i="5"/>
  <c r="G88" i="5"/>
  <c r="I34" i="5"/>
  <c r="I33" i="5"/>
  <c r="I32" i="5"/>
  <c r="I31" i="5"/>
  <c r="I30" i="5"/>
  <c r="I29" i="5"/>
  <c r="I28" i="5"/>
  <c r="H21" i="5"/>
  <c r="P13" i="5"/>
  <c r="R260" i="1"/>
  <c r="O260" i="1"/>
  <c r="G260" i="1"/>
  <c r="D260" i="1"/>
  <c r="R237" i="1"/>
  <c r="O237" i="1"/>
  <c r="G237" i="1"/>
  <c r="D237" i="1"/>
  <c r="R191" i="1"/>
  <c r="O191" i="1"/>
  <c r="G191" i="1"/>
  <c r="D191" i="1"/>
  <c r="R168" i="1"/>
  <c r="O168" i="1"/>
  <c r="G168" i="1"/>
  <c r="D168" i="1"/>
  <c r="AN145" i="1"/>
  <c r="AK145" i="1"/>
  <c r="AC145" i="1"/>
  <c r="Z145" i="1"/>
  <c r="R145" i="1"/>
  <c r="O145" i="1"/>
  <c r="G27" i="3"/>
  <c r="H27" i="3" s="1"/>
  <c r="E27" i="3"/>
  <c r="F27" i="3" s="1"/>
  <c r="H26" i="3"/>
  <c r="F26" i="3"/>
  <c r="H25" i="3"/>
  <c r="F25" i="3"/>
  <c r="O18" i="3"/>
  <c r="P18" i="3" s="1"/>
  <c r="M18" i="3"/>
  <c r="N18" i="3" s="1"/>
  <c r="G18" i="3"/>
  <c r="H18" i="3" s="1"/>
  <c r="E18" i="3"/>
  <c r="N15" i="3" s="1"/>
  <c r="P17" i="3"/>
  <c r="N17" i="3"/>
  <c r="H17" i="3"/>
  <c r="F17" i="3"/>
  <c r="P16" i="3"/>
  <c r="N16" i="3"/>
  <c r="H16" i="3"/>
  <c r="F16" i="3"/>
  <c r="P15" i="3"/>
  <c r="H15" i="3"/>
  <c r="P14" i="3"/>
  <c r="H14" i="3"/>
  <c r="F14" i="3"/>
  <c r="P13" i="3"/>
  <c r="N13" i="3"/>
  <c r="H13" i="3"/>
  <c r="F13" i="3"/>
  <c r="P12" i="3"/>
  <c r="H12" i="3"/>
  <c r="D7" i="3"/>
  <c r="E7" i="3" s="1"/>
  <c r="I84" i="1"/>
  <c r="P70" i="1"/>
  <c r="N70" i="1"/>
  <c r="G79" i="1"/>
  <c r="H79" i="1" s="1"/>
  <c r="F79" i="1"/>
  <c r="G70" i="1"/>
  <c r="E70" i="1"/>
  <c r="F18" i="3" l="1"/>
  <c r="F15" i="3"/>
  <c r="F12" i="3"/>
  <c r="N14" i="3"/>
  <c r="N12" i="3"/>
  <c r="F64" i="1"/>
  <c r="F66" i="1"/>
  <c r="F65" i="1"/>
  <c r="H65" i="1"/>
  <c r="H66" i="1"/>
  <c r="H64" i="1"/>
  <c r="F22" i="5"/>
  <c r="F20" i="5"/>
  <c r="H22" i="5"/>
  <c r="H20" i="5"/>
  <c r="E5" i="3"/>
  <c r="E6" i="3"/>
  <c r="P64" i="1"/>
  <c r="N64" i="1"/>
  <c r="N65" i="1"/>
  <c r="N66" i="1"/>
  <c r="P66" i="1"/>
  <c r="P69" i="1"/>
  <c r="P65" i="1"/>
  <c r="H70" i="1"/>
  <c r="F77" i="1"/>
  <c r="F70" i="1"/>
  <c r="N67" i="1"/>
  <c r="F78" i="1"/>
  <c r="F69" i="1"/>
  <c r="P67" i="1"/>
  <c r="N68" i="1"/>
  <c r="H77" i="1"/>
  <c r="P68" i="1"/>
  <c r="H78" i="1"/>
  <c r="N69" i="1"/>
  <c r="F67" i="1"/>
  <c r="F68" i="1"/>
  <c r="H69" i="1"/>
  <c r="H68" i="1"/>
  <c r="H67" i="1"/>
</calcChain>
</file>

<file path=xl/sharedStrings.xml><?xml version="1.0" encoding="utf-8"?>
<sst xmlns="http://schemas.openxmlformats.org/spreadsheetml/2006/main" count="1476" uniqueCount="188">
  <si>
    <t>KS</t>
  </si>
  <si>
    <t>ROC</t>
  </si>
  <si>
    <t>Gini</t>
  </si>
  <si>
    <t>Score</t>
  </si>
  <si>
    <t>Total</t>
  </si>
  <si>
    <t>Malo</t>
  </si>
  <si>
    <t>Razón de Malo</t>
  </si>
  <si>
    <t>Min</t>
  </si>
  <si>
    <t>Max</t>
  </si>
  <si>
    <t>Int#</t>
  </si>
  <si>
    <t>Int%</t>
  </si>
  <si>
    <t>Cum%</t>
  </si>
  <si>
    <t>Int</t>
  </si>
  <si>
    <t>Cum</t>
  </si>
  <si>
    <t>Random Forest</t>
  </si>
  <si>
    <t>Muestra de Modelamiento</t>
  </si>
  <si>
    <t>Muestra de validación</t>
  </si>
  <si>
    <t>Regresión Logística</t>
  </si>
  <si>
    <t>Gradient Boosting</t>
  </si>
  <si>
    <t>Segmentación modelamiento y validacion80/20</t>
  </si>
  <si>
    <t>PROCESO</t>
  </si>
  <si>
    <t>Sujetos</t>
  </si>
  <si>
    <t>Porcentaje</t>
  </si>
  <si>
    <t>Modelamiento</t>
  </si>
  <si>
    <t>Evaluación</t>
  </si>
  <si>
    <t>Categoría</t>
  </si>
  <si>
    <t>Valor</t>
  </si>
  <si>
    <t>Bueno</t>
  </si>
  <si>
    <t>Indeterminado</t>
  </si>
  <si>
    <t>Malo Observado</t>
  </si>
  <si>
    <t>Sin desempeño</t>
  </si>
  <si>
    <t>No Bancarizado</t>
  </si>
  <si>
    <t>----</t>
  </si>
  <si>
    <t>`</t>
  </si>
  <si>
    <t>-</t>
  </si>
  <si>
    <t xml:space="preserve">Se incluye los clientes con 0 1 2 3 4 </t>
  </si>
  <si>
    <t>Sin los no bancarizados(son los que se presentan en las tablas performance)</t>
  </si>
  <si>
    <t>Variables</t>
  </si>
  <si>
    <t>prbb_MAX_DVEN_SCE_6M</t>
  </si>
  <si>
    <t>prbm_peorNivelRiesgoValorOpBanCooComD415</t>
  </si>
  <si>
    <t>PROM_VEN_SCE_6M</t>
  </si>
  <si>
    <t>prbb_numMesesSinVenDesdeUltVenD334</t>
  </si>
  <si>
    <t>r_PROM_MAX_DVEN_SC_OP_3s6M</t>
  </si>
  <si>
    <t>NOPE_APERT_SCE_OP_24M_MOD</t>
  </si>
  <si>
    <t>numOpsAperturadas12M142</t>
  </si>
  <si>
    <t>r_PROM_MAX_DVEN_M_OP_3s6M</t>
  </si>
  <si>
    <t>prbm_maySalVenD24M275</t>
  </si>
  <si>
    <t>r_salTotOp040smaxMontoOp096</t>
  </si>
  <si>
    <t>numAcreedoresOpBanCooComD414_MOD</t>
  </si>
  <si>
    <t>maxMorosidadCoo133</t>
  </si>
  <si>
    <t>r_PROM_MAX_DVEN_SC_OP_24s36M</t>
  </si>
  <si>
    <t>prbb_SALDO_PROMEDIO_AHORRO</t>
  </si>
  <si>
    <t>r_cuota052sINGRESOS</t>
  </si>
  <si>
    <t>prbm_NOPE_VENC_31AMAS_OP_36M</t>
  </si>
  <si>
    <t>prbb_antiguedadOpBanCoo388</t>
  </si>
  <si>
    <t>Puntaje</t>
  </si>
  <si>
    <t>%</t>
  </si>
  <si>
    <t>N</t>
  </si>
  <si>
    <t xml:space="preserve">Para el modelamiento solo se utilizaron los clientes buenos y malos </t>
  </si>
  <si>
    <t>Random Forest- RANGER</t>
  </si>
  <si>
    <t>Random Forest- H2O</t>
  </si>
  <si>
    <t>Regresión Logística-H2O</t>
  </si>
  <si>
    <t>Ensamble RF-GBM</t>
  </si>
  <si>
    <t>Ensamble RF-GLM</t>
  </si>
  <si>
    <t>Ensamble GLM-GBM</t>
  </si>
  <si>
    <t>Ensamble RF-GLM-GBM</t>
  </si>
  <si>
    <t>numOpsVencidas3M102</t>
  </si>
  <si>
    <t>NOPE_APERT_SCE_OP_6M</t>
  </si>
  <si>
    <t>cuotaVencidos302</t>
  </si>
  <si>
    <t>ANTIGUEDAD_OP_OTROS</t>
  </si>
  <si>
    <t>ANTIGUEDAD_OP_SICOM</t>
  </si>
  <si>
    <t>numOpsVigD332</t>
  </si>
  <si>
    <t>La inclusion de variables con pesos bastante reducidos</t>
  </si>
  <si>
    <t>R_PROM_MAX_DVEN_SC_OP_12M_PROM_MAX_DVEN_SC_OP_24M</t>
  </si>
  <si>
    <t>edad</t>
  </si>
  <si>
    <t>CLEAN</t>
  </si>
  <si>
    <t>DIRTY</t>
  </si>
  <si>
    <t>Alineamiento de scores</t>
  </si>
  <si>
    <t>maySalVenD36M299</t>
  </si>
  <si>
    <t>Condición</t>
  </si>
  <si>
    <t>Segmento</t>
  </si>
  <si>
    <t>Definición</t>
  </si>
  <si>
    <t>Caso contrario</t>
  </si>
  <si>
    <t>Clean</t>
  </si>
  <si>
    <t>Dirty</t>
  </si>
  <si>
    <t>Conteo</t>
  </si>
  <si>
    <t>%Fila</t>
  </si>
  <si>
    <t>% Columa</t>
  </si>
  <si>
    <t>Sin Desempeño</t>
  </si>
  <si>
    <t>Analizando únicamente los registros de bueno y malo se tienen las siguientes tasas en cada segmento.</t>
  </si>
  <si>
    <t>Opción 3: Clean/Dirty SF</t>
  </si>
  <si>
    <t xml:space="preserve"> </t>
  </si>
  <si>
    <t>En amarillo los mejores</t>
  </si>
  <si>
    <t>AAA</t>
  </si>
  <si>
    <t>AA</t>
  </si>
  <si>
    <t>A</t>
  </si>
  <si>
    <t>B</t>
  </si>
  <si>
    <t>C</t>
  </si>
  <si>
    <t xml:space="preserve">Modelos </t>
  </si>
  <si>
    <t>Si M_DEMANDA_CASTIGO_SF_24M = 0 y
MAX_DVEN_SF_12M &lt;= 10</t>
  </si>
  <si>
    <t>Si M_DEMANDA_CASTIGO_SF_24M = 1 o
MAX_DVEN_SF_12M &gt; 10</t>
  </si>
  <si>
    <t>Sujetos sin saldos en cartera castigada o demanda judicial en los últimos 24 meses y máximo número de días de vencido en el SF en los últimos 6 meses menor o igual a 10 días.</t>
  </si>
  <si>
    <t>numMesesSinVenDesdeUltVenD334</t>
  </si>
  <si>
    <t>d_numOpsVencidas3MD336_clean</t>
  </si>
  <si>
    <t>SALDO_PROMEDIO_AHORRO</t>
  </si>
  <si>
    <t>maySalVenD24M275</t>
  </si>
  <si>
    <t>moraOps307</t>
  </si>
  <si>
    <t>numAcreedoresOpBanCooComD414</t>
  </si>
  <si>
    <t>ANTIG_LABORAL</t>
  </si>
  <si>
    <t>prbb_MAX_DVEN_SCE_6M_clean</t>
  </si>
  <si>
    <t>Modelo</t>
  </si>
  <si>
    <t>GINI</t>
  </si>
  <si>
    <t>%-&gt;1er Rango</t>
  </si>
  <si>
    <t>%-&gt;ultimo Rango</t>
  </si>
  <si>
    <t>PSI</t>
  </si>
  <si>
    <t>RF-Ranger</t>
  </si>
  <si>
    <t>RF-H2o</t>
  </si>
  <si>
    <t>GLM-H2O</t>
  </si>
  <si>
    <t>GBM-H2O</t>
  </si>
  <si>
    <t>RF-GLM</t>
  </si>
  <si>
    <t>RF-GLM-GBM</t>
  </si>
  <si>
    <t>GLM-GBM</t>
  </si>
  <si>
    <t xml:space="preserve">Muestra de Validacion </t>
  </si>
  <si>
    <t>TABLAS</t>
  </si>
  <si>
    <t>RESUMEN DE LOS RESULTADOS</t>
  </si>
  <si>
    <t xml:space="preserve">SEGMENTACION GENERAL DE LA BASE </t>
  </si>
  <si>
    <t>VARIABLES</t>
  </si>
  <si>
    <t>MAX_DVEN_SCE_6M</t>
  </si>
  <si>
    <t>prbm_maxMorosidadCoo133_dirty</t>
  </si>
  <si>
    <t>prbm_peorNivelRiesgoValorOpBanCooComD415_dirty</t>
  </si>
  <si>
    <t>prbb_numMesesSinVenDesdeUltVenD334_dirty</t>
  </si>
  <si>
    <t>prbm_MVALVEN_SCE_3M_dirty</t>
  </si>
  <si>
    <t>es debido a que al tomarlos en cuenta se evitan caidas en los rangos</t>
  </si>
  <si>
    <t>de los ultimos rangos</t>
  </si>
  <si>
    <t>CAIDA</t>
  </si>
  <si>
    <t>r_PROM_MAX_DVEN_SBS_OP_3s6M</t>
  </si>
  <si>
    <t xml:space="preserve">MAX_DVEN_SF_3M </t>
  </si>
  <si>
    <t>RESULTADO: ALINEAMIENTO DE SCORE PARA LA MUESTRA DE VALIDACIÓN</t>
  </si>
  <si>
    <t>Sobre toda la base</t>
  </si>
  <si>
    <t>1. AAA</t>
  </si>
  <si>
    <t>2. AA</t>
  </si>
  <si>
    <t>3. A</t>
  </si>
  <si>
    <t>4. B</t>
  </si>
  <si>
    <t>5. C</t>
  </si>
  <si>
    <t>Segmentacion Generica</t>
  </si>
  <si>
    <t>Segmentacion</t>
  </si>
  <si>
    <t>SCORE 419</t>
  </si>
  <si>
    <t>MODELOS ESCOGIDOS Y COMPARACION CON SCORE419</t>
  </si>
  <si>
    <t>REGLAS</t>
  </si>
  <si>
    <t>RESULTADOS DE SEGMENTACION INICIAL</t>
  </si>
  <si>
    <t>RESULTADOS DE LA NUEVA SEGMENTACION</t>
  </si>
  <si>
    <t>SEGMENTO_ALINEADO == "1. AAA" y salTCDia031&gt;0</t>
  </si>
  <si>
    <t>SEGMENTO_ALINEADO == "1. AAA" y numOpsAperturadas106&gt;0</t>
  </si>
  <si>
    <t>SEGMENTO_ALINEADO == "1. AAA" y antiguedadOpBanCoo388&lt;51</t>
  </si>
  <si>
    <t>Número de operaciones aperturadas en el mes mayor a 0 entonces enviar a segmento AA</t>
  </si>
  <si>
    <t>Saldo TC vencidas&gt;0 entonces mandar a segmento AA</t>
  </si>
  <si>
    <t>Maximo Numero de meses transcurridos desde que el sujeto aperturo su primera operación OP en SBS y Cooperativas menor a 51 entonces enviar a segmeto AA</t>
  </si>
  <si>
    <t>Todas las reglas van enfocadas a reducir el numero de malos y malos observados(1,3) en el segmento AAA.</t>
  </si>
  <si>
    <t>Para determinar las reglas se utilizo la variable: VarDep_REGLAS la cual considera 1 si VarDep es 1 o 3 y 0 sino, obteniendo</t>
  </si>
  <si>
    <t>%-&gt;0</t>
  </si>
  <si>
    <t>%-&gt;1</t>
  </si>
  <si>
    <t>SEGMENTO_ALINEADO == "1. AAA" y r_DEUDA_TOTAL_SC_OP_12s24M&gt;0,556</t>
  </si>
  <si>
    <t>SEGMENTO_ALINEADO == "1. AAA" y ANTIGUEDAD_OP_SC&lt;26.3</t>
  </si>
  <si>
    <t>Antiguedad en operaciones en cooperativas menor a 26,3 meses entonces mandar al segmento AA</t>
  </si>
  <si>
    <t>Ratio mayor a 0,556 entonces enviar a segmento AA</t>
  </si>
  <si>
    <t>SEGMENTO_ALINEADO == "1. AAA" y  numMesesInfoCredBanCoopD36M421&lt;24</t>
  </si>
  <si>
    <t>Número de meses que presenta información crediticia en sistema financiero (Bancos + Cooperativas) en los últimos 36 meses menor a 24 entonces mandar a segmento AA</t>
  </si>
  <si>
    <t>VarDep_REGLAS</t>
  </si>
  <si>
    <t>FR</t>
  </si>
  <si>
    <t>GC</t>
  </si>
  <si>
    <t>a</t>
  </si>
  <si>
    <t>b</t>
  </si>
  <si>
    <t>Constantes estimadas</t>
  </si>
  <si>
    <t>8242 resgitros para la determinacion de reglas mediante arboles</t>
  </si>
  <si>
    <t>COMPARACION DE RESULTADOS</t>
  </si>
  <si>
    <t>Con la segmentacion inicial</t>
  </si>
  <si>
    <t>Con Reglas</t>
  </si>
  <si>
    <t>Mediante la utilización de la tabla de performance de 5 rangos se muestra los siguientes</t>
  </si>
  <si>
    <t>Malos y malos observados sobre toda la base</t>
  </si>
  <si>
    <t>Malos y malos observadossobre toda la base / toda la base</t>
  </si>
  <si>
    <t>Se trabaja sobre los 79591 resgitros de la base.</t>
  </si>
  <si>
    <t>Reglas implementadas</t>
  </si>
  <si>
    <t>Malos y malos observados en toda la base</t>
  </si>
  <si>
    <t>Malos y malos observados en toda la base /toda la base</t>
  </si>
  <si>
    <t>SEGMENTACION PARA MODELAMIENTO Y VALIDACION 80/20---- CLEAN</t>
  </si>
  <si>
    <t>Segmentación modelamiento y validacion80/20----DIRTY</t>
  </si>
  <si>
    <r>
      <t xml:space="preserve">resultados para las muestras de </t>
    </r>
    <r>
      <rPr>
        <b/>
        <sz val="12"/>
        <color theme="1"/>
        <rFont val="Century Gothic"/>
        <family val="2"/>
      </rPr>
      <t>modelamiento</t>
    </r>
    <r>
      <rPr>
        <sz val="12"/>
        <color theme="1"/>
        <rFont val="Century Gothic"/>
        <family val="1"/>
      </rPr>
      <t xml:space="preserve">  (se consideran los registros 0 1 2 3 4)</t>
    </r>
  </si>
  <si>
    <r>
      <t xml:space="preserve">resultados para las muestras de </t>
    </r>
    <r>
      <rPr>
        <b/>
        <sz val="12"/>
        <color theme="1"/>
        <rFont val="Century Gothic"/>
        <family val="2"/>
      </rPr>
      <t xml:space="preserve">validacion </t>
    </r>
    <r>
      <rPr>
        <sz val="12"/>
        <color theme="1"/>
        <rFont val="Century Gothic"/>
        <family val="1"/>
      </rPr>
      <t>(se consideran los registros 0 1 2 3 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</si>
</sst>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#,##0.0_);\(#,##0.0\)"/>
    <numFmt numFmtId="167" formatCode="0.000"/>
  </numFmts>
  <fonts count="3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FFFF"/>
      <name val="Century Gothic"/>
      <family val="1"/>
    </font>
    <font>
      <b/>
      <sz val="10"/>
      <name val="Century Gothic"/>
      <family val="1"/>
    </font>
    <font>
      <sz val="10"/>
      <name val="Century Gothic"/>
      <family val="1"/>
    </font>
    <font>
      <b/>
      <i/>
      <sz val="10"/>
      <name val="Century Gothic"/>
      <family val="1"/>
    </font>
    <font>
      <b/>
      <sz val="10"/>
      <color indexed="9"/>
      <name val="Century Gothic"/>
      <family val="1"/>
    </font>
    <font>
      <b/>
      <sz val="14"/>
      <color theme="1"/>
      <name val="Century Gothic"/>
      <family val="1"/>
    </font>
    <font>
      <b/>
      <sz val="11"/>
      <color theme="1"/>
      <name val="Century Gothic"/>
      <family val="1"/>
    </font>
    <font>
      <u/>
      <sz val="10"/>
      <name val="Century Gothic"/>
      <family val="1"/>
    </font>
    <font>
      <b/>
      <sz val="12"/>
      <color rgb="FFFFFFFF"/>
      <name val="Century Gothic"/>
      <family val="1"/>
    </font>
    <font>
      <sz val="12"/>
      <color theme="1"/>
      <name val="Century Gothic"/>
      <family val="1"/>
    </font>
    <font>
      <b/>
      <sz val="11"/>
      <color theme="0"/>
      <name val="Century Gothic"/>
      <family val="1"/>
    </font>
    <font>
      <b/>
      <sz val="12"/>
      <color theme="0"/>
      <name val="Century Gothic"/>
      <family val="1"/>
    </font>
    <font>
      <sz val="10"/>
      <color theme="1"/>
      <name val="Century Gothic"/>
      <family val="1"/>
    </font>
    <font>
      <sz val="11"/>
      <color theme="1"/>
      <name val="Century Gothic"/>
      <family val="1"/>
    </font>
    <font>
      <sz val="11"/>
      <color theme="1"/>
      <name val="Century Gothic"/>
      <family val="2"/>
    </font>
    <font>
      <sz val="10"/>
      <color theme="0"/>
      <name val="Century Gothic"/>
      <family val="1"/>
    </font>
    <font>
      <sz val="11"/>
      <color theme="0"/>
      <name val="Century Gothic"/>
      <family val="1"/>
    </font>
    <font>
      <b/>
      <sz val="22"/>
      <color theme="1"/>
      <name val="Century Gothic"/>
      <family val="1"/>
    </font>
    <font>
      <b/>
      <sz val="11"/>
      <color theme="0"/>
      <name val="Aptos Narrow"/>
      <family val="2"/>
      <scheme val="minor"/>
    </font>
    <font>
      <b/>
      <sz val="14"/>
      <color theme="0"/>
      <name val="Century Gothic"/>
      <family val="1"/>
    </font>
    <font>
      <b/>
      <sz val="14"/>
      <color theme="0"/>
      <name val="Aptos Narrow"/>
      <family val="2"/>
      <scheme val="minor"/>
    </font>
    <font>
      <b/>
      <sz val="14"/>
      <color rgb="FFFFFFFF"/>
      <name val="Aptos Narrow"/>
      <family val="2"/>
      <scheme val="minor"/>
    </font>
    <font>
      <b/>
      <sz val="11"/>
      <color theme="1"/>
      <name val="Century Gothic"/>
      <family val="2"/>
    </font>
    <font>
      <sz val="8"/>
      <color rgb="FFF8F8F8"/>
      <name val="Lucida Console"/>
      <family val="3"/>
    </font>
    <font>
      <b/>
      <sz val="11"/>
      <color theme="1"/>
      <name val="Aptos Narrow"/>
      <family val="2"/>
      <scheme val="minor"/>
    </font>
    <font>
      <b/>
      <sz val="14"/>
      <color theme="0"/>
      <name val="Century Gothic"/>
      <family val="2"/>
    </font>
    <font>
      <b/>
      <sz val="14"/>
      <color theme="1"/>
      <name val="Century Gothic"/>
      <family val="2"/>
    </font>
    <font>
      <sz val="11"/>
      <name val="Aptos Narrow"/>
      <family val="2"/>
      <scheme val="minor"/>
    </font>
    <font>
      <b/>
      <sz val="18"/>
      <color theme="1"/>
      <name val="Century Gothic"/>
      <family val="1"/>
    </font>
    <font>
      <sz val="8"/>
      <name val="Aptos Narrow"/>
      <family val="2"/>
      <scheme val="minor"/>
    </font>
    <font>
      <sz val="12"/>
      <name val="Century Gothic"/>
      <family val="1"/>
    </font>
    <font>
      <sz val="12"/>
      <color theme="1"/>
      <name val="Aptos Narrow"/>
      <family val="2"/>
      <scheme val="minor"/>
    </font>
    <font>
      <b/>
      <sz val="12"/>
      <color theme="0"/>
      <name val="Century Gothic"/>
      <family val="2"/>
    </font>
    <font>
      <b/>
      <sz val="12"/>
      <color theme="0"/>
      <name val="Aptos Narrow"/>
      <family val="2"/>
      <scheme val="minor"/>
    </font>
    <font>
      <b/>
      <sz val="11"/>
      <color theme="0"/>
      <name val="Century Gothic"/>
      <family val="2"/>
    </font>
    <font>
      <b/>
      <sz val="12"/>
      <color theme="1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2" borderId="1" xfId="0" applyFont="1" applyFill="1" applyBorder="1" applyAlignment="1">
      <alignment horizontal="center" wrapText="1" readingOrder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center" wrapText="1"/>
    </xf>
    <xf numFmtId="3" fontId="4" fillId="3" borderId="0" xfId="0" applyNumberFormat="1" applyFont="1" applyFill="1" applyAlignment="1">
      <alignment horizontal="center" wrapText="1"/>
    </xf>
    <xf numFmtId="164" fontId="4" fillId="3" borderId="0" xfId="2" applyNumberFormat="1" applyFont="1" applyFill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  <xf numFmtId="166" fontId="5" fillId="3" borderId="0" xfId="1" applyNumberFormat="1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center" wrapText="1"/>
    </xf>
    <xf numFmtId="164" fontId="6" fillId="2" borderId="1" xfId="2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9" fontId="4" fillId="0" borderId="1" xfId="0" applyNumberFormat="1" applyFont="1" applyBorder="1" applyAlignment="1">
      <alignment horizontal="center" wrapText="1"/>
    </xf>
    <xf numFmtId="10" fontId="4" fillId="0" borderId="1" xfId="2" applyNumberFormat="1" applyFont="1" applyBorder="1" applyAlignment="1">
      <alignment horizontal="center" wrapText="1"/>
    </xf>
    <xf numFmtId="164" fontId="4" fillId="0" borderId="1" xfId="2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9" fontId="5" fillId="0" borderId="1" xfId="0" applyNumberFormat="1" applyFont="1" applyBorder="1" applyAlignment="1">
      <alignment horizontal="center" wrapText="1"/>
    </xf>
    <xf numFmtId="164" fontId="5" fillId="0" borderId="1" xfId="2" applyNumberFormat="1" applyFont="1" applyBorder="1" applyAlignment="1">
      <alignment horizontal="center" wrapText="1"/>
    </xf>
    <xf numFmtId="0" fontId="7" fillId="0" borderId="0" xfId="0" applyFont="1"/>
    <xf numFmtId="0" fontId="8" fillId="0" borderId="0" xfId="0" applyFont="1"/>
    <xf numFmtId="10" fontId="9" fillId="0" borderId="1" xfId="2" applyNumberFormat="1" applyFont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 wrapText="1" readingOrder="1"/>
    </xf>
    <xf numFmtId="0" fontId="11" fillId="0" borderId="1" xfId="0" applyFont="1" applyBorder="1"/>
    <xf numFmtId="2" fontId="11" fillId="0" borderId="1" xfId="0" applyNumberFormat="1" applyFont="1" applyBorder="1"/>
    <xf numFmtId="10" fontId="11" fillId="0" borderId="1" xfId="0" applyNumberFormat="1" applyFont="1" applyBorder="1"/>
    <xf numFmtId="0" fontId="8" fillId="3" borderId="0" xfId="0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3" fontId="15" fillId="3" borderId="1" xfId="0" applyNumberFormat="1" applyFont="1" applyFill="1" applyBorder="1" applyAlignment="1">
      <alignment horizontal="center"/>
    </xf>
    <xf numFmtId="10" fontId="15" fillId="3" borderId="1" xfId="2" applyNumberFormat="1" applyFont="1" applyFill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3" fontId="15" fillId="5" borderId="1" xfId="0" applyNumberFormat="1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10" fontId="8" fillId="3" borderId="1" xfId="2" applyNumberFormat="1" applyFont="1" applyFill="1" applyBorder="1" applyAlignment="1">
      <alignment horizontal="center"/>
    </xf>
    <xf numFmtId="1" fontId="8" fillId="3" borderId="1" xfId="2" applyNumberFormat="1" applyFont="1" applyFill="1" applyBorder="1" applyAlignment="1">
      <alignment horizontal="center"/>
    </xf>
    <xf numFmtId="0" fontId="16" fillId="0" borderId="0" xfId="0" applyFont="1"/>
    <xf numFmtId="0" fontId="14" fillId="3" borderId="0" xfId="0" applyFont="1" applyFill="1" applyAlignment="1">
      <alignment horizontal="center"/>
    </xf>
    <xf numFmtId="3" fontId="15" fillId="0" borderId="0" xfId="0" applyNumberFormat="1" applyFont="1" applyAlignment="1">
      <alignment horizontal="center"/>
    </xf>
    <xf numFmtId="10" fontId="15" fillId="3" borderId="0" xfId="2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4" fillId="3" borderId="4" xfId="0" applyFont="1" applyFill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10" fontId="15" fillId="3" borderId="4" xfId="2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3" fontId="18" fillId="6" borderId="9" xfId="0" applyNumberFormat="1" applyFont="1" applyFill="1" applyBorder="1" applyAlignment="1">
      <alignment horizontal="center"/>
    </xf>
    <xf numFmtId="10" fontId="18" fillId="6" borderId="9" xfId="2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2" fontId="15" fillId="3" borderId="6" xfId="2" applyNumberFormat="1" applyFont="1" applyFill="1" applyBorder="1" applyAlignment="1">
      <alignment horizontal="center"/>
    </xf>
    <xf numFmtId="2" fontId="15" fillId="3" borderId="8" xfId="2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10" fontId="0" fillId="0" borderId="10" xfId="2" applyNumberFormat="1" applyFont="1" applyBorder="1"/>
    <xf numFmtId="10" fontId="0" fillId="0" borderId="11" xfId="2" applyNumberFormat="1" applyFont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5" borderId="0" xfId="0" applyFont="1" applyFill="1"/>
    <xf numFmtId="0" fontId="0" fillId="5" borderId="0" xfId="0" applyFill="1"/>
    <xf numFmtId="0" fontId="19" fillId="3" borderId="0" xfId="0" applyFont="1" applyFill="1"/>
    <xf numFmtId="0" fontId="16" fillId="3" borderId="0" xfId="0" applyFont="1" applyFill="1" applyAlignment="1">
      <alignment horizontal="left" vertical="top"/>
    </xf>
    <xf numFmtId="2" fontId="15" fillId="3" borderId="0" xfId="2" applyNumberFormat="1" applyFont="1" applyFill="1" applyBorder="1" applyAlignment="1">
      <alignment horizontal="center"/>
    </xf>
    <xf numFmtId="3" fontId="15" fillId="3" borderId="4" xfId="0" applyNumberFormat="1" applyFont="1" applyFill="1" applyBorder="1" applyAlignment="1">
      <alignment horizontal="center"/>
    </xf>
    <xf numFmtId="0" fontId="11" fillId="0" borderId="0" xfId="0" applyFont="1"/>
    <xf numFmtId="0" fontId="20" fillId="8" borderId="10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0" fontId="24" fillId="3" borderId="1" xfId="2" applyNumberFormat="1" applyFont="1" applyFill="1" applyBorder="1" applyAlignment="1">
      <alignment horizontal="center"/>
    </xf>
    <xf numFmtId="3" fontId="24" fillId="3" borderId="1" xfId="0" applyNumberFormat="1" applyFont="1" applyFill="1" applyBorder="1" applyAlignment="1">
      <alignment horizontal="center"/>
    </xf>
    <xf numFmtId="0" fontId="25" fillId="0" borderId="0" xfId="0" applyFont="1" applyAlignment="1">
      <alignment vertical="center"/>
    </xf>
    <xf numFmtId="0" fontId="25" fillId="9" borderId="0" xfId="0" applyFont="1" applyFill="1" applyAlignment="1">
      <alignment vertical="center"/>
    </xf>
    <xf numFmtId="10" fontId="24" fillId="5" borderId="1" xfId="2" applyNumberFormat="1" applyFont="1" applyFill="1" applyBorder="1" applyAlignment="1">
      <alignment horizontal="center"/>
    </xf>
    <xf numFmtId="164" fontId="6" fillId="0" borderId="0" xfId="2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10" fontId="4" fillId="0" borderId="0" xfId="2" applyNumberFormat="1" applyFont="1" applyFill="1" applyBorder="1" applyAlignment="1">
      <alignment horizontal="center" wrapText="1"/>
    </xf>
    <xf numFmtId="164" fontId="4" fillId="0" borderId="0" xfId="2" applyNumberFormat="1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0" fontId="4" fillId="3" borderId="1" xfId="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164" fontId="5" fillId="0" borderId="0" xfId="2" applyNumberFormat="1" applyFont="1" applyBorder="1" applyAlignment="1">
      <alignment horizontal="center" wrapText="1"/>
    </xf>
    <xf numFmtId="0" fontId="7" fillId="3" borderId="0" xfId="0" applyFont="1" applyFill="1"/>
    <xf numFmtId="0" fontId="0" fillId="3" borderId="0" xfId="0" applyFill="1"/>
    <xf numFmtId="10" fontId="4" fillId="0" borderId="1" xfId="0" applyNumberFormat="1" applyFont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27" fillId="0" borderId="0" xfId="0" applyFont="1"/>
    <xf numFmtId="10" fontId="4" fillId="12" borderId="1" xfId="0" applyNumberFormat="1" applyFont="1" applyFill="1" applyBorder="1" applyAlignment="1">
      <alignment horizontal="center" vertical="center" wrapText="1"/>
    </xf>
    <xf numFmtId="0" fontId="28" fillId="0" borderId="0" xfId="0" applyFont="1"/>
    <xf numFmtId="10" fontId="4" fillId="5" borderId="1" xfId="2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10" fontId="0" fillId="0" borderId="0" xfId="2" applyNumberFormat="1" applyFont="1" applyBorder="1"/>
    <xf numFmtId="166" fontId="5" fillId="0" borderId="0" xfId="1" applyNumberFormat="1" applyFont="1" applyFill="1" applyBorder="1" applyAlignment="1">
      <alignment wrapText="1"/>
    </xf>
    <xf numFmtId="0" fontId="2" fillId="0" borderId="0" xfId="0" applyFont="1" applyAlignment="1">
      <alignment horizontal="center" wrapText="1" readingOrder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9" fontId="4" fillId="0" borderId="0" xfId="0" applyNumberFormat="1" applyFont="1" applyAlignment="1">
      <alignment horizontal="center" wrapText="1"/>
    </xf>
    <xf numFmtId="164" fontId="5" fillId="0" borderId="0" xfId="2" applyNumberFormat="1" applyFont="1" applyFill="1" applyBorder="1" applyAlignment="1">
      <alignment horizontal="center" wrapText="1"/>
    </xf>
    <xf numFmtId="0" fontId="26" fillId="0" borderId="0" xfId="0" applyFont="1" applyAlignment="1">
      <alignment horizontal="center" vertical="center"/>
    </xf>
    <xf numFmtId="0" fontId="29" fillId="1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/>
    </xf>
    <xf numFmtId="0" fontId="30" fillId="3" borderId="0" xfId="0" applyFont="1" applyFill="1"/>
    <xf numFmtId="0" fontId="11" fillId="3" borderId="0" xfId="0" applyFont="1" applyFill="1" applyAlignment="1">
      <alignment horizontal="left" vertical="top" wrapText="1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11" fillId="3" borderId="1" xfId="2" applyNumberFormat="1" applyFont="1" applyFill="1" applyBorder="1" applyAlignment="1">
      <alignment horizontal="center" vertical="center" wrapText="1"/>
    </xf>
    <xf numFmtId="1" fontId="11" fillId="3" borderId="1" xfId="2" applyNumberFormat="1" applyFont="1" applyFill="1" applyBorder="1" applyAlignment="1">
      <alignment horizontal="center" vertical="center" wrapText="1"/>
    </xf>
    <xf numFmtId="3" fontId="32" fillId="0" borderId="1" xfId="0" applyNumberFormat="1" applyFont="1" applyBorder="1" applyAlignment="1">
      <alignment horizontal="center" wrapText="1"/>
    </xf>
    <xf numFmtId="10" fontId="11" fillId="3" borderId="0" xfId="0" applyNumberFormat="1" applyFont="1" applyFill="1" applyAlignment="1">
      <alignment horizontal="center" vertical="top" wrapText="1"/>
    </xf>
    <xf numFmtId="0" fontId="33" fillId="0" borderId="1" xfId="0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 wrapText="1"/>
    </xf>
    <xf numFmtId="10" fontId="32" fillId="0" borderId="1" xfId="2" applyNumberFormat="1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wrapText="1" readingOrder="1"/>
    </xf>
    <xf numFmtId="9" fontId="34" fillId="14" borderId="1" xfId="0" applyNumberFormat="1" applyFont="1" applyFill="1" applyBorder="1" applyAlignment="1">
      <alignment horizontal="center" vertical="center" wrapText="1"/>
    </xf>
    <xf numFmtId="3" fontId="34" fillId="14" borderId="1" xfId="0" applyNumberFormat="1" applyFont="1" applyFill="1" applyBorder="1" applyAlignment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167" fontId="3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0" fontId="34" fillId="15" borderId="1" xfId="0" applyFont="1" applyFill="1" applyBorder="1" applyAlignment="1">
      <alignment horizontal="center" vertical="center" wrapText="1"/>
    </xf>
    <xf numFmtId="3" fontId="34" fillId="16" borderId="1" xfId="0" applyNumberFormat="1" applyFont="1" applyFill="1" applyBorder="1" applyAlignment="1">
      <alignment horizontal="center" vertical="center" wrapText="1"/>
    </xf>
    <xf numFmtId="9" fontId="34" fillId="16" borderId="1" xfId="0" applyNumberFormat="1" applyFont="1" applyFill="1" applyBorder="1" applyAlignment="1">
      <alignment horizontal="center" vertical="center" wrapText="1"/>
    </xf>
    <xf numFmtId="0" fontId="34" fillId="16" borderId="1" xfId="0" applyFont="1" applyFill="1" applyBorder="1" applyAlignment="1">
      <alignment horizontal="center" vertical="center" wrapText="1"/>
    </xf>
    <xf numFmtId="0" fontId="35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 wrapText="1"/>
    </xf>
    <xf numFmtId="0" fontId="20" fillId="16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0" fontId="12" fillId="0" borderId="4" xfId="2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 wrapText="1"/>
    </xf>
    <xf numFmtId="164" fontId="6" fillId="2" borderId="1" xfId="2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2" applyNumberFormat="1" applyFont="1" applyBorder="1" applyAlignment="1">
      <alignment horizontal="center" vertical="center"/>
    </xf>
    <xf numFmtId="164" fontId="0" fillId="0" borderId="11" xfId="2" applyNumberFormat="1" applyFont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2" applyNumberFormat="1" applyFont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wrapText="1"/>
    </xf>
    <xf numFmtId="3" fontId="6" fillId="2" borderId="9" xfId="0" applyNumberFormat="1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 vertical="center" wrapText="1"/>
    </xf>
    <xf numFmtId="0" fontId="15" fillId="3" borderId="9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7" fillId="10" borderId="2" xfId="0" applyFont="1" applyFill="1" applyBorder="1" applyAlignment="1">
      <alignment horizontal="center" vertical="center"/>
    </xf>
    <xf numFmtId="0" fontId="27" fillId="10" borderId="9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11" fillId="3" borderId="0" xfId="0" applyFont="1" applyFill="1" applyAlignment="1">
      <alignment horizontal="center" vertical="top" wrapText="1"/>
    </xf>
    <xf numFmtId="9" fontId="34" fillId="10" borderId="2" xfId="0" applyNumberFormat="1" applyFont="1" applyFill="1" applyBorder="1" applyAlignment="1">
      <alignment horizontal="center" wrapText="1"/>
    </xf>
    <xf numFmtId="9" fontId="34" fillId="10" borderId="3" xfId="0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 wrapText="1"/>
    </xf>
    <xf numFmtId="9" fontId="36" fillId="10" borderId="2" xfId="0" applyNumberFormat="1" applyFont="1" applyFill="1" applyBorder="1" applyAlignment="1">
      <alignment horizontal="center" vertical="center" wrapText="1"/>
    </xf>
    <xf numFmtId="9" fontId="36" fillId="10" borderId="3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27" fillId="10" borderId="12" xfId="0" applyFont="1" applyFill="1" applyBorder="1" applyAlignment="1">
      <alignment horizontal="center" vertical="center" textRotation="90"/>
    </xf>
    <xf numFmtId="0" fontId="27" fillId="10" borderId="10" xfId="0" applyFont="1" applyFill="1" applyBorder="1" applyAlignment="1">
      <alignment horizontal="center" vertical="center" textRotation="90"/>
    </xf>
    <xf numFmtId="0" fontId="27" fillId="10" borderId="11" xfId="0" applyFont="1" applyFill="1" applyBorder="1" applyAlignment="1">
      <alignment horizontal="center" vertical="center" textRotation="90"/>
    </xf>
    <xf numFmtId="0" fontId="13" fillId="4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586740</xdr:colOff>
      <xdr:row>6</xdr:row>
      <xdr:rowOff>152401</xdr:rowOff>
    </xdr:from>
    <xdr:to>
      <xdr:col>11</xdr:col>
      <xdr:colOff>655320</xdr:colOff>
      <xdr:row>26</xdr:row>
      <xdr:rowOff>182880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1273C9F-C218-FB6D-2A38-8B20D9169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1402081"/>
          <a:ext cx="6789420" cy="44500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64</xdr:row>
      <xdr:rowOff>0</xdr:rowOff>
    </xdr:from>
    <xdr:to>
      <xdr:col>10</xdr:col>
      <xdr:colOff>304800</xdr:colOff>
      <xdr:row>65</xdr:row>
      <xdr:rowOff>15240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753A3D9E-D359-B7E7-9684-F9D53DB9CBE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223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457200</xdr:colOff>
      <xdr:row>58</xdr:row>
      <xdr:rowOff>88586</xdr:rowOff>
    </xdr:from>
    <xdr:to>
      <xdr:col>15</xdr:col>
      <xdr:colOff>231400</xdr:colOff>
      <xdr:row>67</xdr:row>
      <xdr:rowOff>114299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CCCC7B-E832-08E5-2FF5-690171EA6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1229026"/>
          <a:ext cx="2989840" cy="2121213"/>
        </a:xfrm>
        <a:prstGeom prst="rect">
          <a:avLst/>
        </a:prstGeom>
      </xdr:spPr>
    </xdr:pic>
    <xdr:clientData/>
  </xdr:twoCellAnchor>
  <xdr:twoCellAnchor editAs="oneCell">
    <xdr:from>
      <xdr:col>6</xdr:col>
      <xdr:colOff>175259</xdr:colOff>
      <xdr:row>58</xdr:row>
      <xdr:rowOff>58458</xdr:rowOff>
    </xdr:from>
    <xdr:to>
      <xdr:col>10</xdr:col>
      <xdr:colOff>304800</xdr:colOff>
      <xdr:row>67</xdr:row>
      <xdr:rowOff>167639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491DE0-8D33-69EF-ECC6-A95E11DA3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58639" y="11198898"/>
          <a:ext cx="3063241" cy="22046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286871</xdr:colOff>
      <xdr:row>38</xdr:row>
      <xdr:rowOff>71718</xdr:rowOff>
    </xdr:from>
    <xdr:to>
      <xdr:col>8</xdr:col>
      <xdr:colOff>690282</xdr:colOff>
      <xdr:row>38</xdr:row>
      <xdr:rowOff>340659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127F2A7C-8387-1620-CA5D-C8804E7A9044}"/>
            </a:ext>
          </a:extLst>
        </xdr:cNvPr>
        <xdr:cNvSpPr/>
      </xdr:nvSpPr>
      <xdr:spPr>
        <a:xfrm>
          <a:off x="5459506" y="10103224"/>
          <a:ext cx="1093694" cy="26894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705394</xdr:colOff>
      <xdr:row>2</xdr:row>
      <xdr:rowOff>149134</xdr:rowOff>
    </xdr:from>
    <xdr:to>
      <xdr:col>7</xdr:col>
      <xdr:colOff>691089</xdr:colOff>
      <xdr:row>25</xdr:row>
      <xdr:rowOff>65351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00C99E1-F320-C7D7-7FC1-2AFC45F17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0051" y="519248"/>
          <a:ext cx="4753638" cy="4172532"/>
        </a:xfrm>
        <a:prstGeom prst="rect">
          <a:avLst/>
        </a:prstGeom>
      </xdr:spPr>
    </xdr:pic>
    <xdr:clientData/>
  </xdr:twoCellAnchor>
  <xdr:twoCellAnchor editAs="oneCell">
    <xdr:from>
      <xdr:col>1</xdr:col>
      <xdr:colOff>598714</xdr:colOff>
      <xdr:row>31</xdr:row>
      <xdr:rowOff>0</xdr:rowOff>
    </xdr:from>
    <xdr:to>
      <xdr:col>11</xdr:col>
      <xdr:colOff>720943</xdr:colOff>
      <xdr:row>39</xdr:row>
      <xdr:rowOff>158071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68EC842-6D2A-1284-3592-0502E9A3E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3371" y="5736771"/>
          <a:ext cx="8068801" cy="1638529"/>
        </a:xfrm>
        <a:prstGeom prst="rect">
          <a:avLst/>
        </a:prstGeom>
      </xdr:spPr>
    </xdr:pic>
    <xdr:clientData/>
  </xdr:twoCellAnchor>
  <xdr:twoCellAnchor editAs="oneCell">
    <xdr:from>
      <xdr:col>1</xdr:col>
      <xdr:colOff>391886</xdr:colOff>
      <xdr:row>44</xdr:row>
      <xdr:rowOff>108856</xdr:rowOff>
    </xdr:from>
    <xdr:to>
      <xdr:col>7</xdr:col>
      <xdr:colOff>663371</xdr:colOff>
      <xdr:row>69</xdr:row>
      <xdr:rowOff>102697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D0810F9-24BE-3EE4-F3AE-BF18837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543" y="8251370"/>
          <a:ext cx="5039428" cy="4620270"/>
        </a:xfrm>
        <a:prstGeom prst="rect">
          <a:avLst/>
        </a:prstGeom>
      </xdr:spPr>
    </xdr:pic>
    <xdr:clientData/>
  </xdr:twoCellAnchor>
  <xdr:twoCellAnchor editAs="oneCell">
    <xdr:from>
      <xdr:col>1</xdr:col>
      <xdr:colOff>315687</xdr:colOff>
      <xdr:row>74</xdr:row>
      <xdr:rowOff>21771</xdr:rowOff>
    </xdr:from>
    <xdr:to>
      <xdr:col>7</xdr:col>
      <xdr:colOff>491909</xdr:colOff>
      <xdr:row>96</xdr:row>
      <xdr:rowOff>37309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BC460F8-0DD0-EBB5-818C-2EF8F9003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0344" y="13716000"/>
          <a:ext cx="4944165" cy="4086795"/>
        </a:xfrm>
        <a:prstGeom prst="rect">
          <a:avLst/>
        </a:prstGeom>
      </xdr:spPr>
    </xdr:pic>
    <xdr:clientData/>
  </xdr:twoCellAnchor>
  <xdr:twoCellAnchor editAs="oneCell">
    <xdr:from>
      <xdr:col>1</xdr:col>
      <xdr:colOff>359228</xdr:colOff>
      <xdr:row>98</xdr:row>
      <xdr:rowOff>130629</xdr:rowOff>
    </xdr:from>
    <xdr:to>
      <xdr:col>8</xdr:col>
      <xdr:colOff>102793</xdr:colOff>
      <xdr:row>122</xdr:row>
      <xdr:rowOff>23738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60670D1-59EE-B729-4142-08140E5EA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3885" y="18266229"/>
          <a:ext cx="5306165" cy="433448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272143</xdr:colOff>
      <xdr:row>126</xdr:row>
      <xdr:rowOff>65314</xdr:rowOff>
    </xdr:from>
    <xdr:to>
      <xdr:col>7</xdr:col>
      <xdr:colOff>276891</xdr:colOff>
      <xdr:row>149</xdr:row>
      <xdr:rowOff>38690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1A9EB56-ABBD-5DBE-560B-B8EE2D218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6800" y="23382514"/>
          <a:ext cx="4772691" cy="4229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3F50-D28C-4237-9C6C-F6538DE3379A}">
  <dimension ref="B2:X217"/>
  <sheetViews>
    <sheetView showGridLines="0" tabSelected="1" topLeftCell="A5" zoomScale="99" zoomScaleNormal="99" workbookViewId="0">
      <selection activeCell="I24" sqref="I24"/>
    </sheetView>
  </sheetViews>
  <sheetFormatPr baseColWidth="10" defaultRowHeight="14.4" x14ac:dyDescent="0.3"/>
  <cols>
    <col min="2" max="2" width="9.6640625" customWidth="1"/>
    <col min="3" max="3" width="9" customWidth="1"/>
    <col min="4" max="4" width="11.21875" customWidth="1"/>
    <col min="5" max="5" width="9.6640625" customWidth="1"/>
    <col min="6" max="6" width="10.88671875" customWidth="1"/>
    <col min="7" max="7" width="9.5546875" customWidth="1"/>
    <col min="8" max="8" width="10.88671875" customWidth="1"/>
    <col min="9" max="9" width="9" customWidth="1"/>
    <col min="10" max="10" width="9.33203125" customWidth="1"/>
    <col min="11" max="11" width="8.77734375" customWidth="1"/>
    <col min="13" max="13" width="9.77734375" customWidth="1"/>
    <col min="14" max="14" width="10.5546875" customWidth="1"/>
    <col min="15" max="15" width="9.6640625" customWidth="1"/>
    <col min="16" max="16" width="9.109375" customWidth="1"/>
    <col min="17" max="17" width="8.44140625" customWidth="1"/>
    <col min="18" max="18" width="9.77734375" customWidth="1"/>
    <col min="19" max="19" width="8.21875" customWidth="1"/>
    <col min="20" max="20" width="9.44140625" customWidth="1"/>
    <col min="21" max="21" width="9.109375" customWidth="1"/>
    <col min="22" max="22" width="9.5546875" customWidth="1"/>
  </cols>
  <sheetData>
    <row r="2" spans="2:16" ht="17.399999999999999" x14ac:dyDescent="0.3">
      <c r="B2" s="19" t="s">
        <v>19</v>
      </c>
    </row>
    <row r="4" spans="2:16" ht="30" x14ac:dyDescent="0.3">
      <c r="B4" s="140" t="s">
        <v>20</v>
      </c>
      <c r="C4" s="141"/>
      <c r="D4" s="22" t="s">
        <v>21</v>
      </c>
      <c r="E4" s="22" t="s">
        <v>22</v>
      </c>
    </row>
    <row r="5" spans="2:16" ht="15.6" x14ac:dyDescent="0.3">
      <c r="B5" s="23" t="s">
        <v>24</v>
      </c>
      <c r="C5" s="23"/>
      <c r="D5" s="24">
        <v>15918</v>
      </c>
      <c r="E5" s="25">
        <f>+D5/D7</f>
        <v>0.19999748715307006</v>
      </c>
    </row>
    <row r="6" spans="2:16" ht="15.6" x14ac:dyDescent="0.3">
      <c r="B6" s="23" t="s">
        <v>23</v>
      </c>
      <c r="C6" s="23"/>
      <c r="D6" s="24">
        <v>63673</v>
      </c>
      <c r="E6" s="25">
        <f>+D6/D7</f>
        <v>0.80000251284692991</v>
      </c>
    </row>
    <row r="7" spans="2:16" ht="15.6" x14ac:dyDescent="0.3">
      <c r="B7" s="142" t="s">
        <v>4</v>
      </c>
      <c r="C7" s="143"/>
      <c r="D7" s="24">
        <f>+SUM(D5:D6)</f>
        <v>79591</v>
      </c>
      <c r="E7" s="25">
        <f>+D7/D7</f>
        <v>1</v>
      </c>
    </row>
    <row r="8" spans="2:16" x14ac:dyDescent="0.3">
      <c r="J8" s="38" t="s">
        <v>36</v>
      </c>
    </row>
    <row r="9" spans="2:16" x14ac:dyDescent="0.3">
      <c r="B9" s="26"/>
      <c r="C9" s="26"/>
      <c r="D9" s="27"/>
      <c r="E9" s="144"/>
      <c r="F9" s="144"/>
      <c r="G9" s="144"/>
      <c r="H9" s="144"/>
    </row>
    <row r="10" spans="2:16" ht="15.6" x14ac:dyDescent="0.3">
      <c r="B10" s="139"/>
      <c r="C10" s="139"/>
      <c r="D10" s="28"/>
      <c r="E10" s="28" t="s">
        <v>23</v>
      </c>
      <c r="F10" s="28"/>
      <c r="G10" s="28" t="s">
        <v>24</v>
      </c>
      <c r="H10" s="28"/>
      <c r="J10" s="139"/>
      <c r="K10" s="139"/>
      <c r="L10" s="28"/>
      <c r="M10" s="28" t="s">
        <v>23</v>
      </c>
      <c r="N10" s="28"/>
      <c r="O10" s="28" t="s">
        <v>24</v>
      </c>
      <c r="P10" s="28"/>
    </row>
    <row r="11" spans="2:16" x14ac:dyDescent="0.3">
      <c r="B11" s="138" t="s">
        <v>25</v>
      </c>
      <c r="C11" s="138"/>
      <c r="D11" s="29" t="s">
        <v>26</v>
      </c>
      <c r="E11" s="30" t="s">
        <v>21</v>
      </c>
      <c r="F11" s="31" t="s">
        <v>22</v>
      </c>
      <c r="G11" s="30" t="s">
        <v>21</v>
      </c>
      <c r="H11" s="31" t="s">
        <v>22</v>
      </c>
      <c r="J11" s="138" t="s">
        <v>25</v>
      </c>
      <c r="K11" s="138"/>
      <c r="L11" s="29" t="s">
        <v>26</v>
      </c>
      <c r="M11" s="30" t="s">
        <v>21</v>
      </c>
      <c r="N11" s="31" t="s">
        <v>22</v>
      </c>
      <c r="O11" s="30" t="s">
        <v>21</v>
      </c>
      <c r="P11" s="31" t="s">
        <v>22</v>
      </c>
    </row>
    <row r="12" spans="2:16" x14ac:dyDescent="0.3">
      <c r="B12" s="138" t="s">
        <v>27</v>
      </c>
      <c r="C12" s="138"/>
      <c r="D12" s="29">
        <v>0</v>
      </c>
      <c r="E12" s="30">
        <v>16532</v>
      </c>
      <c r="F12" s="31">
        <f>+E12/$E$18</f>
        <v>0.25963909349331743</v>
      </c>
      <c r="G12" s="30">
        <v>4160</v>
      </c>
      <c r="H12" s="31">
        <f>+G12/$G$18</f>
        <v>0.26133936424173893</v>
      </c>
      <c r="J12" s="138" t="s">
        <v>27</v>
      </c>
      <c r="K12" s="138"/>
      <c r="L12" s="29">
        <v>0</v>
      </c>
      <c r="M12" s="30">
        <v>16532</v>
      </c>
      <c r="N12" s="31">
        <f>+M12/$E$18</f>
        <v>0.25963909349331743</v>
      </c>
      <c r="O12" s="30">
        <v>4160</v>
      </c>
      <c r="P12" s="31">
        <f>+O12/$G$18</f>
        <v>0.26133936424173893</v>
      </c>
    </row>
    <row r="13" spans="2:16" x14ac:dyDescent="0.3">
      <c r="B13" s="138" t="s">
        <v>5</v>
      </c>
      <c r="C13" s="138"/>
      <c r="D13" s="29">
        <v>1</v>
      </c>
      <c r="E13" s="32">
        <v>11863</v>
      </c>
      <c r="F13" s="31">
        <f t="shared" ref="F13:F18" si="0">+E13/$E$18</f>
        <v>0.1863113093461907</v>
      </c>
      <c r="G13" s="32">
        <v>3014</v>
      </c>
      <c r="H13" s="31">
        <f t="shared" ref="H13:H17" si="1">+G13/$G$18</f>
        <v>0.18934539515014448</v>
      </c>
      <c r="J13" s="138" t="s">
        <v>5</v>
      </c>
      <c r="K13" s="138"/>
      <c r="L13" s="29">
        <v>1</v>
      </c>
      <c r="M13" s="32">
        <v>11863</v>
      </c>
      <c r="N13" s="31">
        <f t="shared" ref="N13:N17" si="2">+M13/$E$18</f>
        <v>0.1863113093461907</v>
      </c>
      <c r="O13" s="32">
        <v>3014</v>
      </c>
      <c r="P13" s="31">
        <f t="shared" ref="P13:P17" si="3">+O13/$G$18</f>
        <v>0.18934539515014448</v>
      </c>
    </row>
    <row r="14" spans="2:16" x14ac:dyDescent="0.3">
      <c r="B14" s="138" t="s">
        <v>28</v>
      </c>
      <c r="C14" s="138"/>
      <c r="D14" s="29">
        <v>2</v>
      </c>
      <c r="E14" s="32">
        <v>14881</v>
      </c>
      <c r="F14" s="31">
        <f t="shared" si="0"/>
        <v>0.2337097356807438</v>
      </c>
      <c r="G14" s="32">
        <v>3672</v>
      </c>
      <c r="H14" s="31">
        <f t="shared" si="1"/>
        <v>0.23068224651338107</v>
      </c>
      <c r="J14" s="138" t="s">
        <v>28</v>
      </c>
      <c r="K14" s="138"/>
      <c r="L14" s="29">
        <v>2</v>
      </c>
      <c r="M14" s="32">
        <v>14881</v>
      </c>
      <c r="N14" s="31">
        <f t="shared" si="2"/>
        <v>0.2337097356807438</v>
      </c>
      <c r="O14" s="32">
        <v>3672</v>
      </c>
      <c r="P14" s="31">
        <f t="shared" si="3"/>
        <v>0.23068224651338107</v>
      </c>
    </row>
    <row r="15" spans="2:16" x14ac:dyDescent="0.3">
      <c r="B15" s="138" t="s">
        <v>29</v>
      </c>
      <c r="C15" s="138"/>
      <c r="D15" s="29">
        <v>3</v>
      </c>
      <c r="E15" s="33">
        <v>19072</v>
      </c>
      <c r="F15" s="31">
        <f t="shared" si="0"/>
        <v>0.29953041320496915</v>
      </c>
      <c r="G15" s="33">
        <v>4750</v>
      </c>
      <c r="H15" s="31">
        <f t="shared" si="1"/>
        <v>0.29840432215102397</v>
      </c>
      <c r="J15" s="138" t="s">
        <v>29</v>
      </c>
      <c r="K15" s="138"/>
      <c r="L15" s="29">
        <v>3</v>
      </c>
      <c r="M15" s="33">
        <v>19072</v>
      </c>
      <c r="N15" s="31">
        <f t="shared" si="2"/>
        <v>0.29953041320496915</v>
      </c>
      <c r="O15" s="33">
        <v>4750</v>
      </c>
      <c r="P15" s="31">
        <f t="shared" si="3"/>
        <v>0.29840432215102397</v>
      </c>
    </row>
    <row r="16" spans="2:16" x14ac:dyDescent="0.3">
      <c r="B16" s="138" t="s">
        <v>30</v>
      </c>
      <c r="C16" s="138"/>
      <c r="D16" s="29">
        <v>4</v>
      </c>
      <c r="E16" s="32">
        <v>731</v>
      </c>
      <c r="F16" s="31">
        <f t="shared" si="0"/>
        <v>1.1480533350085594E-2</v>
      </c>
      <c r="G16" s="32">
        <v>184</v>
      </c>
      <c r="H16" s="31">
        <f t="shared" si="1"/>
        <v>1.1559241110692299E-2</v>
      </c>
      <c r="J16" s="138" t="s">
        <v>30</v>
      </c>
      <c r="K16" s="138"/>
      <c r="L16" s="29">
        <v>4</v>
      </c>
      <c r="M16" s="32">
        <v>731</v>
      </c>
      <c r="N16" s="31">
        <f t="shared" si="2"/>
        <v>1.1480533350085594E-2</v>
      </c>
      <c r="O16" s="32">
        <v>184</v>
      </c>
      <c r="P16" s="31">
        <f t="shared" si="3"/>
        <v>1.1559241110692299E-2</v>
      </c>
    </row>
    <row r="17" spans="2:16" x14ac:dyDescent="0.3">
      <c r="B17" s="138" t="s">
        <v>31</v>
      </c>
      <c r="C17" s="138"/>
      <c r="D17" s="34">
        <v>5</v>
      </c>
      <c r="E17" s="32">
        <v>594</v>
      </c>
      <c r="F17" s="31">
        <f t="shared" si="0"/>
        <v>9.3289149246933555E-3</v>
      </c>
      <c r="G17" s="32">
        <v>138</v>
      </c>
      <c r="H17" s="31">
        <f t="shared" si="1"/>
        <v>8.6694308330192236E-3</v>
      </c>
      <c r="I17" t="s">
        <v>33</v>
      </c>
      <c r="J17" s="138" t="s">
        <v>31</v>
      </c>
      <c r="K17" s="138"/>
      <c r="L17" s="34">
        <v>5</v>
      </c>
      <c r="M17" s="32">
        <v>0</v>
      </c>
      <c r="N17" s="31">
        <f t="shared" si="2"/>
        <v>0</v>
      </c>
      <c r="O17" s="32">
        <v>0</v>
      </c>
      <c r="P17" s="31">
        <f t="shared" si="3"/>
        <v>0</v>
      </c>
    </row>
    <row r="18" spans="2:16" x14ac:dyDescent="0.3">
      <c r="B18" s="145" t="s">
        <v>4</v>
      </c>
      <c r="C18" s="145"/>
      <c r="D18" s="35" t="s">
        <v>32</v>
      </c>
      <c r="E18" s="37">
        <f>+SUM(E12:E17)</f>
        <v>63673</v>
      </c>
      <c r="F18" s="36">
        <f t="shared" si="0"/>
        <v>1</v>
      </c>
      <c r="G18" s="37">
        <f>+SUM(G12:G17)</f>
        <v>15918</v>
      </c>
      <c r="H18" s="36">
        <f>+G18/$G$18</f>
        <v>1</v>
      </c>
      <c r="J18" s="145" t="s">
        <v>4</v>
      </c>
      <c r="K18" s="145"/>
      <c r="L18" s="35" t="s">
        <v>32</v>
      </c>
      <c r="M18" s="37">
        <f>+SUM(M12:M17)</f>
        <v>63079</v>
      </c>
      <c r="N18" s="36">
        <f>+M18/$M$18</f>
        <v>1</v>
      </c>
      <c r="O18" s="37">
        <f>+SUM(O12:O17)</f>
        <v>15780</v>
      </c>
      <c r="P18" s="36">
        <f>+O18/$O$18</f>
        <v>1</v>
      </c>
    </row>
    <row r="21" spans="2:16" x14ac:dyDescent="0.3">
      <c r="B21" s="38" t="s">
        <v>58</v>
      </c>
    </row>
    <row r="23" spans="2:16" ht="15.6" x14ac:dyDescent="0.3">
      <c r="B23" s="139"/>
      <c r="C23" s="139"/>
      <c r="D23" s="28"/>
      <c r="E23" s="28" t="s">
        <v>23</v>
      </c>
      <c r="F23" s="28"/>
      <c r="G23" s="28" t="s">
        <v>24</v>
      </c>
      <c r="H23" s="28"/>
    </row>
    <row r="24" spans="2:16" x14ac:dyDescent="0.3">
      <c r="B24" s="138" t="s">
        <v>25</v>
      </c>
      <c r="C24" s="138"/>
      <c r="D24" s="29" t="s">
        <v>26</v>
      </c>
      <c r="E24" s="30" t="s">
        <v>21</v>
      </c>
      <c r="F24" s="31" t="s">
        <v>22</v>
      </c>
      <c r="G24" s="30" t="s">
        <v>21</v>
      </c>
      <c r="H24" s="31" t="s">
        <v>22</v>
      </c>
    </row>
    <row r="25" spans="2:16" x14ac:dyDescent="0.3">
      <c r="B25" s="138" t="s">
        <v>27</v>
      </c>
      <c r="C25" s="138"/>
      <c r="D25" s="29">
        <v>0</v>
      </c>
      <c r="E25" s="30">
        <v>16532</v>
      </c>
      <c r="F25" s="31">
        <f>+E25/$E$27</f>
        <v>0.58221517872864936</v>
      </c>
      <c r="G25" s="30">
        <v>4160</v>
      </c>
      <c r="H25" s="31">
        <f>+G25/$G$27</f>
        <v>0.5798717591301924</v>
      </c>
    </row>
    <row r="26" spans="2:16" x14ac:dyDescent="0.3">
      <c r="B26" s="138" t="s">
        <v>5</v>
      </c>
      <c r="C26" s="138"/>
      <c r="D26" s="29">
        <v>1</v>
      </c>
      <c r="E26" s="32">
        <v>11863</v>
      </c>
      <c r="F26" s="31">
        <f>+E26/$E$27</f>
        <v>0.41778482127135058</v>
      </c>
      <c r="G26" s="32">
        <v>3014</v>
      </c>
      <c r="H26" s="31">
        <f>+G26/$G$27</f>
        <v>0.42012824086980766</v>
      </c>
    </row>
    <row r="27" spans="2:16" x14ac:dyDescent="0.3">
      <c r="B27" s="145" t="s">
        <v>4</v>
      </c>
      <c r="C27" s="145"/>
      <c r="D27" s="29" t="s">
        <v>34</v>
      </c>
      <c r="E27" s="32">
        <f>+SUM(E25:E26)</f>
        <v>28395</v>
      </c>
      <c r="F27" s="36">
        <f>+E27/$E$27</f>
        <v>1</v>
      </c>
      <c r="G27" s="32">
        <f>+SUM(G25:G26)</f>
        <v>7174</v>
      </c>
      <c r="H27" s="36">
        <f>+G27/$G$27</f>
        <v>1</v>
      </c>
    </row>
    <row r="28" spans="2:16" x14ac:dyDescent="0.3">
      <c r="B28" s="26"/>
      <c r="C28" s="26"/>
      <c r="D28" s="39"/>
      <c r="E28" s="40"/>
      <c r="F28" s="41"/>
      <c r="G28" s="40"/>
      <c r="H28" s="41"/>
    </row>
    <row r="29" spans="2:16" x14ac:dyDescent="0.3">
      <c r="B29" s="26" t="s">
        <v>37</v>
      </c>
      <c r="C29" s="26"/>
      <c r="D29" s="39"/>
      <c r="E29" s="40"/>
      <c r="F29" s="41"/>
      <c r="G29" s="40"/>
      <c r="H29" s="41"/>
    </row>
    <row r="30" spans="2:16" x14ac:dyDescent="0.3">
      <c r="B30" s="26"/>
      <c r="C30" s="26"/>
      <c r="D30" s="39"/>
      <c r="E30" s="40"/>
      <c r="F30" s="41"/>
      <c r="G30" s="40"/>
      <c r="H30" s="41"/>
    </row>
    <row r="31" spans="2:16" x14ac:dyDescent="0.3">
      <c r="B31" s="54" t="s">
        <v>57</v>
      </c>
      <c r="C31" s="47" t="s">
        <v>37</v>
      </c>
      <c r="D31" s="48"/>
      <c r="E31" s="49"/>
      <c r="F31" s="50"/>
      <c r="G31" s="49"/>
      <c r="H31" s="51" t="s">
        <v>55</v>
      </c>
      <c r="I31" s="54" t="s">
        <v>56</v>
      </c>
    </row>
    <row r="32" spans="2:16" x14ac:dyDescent="0.3">
      <c r="B32" s="57">
        <v>1</v>
      </c>
      <c r="C32" s="42" t="s">
        <v>38</v>
      </c>
      <c r="D32" s="39"/>
      <c r="E32" s="40"/>
      <c r="F32" s="41"/>
      <c r="G32" s="40"/>
      <c r="H32" s="52">
        <v>1565.15221</v>
      </c>
      <c r="I32" s="55">
        <f>+H32/$H$32</f>
        <v>1</v>
      </c>
    </row>
    <row r="33" spans="2:9" x14ac:dyDescent="0.3">
      <c r="B33" s="57">
        <v>2</v>
      </c>
      <c r="C33" s="42" t="s">
        <v>39</v>
      </c>
      <c r="D33" s="39"/>
      <c r="E33" s="40"/>
      <c r="F33" s="41"/>
      <c r="G33" s="40"/>
      <c r="H33" s="52">
        <v>744.09346000000005</v>
      </c>
      <c r="I33" s="55">
        <f t="shared" ref="I33:I57" si="4">+H33/$H$32</f>
        <v>0.47541284179638993</v>
      </c>
    </row>
    <row r="34" spans="2:9" x14ac:dyDescent="0.3">
      <c r="B34" s="57">
        <v>3</v>
      </c>
      <c r="C34" s="42" t="s">
        <v>40</v>
      </c>
      <c r="D34" s="39"/>
      <c r="E34" s="40"/>
      <c r="F34" s="41"/>
      <c r="G34" s="40"/>
      <c r="H34" s="52">
        <v>412.08332000000001</v>
      </c>
      <c r="I34" s="55">
        <f t="shared" si="4"/>
        <v>0.26328641864167324</v>
      </c>
    </row>
    <row r="35" spans="2:9" x14ac:dyDescent="0.3">
      <c r="B35" s="57">
        <v>4</v>
      </c>
      <c r="C35" s="42" t="s">
        <v>41</v>
      </c>
      <c r="D35" s="39"/>
      <c r="E35" s="40"/>
      <c r="F35" s="41"/>
      <c r="G35" s="40"/>
      <c r="H35" s="52">
        <v>405.53613999999999</v>
      </c>
      <c r="I35" s="55">
        <f t="shared" si="4"/>
        <v>0.25910332388694646</v>
      </c>
    </row>
    <row r="36" spans="2:9" x14ac:dyDescent="0.3">
      <c r="B36" s="57">
        <v>5</v>
      </c>
      <c r="C36" s="42" t="s">
        <v>42</v>
      </c>
      <c r="D36" s="39"/>
      <c r="E36" s="40"/>
      <c r="F36" s="41"/>
      <c r="G36" s="40"/>
      <c r="H36" s="52">
        <v>357.12574999999998</v>
      </c>
      <c r="I36" s="55">
        <f t="shared" si="4"/>
        <v>0.22817317556610037</v>
      </c>
    </row>
    <row r="37" spans="2:9" x14ac:dyDescent="0.3">
      <c r="B37" s="57">
        <v>6</v>
      </c>
      <c r="C37" s="42" t="s">
        <v>43</v>
      </c>
      <c r="D37" s="39"/>
      <c r="E37" s="40"/>
      <c r="F37" s="41"/>
      <c r="G37" s="40"/>
      <c r="H37" s="52">
        <v>223.10039</v>
      </c>
      <c r="I37" s="55">
        <f t="shared" si="4"/>
        <v>0.14254229625372986</v>
      </c>
    </row>
    <row r="38" spans="2:9" x14ac:dyDescent="0.3">
      <c r="B38" s="57">
        <v>7</v>
      </c>
      <c r="C38" s="42" t="s">
        <v>73</v>
      </c>
      <c r="D38" s="39"/>
      <c r="E38" s="40"/>
      <c r="F38" s="41"/>
      <c r="G38" s="40"/>
      <c r="H38" s="52">
        <v>218.45803000000001</v>
      </c>
      <c r="I38" s="55">
        <f t="shared" si="4"/>
        <v>0.13957622051340299</v>
      </c>
    </row>
    <row r="39" spans="2:9" x14ac:dyDescent="0.3">
      <c r="B39" s="57">
        <v>8</v>
      </c>
      <c r="C39" s="42" t="s">
        <v>44</v>
      </c>
      <c r="D39" s="39"/>
      <c r="E39" s="40"/>
      <c r="F39" s="41"/>
      <c r="G39" s="40"/>
      <c r="H39" s="52">
        <v>202.16489999999999</v>
      </c>
      <c r="I39" s="55">
        <f t="shared" si="4"/>
        <v>0.12916628728396964</v>
      </c>
    </row>
    <row r="40" spans="2:9" x14ac:dyDescent="0.3">
      <c r="B40" s="57">
        <v>9</v>
      </c>
      <c r="C40" s="42" t="s">
        <v>46</v>
      </c>
      <c r="D40" s="39"/>
      <c r="E40" s="40"/>
      <c r="F40" s="41"/>
      <c r="G40" s="40"/>
      <c r="H40" s="52">
        <v>197.77501000000001</v>
      </c>
      <c r="I40" s="55">
        <f t="shared" si="4"/>
        <v>0.12636151853882635</v>
      </c>
    </row>
    <row r="41" spans="2:9" x14ac:dyDescent="0.3">
      <c r="B41" s="57">
        <v>10</v>
      </c>
      <c r="C41" s="42" t="s">
        <v>45</v>
      </c>
      <c r="D41" s="39"/>
      <c r="E41" s="40"/>
      <c r="F41" s="41"/>
      <c r="G41" s="40"/>
      <c r="H41" s="52">
        <v>179.7714</v>
      </c>
      <c r="I41" s="55">
        <f t="shared" si="4"/>
        <v>0.11485873313241528</v>
      </c>
    </row>
    <row r="42" spans="2:9" x14ac:dyDescent="0.3">
      <c r="B42" s="57">
        <v>11</v>
      </c>
      <c r="C42" s="42" t="s">
        <v>47</v>
      </c>
      <c r="D42" s="39"/>
      <c r="E42" s="40"/>
      <c r="F42" s="41"/>
      <c r="G42" s="40"/>
      <c r="H42" s="52">
        <v>174.04611</v>
      </c>
      <c r="I42" s="55">
        <f t="shared" si="4"/>
        <v>0.11120075663439788</v>
      </c>
    </row>
    <row r="43" spans="2:9" x14ac:dyDescent="0.3">
      <c r="B43" s="57">
        <v>12</v>
      </c>
      <c r="C43" s="42" t="s">
        <v>78</v>
      </c>
      <c r="D43" s="39"/>
      <c r="E43" s="40"/>
      <c r="F43" s="41"/>
      <c r="G43" s="40"/>
      <c r="H43" s="52">
        <v>146.68270000000001</v>
      </c>
      <c r="I43" s="55">
        <f t="shared" si="4"/>
        <v>9.3717849971920633E-2</v>
      </c>
    </row>
    <row r="44" spans="2:9" x14ac:dyDescent="0.3">
      <c r="B44" s="57">
        <v>13</v>
      </c>
      <c r="C44" s="42" t="s">
        <v>68</v>
      </c>
      <c r="D44" s="39"/>
      <c r="E44" s="40"/>
      <c r="F44" s="41"/>
      <c r="G44" s="40"/>
      <c r="H44" s="52">
        <v>126.21810000000001</v>
      </c>
      <c r="I44" s="55">
        <f t="shared" si="4"/>
        <v>8.0642699919901084E-2</v>
      </c>
    </row>
    <row r="45" spans="2:9" x14ac:dyDescent="0.3">
      <c r="B45" s="57">
        <v>14</v>
      </c>
      <c r="C45" s="42" t="s">
        <v>71</v>
      </c>
      <c r="D45" s="39"/>
      <c r="E45" s="40"/>
      <c r="F45" s="41"/>
      <c r="G45" s="40"/>
      <c r="H45" s="52">
        <v>115.37734</v>
      </c>
      <c r="I45" s="55">
        <f t="shared" si="4"/>
        <v>7.3716370371415832E-2</v>
      </c>
    </row>
    <row r="46" spans="2:9" x14ac:dyDescent="0.3">
      <c r="B46" s="57">
        <v>15</v>
      </c>
      <c r="C46" s="42" t="s">
        <v>48</v>
      </c>
      <c r="D46" s="39"/>
      <c r="E46" s="40"/>
      <c r="F46" s="41"/>
      <c r="G46" s="40"/>
      <c r="H46" s="52">
        <v>98.629170000000002</v>
      </c>
      <c r="I46" s="55">
        <f t="shared" si="4"/>
        <v>6.3015705034847699E-2</v>
      </c>
    </row>
    <row r="47" spans="2:9" x14ac:dyDescent="0.3">
      <c r="B47" s="57">
        <v>16</v>
      </c>
      <c r="C47" s="42" t="s">
        <v>49</v>
      </c>
      <c r="D47" s="39"/>
      <c r="E47" s="40"/>
      <c r="F47" s="41"/>
      <c r="G47" s="40"/>
      <c r="H47" s="52">
        <v>94.558239999999998</v>
      </c>
      <c r="I47" s="55">
        <f t="shared" si="4"/>
        <v>6.0414724776192856E-2</v>
      </c>
    </row>
    <row r="48" spans="2:9" x14ac:dyDescent="0.3">
      <c r="B48" s="57">
        <v>17</v>
      </c>
      <c r="C48" s="42" t="s">
        <v>74</v>
      </c>
      <c r="D48" s="39"/>
      <c r="E48" s="40"/>
      <c r="F48" s="41"/>
      <c r="G48" s="40"/>
      <c r="H48" s="52">
        <v>69.631609999999995</v>
      </c>
      <c r="I48" s="55">
        <f t="shared" si="4"/>
        <v>4.4488714615174708E-2</v>
      </c>
    </row>
    <row r="49" spans="2:9" x14ac:dyDescent="0.3">
      <c r="B49" s="57">
        <v>18</v>
      </c>
      <c r="C49" s="42" t="s">
        <v>69</v>
      </c>
      <c r="D49" s="39"/>
      <c r="E49" s="40"/>
      <c r="F49" s="41"/>
      <c r="G49" s="40"/>
      <c r="H49" s="52">
        <v>65.378450000000001</v>
      </c>
      <c r="I49" s="55">
        <f t="shared" si="4"/>
        <v>4.1771304785749884E-2</v>
      </c>
    </row>
    <row r="50" spans="2:9" x14ac:dyDescent="0.3">
      <c r="B50" s="57">
        <v>19</v>
      </c>
      <c r="C50" s="42" t="s">
        <v>50</v>
      </c>
      <c r="D50" s="39"/>
      <c r="E50" s="40"/>
      <c r="F50" s="41"/>
      <c r="G50" s="40"/>
      <c r="H50" s="52">
        <v>44.087859999999999</v>
      </c>
      <c r="I50" s="55">
        <f t="shared" si="4"/>
        <v>2.8168416923488867E-2</v>
      </c>
    </row>
    <row r="51" spans="2:9" x14ac:dyDescent="0.3">
      <c r="B51" s="57">
        <v>20</v>
      </c>
      <c r="C51" s="42" t="s">
        <v>70</v>
      </c>
      <c r="D51" s="39"/>
      <c r="E51" s="40"/>
      <c r="F51" s="41"/>
      <c r="G51" s="40"/>
      <c r="H51" s="52">
        <v>41.612749999999998</v>
      </c>
      <c r="I51" s="55">
        <f t="shared" si="4"/>
        <v>2.6587030791081972E-2</v>
      </c>
    </row>
    <row r="52" spans="2:9" x14ac:dyDescent="0.3">
      <c r="B52" s="57">
        <v>21</v>
      </c>
      <c r="C52" s="42" t="s">
        <v>51</v>
      </c>
      <c r="D52" s="39"/>
      <c r="E52" s="40"/>
      <c r="F52" s="41"/>
      <c r="G52" s="40"/>
      <c r="H52" s="52">
        <v>39.220329999999997</v>
      </c>
      <c r="I52" s="55">
        <f t="shared" si="4"/>
        <v>2.5058476581009331E-2</v>
      </c>
    </row>
    <row r="53" spans="2:9" x14ac:dyDescent="0.3">
      <c r="B53" s="57">
        <v>22</v>
      </c>
      <c r="C53" s="42" t="s">
        <v>54</v>
      </c>
      <c r="D53" s="39"/>
      <c r="E53" s="40"/>
      <c r="F53" s="41"/>
      <c r="G53" s="40"/>
      <c r="H53" s="52">
        <v>27.782209999999999</v>
      </c>
      <c r="I53" s="55">
        <f t="shared" si="4"/>
        <v>1.7750484472050167E-2</v>
      </c>
    </row>
    <row r="54" spans="2:9" x14ac:dyDescent="0.3">
      <c r="B54" s="57">
        <v>23</v>
      </c>
      <c r="C54" s="42" t="s">
        <v>52</v>
      </c>
      <c r="D54" s="39"/>
      <c r="E54" s="40"/>
      <c r="F54" s="41"/>
      <c r="G54" s="40"/>
      <c r="H54" s="52">
        <v>27.652100000000001</v>
      </c>
      <c r="I54" s="55">
        <f t="shared" si="4"/>
        <v>1.7667355176912796E-2</v>
      </c>
    </row>
    <row r="55" spans="2:9" x14ac:dyDescent="0.3">
      <c r="B55" s="57">
        <v>24</v>
      </c>
      <c r="C55" s="62" t="s">
        <v>53</v>
      </c>
      <c r="D55" s="39"/>
      <c r="E55" s="40"/>
      <c r="F55" s="41"/>
      <c r="G55" s="40"/>
      <c r="H55" s="63">
        <v>22.074649999999998</v>
      </c>
      <c r="I55" s="55">
        <f t="shared" si="4"/>
        <v>1.410383594577041E-2</v>
      </c>
    </row>
    <row r="56" spans="2:9" x14ac:dyDescent="0.3">
      <c r="B56" s="57">
        <v>25</v>
      </c>
      <c r="C56" s="62" t="s">
        <v>53</v>
      </c>
      <c r="D56" s="39"/>
      <c r="E56" s="40"/>
      <c r="F56" s="41"/>
      <c r="G56" s="40"/>
      <c r="H56" s="63">
        <v>23.074649999999998</v>
      </c>
      <c r="I56" s="55">
        <f t="shared" si="4"/>
        <v>1.4742751441407733E-2</v>
      </c>
    </row>
    <row r="57" spans="2:9" x14ac:dyDescent="0.3">
      <c r="B57" s="58">
        <v>26</v>
      </c>
      <c r="C57" s="43" t="s">
        <v>53</v>
      </c>
      <c r="D57" s="44"/>
      <c r="E57" s="64"/>
      <c r="F57" s="46"/>
      <c r="G57" s="64"/>
      <c r="H57" s="53">
        <v>24.074649999999998</v>
      </c>
      <c r="I57" s="56">
        <f t="shared" si="4"/>
        <v>1.5381666937045055E-2</v>
      </c>
    </row>
    <row r="58" spans="2:9" ht="17.399999999999999" customHeight="1" x14ac:dyDescent="0.3"/>
    <row r="59" spans="2:9" ht="17.399999999999999" x14ac:dyDescent="0.3">
      <c r="B59" s="19" t="s">
        <v>98</v>
      </c>
      <c r="E59" t="s">
        <v>92</v>
      </c>
    </row>
    <row r="60" spans="2:9" ht="17.399999999999999" x14ac:dyDescent="0.3">
      <c r="B60" s="19"/>
    </row>
    <row r="61" spans="2:9" ht="17.399999999999999" x14ac:dyDescent="0.3">
      <c r="B61" s="19"/>
    </row>
    <row r="62" spans="2:9" ht="17.399999999999999" x14ac:dyDescent="0.3">
      <c r="B62" s="19"/>
    </row>
    <row r="63" spans="2:9" ht="17.399999999999999" x14ac:dyDescent="0.3">
      <c r="B63" s="19" t="s">
        <v>14</v>
      </c>
    </row>
    <row r="65" spans="2:22" x14ac:dyDescent="0.3">
      <c r="B65" s="20" t="s">
        <v>15</v>
      </c>
      <c r="M65" s="20" t="s">
        <v>16</v>
      </c>
    </row>
    <row r="66" spans="2:22" x14ac:dyDescent="0.3">
      <c r="B66" t="s">
        <v>35</v>
      </c>
    </row>
    <row r="68" spans="2:22" x14ac:dyDescent="0.3">
      <c r="B68" s="1" t="s">
        <v>0</v>
      </c>
      <c r="C68" s="1" t="s">
        <v>1</v>
      </c>
      <c r="D68" s="1" t="s">
        <v>2</v>
      </c>
      <c r="E68" s="2"/>
      <c r="F68" s="3"/>
      <c r="G68" s="4"/>
      <c r="H68" s="3"/>
      <c r="I68" s="3"/>
      <c r="J68" s="5"/>
      <c r="K68" s="5"/>
      <c r="M68" s="1" t="s">
        <v>0</v>
      </c>
      <c r="N68" s="1" t="s">
        <v>1</v>
      </c>
      <c r="O68" s="1" t="s">
        <v>2</v>
      </c>
      <c r="P68" s="2"/>
      <c r="Q68" s="3"/>
      <c r="R68" s="4"/>
      <c r="S68" s="3"/>
      <c r="T68" s="3"/>
      <c r="U68" s="5"/>
      <c r="V68" s="5"/>
    </row>
    <row r="69" spans="2:22" x14ac:dyDescent="0.3">
      <c r="B69" s="6">
        <v>68.830072356049669</v>
      </c>
      <c r="C69" s="6">
        <v>91.624195905395709</v>
      </c>
      <c r="D69" s="6">
        <v>83.248391810791418</v>
      </c>
      <c r="E69" s="7"/>
      <c r="F69" s="3"/>
      <c r="G69" s="4"/>
      <c r="H69" s="3"/>
      <c r="I69" s="3"/>
      <c r="J69" s="5"/>
      <c r="K69" s="5"/>
      <c r="M69" s="6">
        <v>68.333579946200445</v>
      </c>
      <c r="N69" s="6">
        <v>91.87305758491749</v>
      </c>
      <c r="O69" s="6">
        <v>83.746115169834994</v>
      </c>
      <c r="P69" s="7"/>
      <c r="Q69" s="3"/>
      <c r="R69" s="4"/>
      <c r="S69" s="3"/>
      <c r="T69" s="3"/>
      <c r="U69" s="5"/>
      <c r="V69" s="5"/>
    </row>
    <row r="70" spans="2:22" x14ac:dyDescent="0.3">
      <c r="B70" s="149" t="s">
        <v>3</v>
      </c>
      <c r="C70" s="149"/>
      <c r="D70" s="146" t="s">
        <v>4</v>
      </c>
      <c r="E70" s="146"/>
      <c r="F70" s="146"/>
      <c r="G70" s="146" t="s">
        <v>5</v>
      </c>
      <c r="H70" s="146"/>
      <c r="I70" s="146"/>
      <c r="J70" s="147" t="s">
        <v>6</v>
      </c>
      <c r="K70" s="147"/>
      <c r="M70" s="149" t="s">
        <v>3</v>
      </c>
      <c r="N70" s="149"/>
      <c r="O70" s="146" t="s">
        <v>4</v>
      </c>
      <c r="P70" s="146"/>
      <c r="Q70" s="146"/>
      <c r="R70" s="146" t="s">
        <v>5</v>
      </c>
      <c r="S70" s="146"/>
      <c r="T70" s="146"/>
      <c r="U70" s="147" t="s">
        <v>6</v>
      </c>
      <c r="V70" s="147"/>
    </row>
    <row r="71" spans="2:22" x14ac:dyDescent="0.3">
      <c r="B71" s="8" t="s">
        <v>7</v>
      </c>
      <c r="C71" s="8" t="s">
        <v>8</v>
      </c>
      <c r="D71" s="9" t="s">
        <v>9</v>
      </c>
      <c r="E71" s="8" t="s">
        <v>10</v>
      </c>
      <c r="F71" s="8" t="s">
        <v>11</v>
      </c>
      <c r="G71" s="9" t="s">
        <v>9</v>
      </c>
      <c r="H71" s="8" t="s">
        <v>10</v>
      </c>
      <c r="I71" s="8" t="s">
        <v>11</v>
      </c>
      <c r="J71" s="10" t="s">
        <v>12</v>
      </c>
      <c r="K71" s="8" t="s">
        <v>13</v>
      </c>
      <c r="M71" s="8" t="s">
        <v>7</v>
      </c>
      <c r="N71" s="8" t="s">
        <v>8</v>
      </c>
      <c r="O71" s="9" t="s">
        <v>9</v>
      </c>
      <c r="P71" s="8" t="s">
        <v>10</v>
      </c>
      <c r="Q71" s="8" t="s">
        <v>11</v>
      </c>
      <c r="R71" s="9" t="s">
        <v>9</v>
      </c>
      <c r="S71" s="8" t="s">
        <v>10</v>
      </c>
      <c r="T71" s="8" t="s">
        <v>11</v>
      </c>
      <c r="U71" s="10" t="s">
        <v>12</v>
      </c>
      <c r="V71" s="8" t="s">
        <v>13</v>
      </c>
    </row>
    <row r="72" spans="2:22" x14ac:dyDescent="0.3">
      <c r="B72" s="11">
        <v>829</v>
      </c>
      <c r="C72" s="11">
        <v>999</v>
      </c>
      <c r="D72" s="12">
        <v>6308</v>
      </c>
      <c r="E72" s="13">
        <v>0.1000015853136543</v>
      </c>
      <c r="F72" s="13">
        <v>0.1000015853136543</v>
      </c>
      <c r="G72" s="12">
        <v>316</v>
      </c>
      <c r="H72" s="13">
        <v>1.2279474625009714E-2</v>
      </c>
      <c r="I72" s="13">
        <v>1.2279474625009714E-2</v>
      </c>
      <c r="J72" s="14">
        <v>5.0095117311350669E-2</v>
      </c>
      <c r="K72" s="15">
        <v>5.0095117311350669E-2</v>
      </c>
      <c r="M72" s="11">
        <v>830</v>
      </c>
      <c r="N72" s="11">
        <v>999</v>
      </c>
      <c r="O72" s="12">
        <v>1578</v>
      </c>
      <c r="P72" s="13">
        <v>0.1</v>
      </c>
      <c r="Q72" s="13">
        <v>0.1</v>
      </c>
      <c r="R72" s="12">
        <v>73</v>
      </c>
      <c r="S72" s="13">
        <v>1.1286332714904144E-2</v>
      </c>
      <c r="T72" s="13">
        <v>1.1286332714904144E-2</v>
      </c>
      <c r="U72" s="14">
        <v>4.6261089987325726E-2</v>
      </c>
      <c r="V72" s="15">
        <v>4.6261089987325726E-2</v>
      </c>
    </row>
    <row r="73" spans="2:22" x14ac:dyDescent="0.3">
      <c r="B73" s="11">
        <v>761</v>
      </c>
      <c r="C73" s="11">
        <v>829</v>
      </c>
      <c r="D73" s="12">
        <v>6308</v>
      </c>
      <c r="E73" s="13">
        <v>0.1000015853136543</v>
      </c>
      <c r="F73" s="13">
        <v>0.2000031706273086</v>
      </c>
      <c r="G73" s="12">
        <v>726</v>
      </c>
      <c r="H73" s="13">
        <v>2.8211704359990673E-2</v>
      </c>
      <c r="I73" s="13">
        <v>4.0491178985000389E-2</v>
      </c>
      <c r="J73" s="14">
        <v>0.11509194673430564</v>
      </c>
      <c r="K73" s="15">
        <v>8.2593532022828153E-2</v>
      </c>
      <c r="M73" s="11">
        <v>761</v>
      </c>
      <c r="N73" s="11">
        <v>830</v>
      </c>
      <c r="O73" s="12">
        <v>1578</v>
      </c>
      <c r="P73" s="13">
        <v>0.1</v>
      </c>
      <c r="Q73" s="13">
        <v>0.2</v>
      </c>
      <c r="R73" s="12">
        <v>163</v>
      </c>
      <c r="S73" s="13">
        <v>2.5200989486703771E-2</v>
      </c>
      <c r="T73" s="13">
        <v>3.6487322201607914E-2</v>
      </c>
      <c r="U73" s="14">
        <v>0.10329531051964512</v>
      </c>
      <c r="V73" s="15">
        <v>7.477820025348543E-2</v>
      </c>
    </row>
    <row r="74" spans="2:22" x14ac:dyDescent="0.3">
      <c r="B74" s="11">
        <v>688</v>
      </c>
      <c r="C74" s="11">
        <v>761</v>
      </c>
      <c r="D74" s="12">
        <v>6308</v>
      </c>
      <c r="E74" s="13">
        <v>0.1000015853136543</v>
      </c>
      <c r="F74" s="13">
        <v>0.30000475594096293</v>
      </c>
      <c r="G74" s="12">
        <v>1006</v>
      </c>
      <c r="H74" s="13">
        <v>3.9092251496075231E-2</v>
      </c>
      <c r="I74" s="13">
        <v>7.958343048107562E-2</v>
      </c>
      <c r="J74" s="14">
        <v>0.15948002536461636</v>
      </c>
      <c r="K74" s="15">
        <v>0.10822236313675755</v>
      </c>
      <c r="M74" s="11">
        <v>690</v>
      </c>
      <c r="N74" s="11">
        <v>761</v>
      </c>
      <c r="O74" s="12">
        <v>1578</v>
      </c>
      <c r="P74" s="13">
        <v>0.1</v>
      </c>
      <c r="Q74" s="13">
        <v>0.3</v>
      </c>
      <c r="R74" s="12">
        <v>251</v>
      </c>
      <c r="S74" s="13">
        <v>3.8806431663574524E-2</v>
      </c>
      <c r="T74" s="13">
        <v>7.5293753865182431E-2</v>
      </c>
      <c r="U74" s="14">
        <v>0.15906210392902409</v>
      </c>
      <c r="V74" s="15">
        <v>0.10287283481199831</v>
      </c>
    </row>
    <row r="75" spans="2:22" x14ac:dyDescent="0.3">
      <c r="B75" s="11">
        <v>592</v>
      </c>
      <c r="C75" s="11">
        <v>688</v>
      </c>
      <c r="D75" s="12">
        <v>6308</v>
      </c>
      <c r="E75" s="13">
        <v>0.1000015853136543</v>
      </c>
      <c r="F75" s="13">
        <v>0.4000063412546172</v>
      </c>
      <c r="G75" s="12">
        <v>1300</v>
      </c>
      <c r="H75" s="13">
        <v>5.0516825988964016E-2</v>
      </c>
      <c r="I75" s="13">
        <v>0.13010025647003964</v>
      </c>
      <c r="J75" s="14">
        <v>0.20608750792644262</v>
      </c>
      <c r="K75" s="15">
        <v>0.13268864933417882</v>
      </c>
      <c r="M75" s="11">
        <v>593</v>
      </c>
      <c r="N75" s="11">
        <v>690</v>
      </c>
      <c r="O75" s="12">
        <v>1578</v>
      </c>
      <c r="P75" s="13">
        <v>0.1</v>
      </c>
      <c r="Q75" s="13">
        <v>0.4</v>
      </c>
      <c r="R75" s="12">
        <v>364</v>
      </c>
      <c r="S75" s="13">
        <v>5.627705627705628E-2</v>
      </c>
      <c r="T75" s="13">
        <v>0.1315708101422387</v>
      </c>
      <c r="U75" s="14">
        <v>0.23067173637515842</v>
      </c>
      <c r="V75" s="15">
        <v>0.13482256020278835</v>
      </c>
    </row>
    <row r="76" spans="2:22" x14ac:dyDescent="0.3">
      <c r="B76" s="11">
        <v>446</v>
      </c>
      <c r="C76" s="11">
        <v>592</v>
      </c>
      <c r="D76" s="12">
        <v>6308</v>
      </c>
      <c r="E76" s="13">
        <v>0.1000015853136543</v>
      </c>
      <c r="F76" s="13">
        <v>0.50000792656827153</v>
      </c>
      <c r="G76" s="12">
        <v>1726</v>
      </c>
      <c r="H76" s="13">
        <v>6.7070801274578373E-2</v>
      </c>
      <c r="I76" s="13">
        <v>0.19717105774461802</v>
      </c>
      <c r="J76" s="14">
        <v>0.27362079898541536</v>
      </c>
      <c r="K76" s="15">
        <v>0.16087507926442612</v>
      </c>
      <c r="M76" s="11">
        <v>448</v>
      </c>
      <c r="N76" s="11">
        <v>593</v>
      </c>
      <c r="O76" s="12">
        <v>1578</v>
      </c>
      <c r="P76" s="13">
        <v>0.1</v>
      </c>
      <c r="Q76" s="13">
        <v>0.5</v>
      </c>
      <c r="R76" s="12">
        <v>456</v>
      </c>
      <c r="S76" s="13">
        <v>7.050092764378478E-2</v>
      </c>
      <c r="T76" s="13">
        <v>0.2020717377860235</v>
      </c>
      <c r="U76" s="14">
        <v>0.28897338403041822</v>
      </c>
      <c r="V76" s="15">
        <v>0.16565272496831432</v>
      </c>
    </row>
    <row r="77" spans="2:22" x14ac:dyDescent="0.3">
      <c r="B77" s="11">
        <v>324</v>
      </c>
      <c r="C77" s="11">
        <v>446</v>
      </c>
      <c r="D77" s="12">
        <v>6307</v>
      </c>
      <c r="E77" s="13">
        <v>9.9985732177111236E-2</v>
      </c>
      <c r="F77" s="13">
        <v>0.5999936587453828</v>
      </c>
      <c r="G77" s="12">
        <v>2116</v>
      </c>
      <c r="H77" s="13">
        <v>8.2225849071267579E-2</v>
      </c>
      <c r="I77" s="13">
        <v>0.27939690681588558</v>
      </c>
      <c r="J77" s="14">
        <v>0.33550023783098143</v>
      </c>
      <c r="K77" s="15">
        <v>0.18997542737865616</v>
      </c>
      <c r="M77" s="11">
        <v>329</v>
      </c>
      <c r="N77" s="11">
        <v>448</v>
      </c>
      <c r="O77" s="12">
        <v>1578</v>
      </c>
      <c r="P77" s="13">
        <v>0.1</v>
      </c>
      <c r="Q77" s="13">
        <v>0.6</v>
      </c>
      <c r="R77" s="12">
        <v>527</v>
      </c>
      <c r="S77" s="13">
        <v>8.1478045763760054E-2</v>
      </c>
      <c r="T77" s="13">
        <v>0.28354978354978355</v>
      </c>
      <c r="U77" s="14">
        <v>0.33396704689480355</v>
      </c>
      <c r="V77" s="15">
        <v>0.19370511195606252</v>
      </c>
    </row>
    <row r="78" spans="2:22" x14ac:dyDescent="0.3">
      <c r="B78" s="11">
        <v>202</v>
      </c>
      <c r="C78" s="11">
        <v>324</v>
      </c>
      <c r="D78" s="12">
        <v>6308</v>
      </c>
      <c r="E78" s="13">
        <v>0.1000015853136543</v>
      </c>
      <c r="F78" s="13">
        <v>0.69999524405903712</v>
      </c>
      <c r="G78" s="12">
        <v>3056</v>
      </c>
      <c r="H78" s="13">
        <v>0.11875340017098003</v>
      </c>
      <c r="I78" s="13">
        <v>0.3981503069868656</v>
      </c>
      <c r="J78" s="14">
        <v>0.48446417247939128</v>
      </c>
      <c r="K78" s="15">
        <v>0.23204620088325217</v>
      </c>
      <c r="M78" s="11">
        <v>210</v>
      </c>
      <c r="N78" s="11">
        <v>329</v>
      </c>
      <c r="O78" s="12">
        <v>1578</v>
      </c>
      <c r="P78" s="13">
        <v>0.1</v>
      </c>
      <c r="Q78" s="13">
        <v>0.7</v>
      </c>
      <c r="R78" s="12">
        <v>769</v>
      </c>
      <c r="S78" s="13">
        <v>0.11889301175015461</v>
      </c>
      <c r="T78" s="13">
        <v>0.40244279529993815</v>
      </c>
      <c r="U78" s="14">
        <v>0.48732572877059571</v>
      </c>
      <c r="V78" s="15">
        <v>0.2356509143581387</v>
      </c>
    </row>
    <row r="79" spans="2:22" x14ac:dyDescent="0.3">
      <c r="B79" s="11">
        <v>102</v>
      </c>
      <c r="C79" s="11">
        <v>202</v>
      </c>
      <c r="D79" s="12">
        <v>6308</v>
      </c>
      <c r="E79" s="13">
        <v>0.1000015853136543</v>
      </c>
      <c r="F79" s="13">
        <v>0.79999682937269134</v>
      </c>
      <c r="G79" s="12">
        <v>4126</v>
      </c>
      <c r="H79" s="13">
        <v>0.16033263386958888</v>
      </c>
      <c r="I79" s="13">
        <v>0.55848294085645445</v>
      </c>
      <c r="J79" s="14">
        <v>0.65409004438807861</v>
      </c>
      <c r="K79" s="15">
        <v>0.28480272675029228</v>
      </c>
      <c r="M79" s="11">
        <v>103</v>
      </c>
      <c r="N79" s="11">
        <v>210</v>
      </c>
      <c r="O79" s="12">
        <v>1578</v>
      </c>
      <c r="P79" s="13">
        <v>0.1</v>
      </c>
      <c r="Q79" s="13">
        <v>0.8</v>
      </c>
      <c r="R79" s="12">
        <v>1028</v>
      </c>
      <c r="S79" s="13">
        <v>0.15893630179344465</v>
      </c>
      <c r="T79" s="13">
        <v>0.56137909709338285</v>
      </c>
      <c r="U79" s="14">
        <v>0.65145754119138155</v>
      </c>
      <c r="V79" s="15">
        <v>0.28762674271229405</v>
      </c>
    </row>
    <row r="80" spans="2:22" x14ac:dyDescent="0.3">
      <c r="B80" s="11">
        <v>65</v>
      </c>
      <c r="C80" s="11">
        <v>102</v>
      </c>
      <c r="D80" s="12">
        <v>6308</v>
      </c>
      <c r="E80" s="13">
        <v>0.1000015853136543</v>
      </c>
      <c r="F80" s="13">
        <v>0.89999841468634567</v>
      </c>
      <c r="G80" s="12">
        <v>5375</v>
      </c>
      <c r="H80" s="13">
        <v>0.20886764591590892</v>
      </c>
      <c r="I80" s="13">
        <v>0.76735058677236345</v>
      </c>
      <c r="J80" s="14">
        <v>0.85209258084971462</v>
      </c>
      <c r="K80" s="15">
        <v>0.34783604305014887</v>
      </c>
      <c r="M80" s="11">
        <v>66</v>
      </c>
      <c r="N80" s="11">
        <v>103</v>
      </c>
      <c r="O80" s="12">
        <v>1578</v>
      </c>
      <c r="P80" s="13">
        <v>0.1</v>
      </c>
      <c r="Q80" s="13">
        <v>0.9</v>
      </c>
      <c r="R80" s="12">
        <v>1357</v>
      </c>
      <c r="S80" s="13">
        <v>0.20980210265924551</v>
      </c>
      <c r="T80" s="13">
        <v>0.77118119975262833</v>
      </c>
      <c r="U80" s="14">
        <v>0.85994930291508243</v>
      </c>
      <c r="V80" s="15">
        <v>0.35121813829038162</v>
      </c>
    </row>
    <row r="81" spans="2:22" x14ac:dyDescent="0.3">
      <c r="B81" s="11">
        <v>1</v>
      </c>
      <c r="C81" s="11">
        <v>65</v>
      </c>
      <c r="D81" s="12">
        <v>6308</v>
      </c>
      <c r="E81" s="13">
        <v>0.1000015853136543</v>
      </c>
      <c r="F81" s="13">
        <v>1</v>
      </c>
      <c r="G81" s="12">
        <v>5987</v>
      </c>
      <c r="H81" s="13">
        <v>0.2326494132276366</v>
      </c>
      <c r="I81" s="13">
        <v>1</v>
      </c>
      <c r="J81" s="14">
        <v>0.94911223842739378</v>
      </c>
      <c r="K81" s="15">
        <v>0.40796461579923587</v>
      </c>
      <c r="M81" s="11">
        <v>1</v>
      </c>
      <c r="N81" s="11">
        <v>66</v>
      </c>
      <c r="O81" s="12">
        <v>1578</v>
      </c>
      <c r="P81" s="13">
        <v>0.1</v>
      </c>
      <c r="Q81" s="13">
        <v>1</v>
      </c>
      <c r="R81" s="12">
        <v>1480</v>
      </c>
      <c r="S81" s="13">
        <v>0.22881880024737167</v>
      </c>
      <c r="T81" s="13">
        <v>1</v>
      </c>
      <c r="U81" s="14">
        <v>0.93789607097591887</v>
      </c>
      <c r="V81" s="15">
        <v>0.40988593155893538</v>
      </c>
    </row>
    <row r="82" spans="2:22" x14ac:dyDescent="0.3">
      <c r="B82" s="148" t="s">
        <v>4</v>
      </c>
      <c r="C82" s="148"/>
      <c r="D82" s="16">
        <f>+SUM(D72:D81)</f>
        <v>63079</v>
      </c>
      <c r="E82" s="17"/>
      <c r="F82" s="17"/>
      <c r="G82" s="16">
        <v>25798</v>
      </c>
      <c r="H82" s="17"/>
      <c r="I82" s="17"/>
      <c r="J82" s="18"/>
      <c r="K82" s="18"/>
      <c r="M82" s="148" t="s">
        <v>4</v>
      </c>
      <c r="N82" s="148"/>
      <c r="O82" s="16">
        <v>15780</v>
      </c>
      <c r="P82" s="17"/>
      <c r="Q82" s="17"/>
      <c r="R82" s="16">
        <v>6462</v>
      </c>
      <c r="S82" s="17"/>
      <c r="T82" s="17"/>
      <c r="U82" s="18"/>
      <c r="V82" s="18"/>
    </row>
    <row r="86" spans="2:22" ht="17.399999999999999" x14ac:dyDescent="0.3">
      <c r="B86" s="19" t="s">
        <v>17</v>
      </c>
    </row>
    <row r="88" spans="2:22" x14ac:dyDescent="0.3">
      <c r="B88" s="20" t="s">
        <v>15</v>
      </c>
      <c r="M88" s="20" t="s">
        <v>16</v>
      </c>
    </row>
    <row r="91" spans="2:22" x14ac:dyDescent="0.3">
      <c r="B91" s="1" t="s">
        <v>0</v>
      </c>
      <c r="C91" s="1" t="s">
        <v>1</v>
      </c>
      <c r="D91" s="1" t="s">
        <v>2</v>
      </c>
      <c r="E91" s="2"/>
      <c r="F91" s="3"/>
      <c r="G91" s="4"/>
      <c r="H91" s="3"/>
      <c r="I91" s="3"/>
      <c r="J91" s="5"/>
      <c r="K91" s="5"/>
      <c r="M91" s="1" t="s">
        <v>0</v>
      </c>
      <c r="N91" s="1" t="s">
        <v>1</v>
      </c>
      <c r="O91" s="1" t="s">
        <v>2</v>
      </c>
      <c r="P91" s="2"/>
      <c r="Q91" s="3"/>
      <c r="R91" s="4"/>
      <c r="S91" s="3"/>
      <c r="T91" s="3"/>
      <c r="U91" s="5"/>
      <c r="V91" s="5"/>
    </row>
    <row r="92" spans="2:22" x14ac:dyDescent="0.3">
      <c r="B92" s="6">
        <v>70.683114313068501</v>
      </c>
      <c r="C92" s="6">
        <v>92.34090928666815</v>
      </c>
      <c r="D92" s="6">
        <v>84.681818573336301</v>
      </c>
      <c r="E92" s="7"/>
      <c r="F92" s="3"/>
      <c r="G92" s="4"/>
      <c r="H92" s="3"/>
      <c r="I92" s="3"/>
      <c r="J92" s="5"/>
      <c r="K92" s="5"/>
      <c r="M92" s="6">
        <v>71.029819119240898</v>
      </c>
      <c r="N92" s="6">
        <v>92.808337621948851</v>
      </c>
      <c r="O92" s="6">
        <v>85.616675243897717</v>
      </c>
      <c r="P92" s="7"/>
      <c r="Q92" s="3"/>
      <c r="R92" s="4"/>
      <c r="S92" s="3"/>
      <c r="T92" s="3"/>
      <c r="U92" s="5"/>
      <c r="V92" s="5"/>
    </row>
    <row r="93" spans="2:22" x14ac:dyDescent="0.3">
      <c r="B93" s="149" t="s">
        <v>3</v>
      </c>
      <c r="C93" s="149"/>
      <c r="D93" s="146" t="s">
        <v>4</v>
      </c>
      <c r="E93" s="146"/>
      <c r="F93" s="146"/>
      <c r="G93" s="146" t="s">
        <v>5</v>
      </c>
      <c r="H93" s="146"/>
      <c r="I93" s="146"/>
      <c r="J93" s="147" t="s">
        <v>6</v>
      </c>
      <c r="K93" s="147"/>
      <c r="M93" s="149" t="s">
        <v>3</v>
      </c>
      <c r="N93" s="149"/>
      <c r="O93" s="146" t="s">
        <v>4</v>
      </c>
      <c r="P93" s="146"/>
      <c r="Q93" s="146"/>
      <c r="R93" s="146" t="s">
        <v>5</v>
      </c>
      <c r="S93" s="146"/>
      <c r="T93" s="146"/>
      <c r="U93" s="147" t="s">
        <v>6</v>
      </c>
      <c r="V93" s="147"/>
    </row>
    <row r="94" spans="2:22" x14ac:dyDescent="0.3">
      <c r="B94" s="8" t="s">
        <v>7</v>
      </c>
      <c r="C94" s="8" t="s">
        <v>8</v>
      </c>
      <c r="D94" s="9" t="s">
        <v>9</v>
      </c>
      <c r="E94" s="8" t="s">
        <v>10</v>
      </c>
      <c r="F94" s="8" t="s">
        <v>11</v>
      </c>
      <c r="G94" s="9" t="s">
        <v>9</v>
      </c>
      <c r="H94" s="8" t="s">
        <v>10</v>
      </c>
      <c r="I94" s="8" t="s">
        <v>11</v>
      </c>
      <c r="J94" s="10" t="s">
        <v>12</v>
      </c>
      <c r="K94" s="8" t="s">
        <v>13</v>
      </c>
      <c r="M94" s="8" t="s">
        <v>7</v>
      </c>
      <c r="N94" s="8" t="s">
        <v>8</v>
      </c>
      <c r="O94" s="9" t="s">
        <v>9</v>
      </c>
      <c r="P94" s="8" t="s">
        <v>10</v>
      </c>
      <c r="Q94" s="8" t="s">
        <v>11</v>
      </c>
      <c r="R94" s="9" t="s">
        <v>9</v>
      </c>
      <c r="S94" s="8" t="s">
        <v>10</v>
      </c>
      <c r="T94" s="8" t="s">
        <v>11</v>
      </c>
      <c r="U94" s="10" t="s">
        <v>12</v>
      </c>
      <c r="V94" s="8" t="s">
        <v>13</v>
      </c>
    </row>
    <row r="95" spans="2:22" x14ac:dyDescent="0.3">
      <c r="B95" s="11">
        <v>881</v>
      </c>
      <c r="C95" s="11">
        <v>999</v>
      </c>
      <c r="D95" s="12">
        <v>6308</v>
      </c>
      <c r="E95" s="13">
        <v>0.1000015853136543</v>
      </c>
      <c r="F95" s="13">
        <v>0.1000015853136543</v>
      </c>
      <c r="G95" s="12">
        <v>327</v>
      </c>
      <c r="H95" s="13">
        <v>1.2269708453716558E-2</v>
      </c>
      <c r="I95" s="13">
        <v>1.2269708453716558E-2</v>
      </c>
      <c r="J95" s="14">
        <v>5.1838934686112871E-2</v>
      </c>
      <c r="K95" s="15">
        <v>5.1838934686112871E-2</v>
      </c>
      <c r="M95" s="11">
        <v>882</v>
      </c>
      <c r="N95" s="11">
        <v>999</v>
      </c>
      <c r="O95" s="12">
        <v>1578</v>
      </c>
      <c r="P95" s="13">
        <v>0.1</v>
      </c>
      <c r="Q95" s="13">
        <v>0.1</v>
      </c>
      <c r="R95" s="12">
        <v>67</v>
      </c>
      <c r="S95" s="13">
        <v>1.0010458688181682E-2</v>
      </c>
      <c r="T95" s="13">
        <v>1.0010458688181682E-2</v>
      </c>
      <c r="U95" s="21">
        <v>4.2458808618504436E-2</v>
      </c>
      <c r="V95" s="15">
        <v>4.2458808618504436E-2</v>
      </c>
    </row>
    <row r="96" spans="2:22" x14ac:dyDescent="0.3">
      <c r="B96" s="11">
        <v>819</v>
      </c>
      <c r="C96" s="11">
        <v>881</v>
      </c>
      <c r="D96" s="12">
        <v>6308</v>
      </c>
      <c r="E96" s="13">
        <v>0.1000015853136543</v>
      </c>
      <c r="F96" s="13">
        <v>0.2000031706273086</v>
      </c>
      <c r="G96" s="12">
        <v>650</v>
      </c>
      <c r="H96" s="13">
        <v>2.4389328730629246E-2</v>
      </c>
      <c r="I96" s="13">
        <v>3.6659037184345801E-2</v>
      </c>
      <c r="J96" s="14">
        <v>0.10304375396322131</v>
      </c>
      <c r="K96" s="15">
        <v>7.7441344324667094E-2</v>
      </c>
      <c r="M96" s="11">
        <v>821</v>
      </c>
      <c r="N96" s="11">
        <v>882</v>
      </c>
      <c r="O96" s="12">
        <v>1578</v>
      </c>
      <c r="P96" s="13">
        <v>0.1</v>
      </c>
      <c r="Q96" s="13">
        <v>0.2</v>
      </c>
      <c r="R96" s="12">
        <v>149</v>
      </c>
      <c r="S96" s="13">
        <v>2.2262064843866728E-2</v>
      </c>
      <c r="T96" s="13">
        <v>3.227252353204841E-2</v>
      </c>
      <c r="U96" s="14">
        <v>9.4423320659062102E-2</v>
      </c>
      <c r="V96" s="15">
        <v>6.8441064638783272E-2</v>
      </c>
    </row>
    <row r="97" spans="2:22" x14ac:dyDescent="0.3">
      <c r="B97" s="11">
        <v>742</v>
      </c>
      <c r="C97" s="11">
        <v>819</v>
      </c>
      <c r="D97" s="12">
        <v>6308</v>
      </c>
      <c r="E97" s="13">
        <v>0.1000015853136543</v>
      </c>
      <c r="F97" s="13">
        <v>0.30000475594096293</v>
      </c>
      <c r="G97" s="12">
        <v>940</v>
      </c>
      <c r="H97" s="13">
        <v>3.5270721548909985E-2</v>
      </c>
      <c r="I97" s="13">
        <v>7.1929758733255786E-2</v>
      </c>
      <c r="J97" s="14">
        <v>0.14901712111604312</v>
      </c>
      <c r="K97" s="15">
        <v>0.10129993658845909</v>
      </c>
      <c r="M97" s="11">
        <v>744</v>
      </c>
      <c r="N97" s="11">
        <v>821</v>
      </c>
      <c r="O97" s="12">
        <v>1578</v>
      </c>
      <c r="P97" s="13">
        <v>0.1</v>
      </c>
      <c r="Q97" s="13">
        <v>0.3</v>
      </c>
      <c r="R97" s="12">
        <v>243</v>
      </c>
      <c r="S97" s="13">
        <v>3.630658897355446E-2</v>
      </c>
      <c r="T97" s="13">
        <v>6.8579112505602863E-2</v>
      </c>
      <c r="U97" s="14">
        <v>0.15399239543726237</v>
      </c>
      <c r="V97" s="15">
        <v>9.6958174904942962E-2</v>
      </c>
    </row>
    <row r="98" spans="2:22" x14ac:dyDescent="0.3">
      <c r="B98" s="11">
        <v>618</v>
      </c>
      <c r="C98" s="11">
        <v>742</v>
      </c>
      <c r="D98" s="12">
        <v>6308</v>
      </c>
      <c r="E98" s="13">
        <v>0.1000015853136543</v>
      </c>
      <c r="F98" s="13">
        <v>0.4000063412546172</v>
      </c>
      <c r="G98" s="12">
        <v>1286</v>
      </c>
      <c r="H98" s="13">
        <v>4.8253348842444935E-2</v>
      </c>
      <c r="I98" s="13">
        <v>0.12018310757570072</v>
      </c>
      <c r="J98" s="14">
        <v>0.20386810399492708</v>
      </c>
      <c r="K98" s="15">
        <v>0.1269419784400761</v>
      </c>
      <c r="M98" s="11">
        <v>624</v>
      </c>
      <c r="N98" s="11">
        <v>744</v>
      </c>
      <c r="O98" s="12">
        <v>1578</v>
      </c>
      <c r="P98" s="13">
        <v>0.1</v>
      </c>
      <c r="Q98" s="13">
        <v>0.4</v>
      </c>
      <c r="R98" s="12">
        <v>354</v>
      </c>
      <c r="S98" s="13">
        <v>5.2891080233079334E-2</v>
      </c>
      <c r="T98" s="13">
        <v>0.1214701927386822</v>
      </c>
      <c r="U98" s="14">
        <v>0.22433460076045628</v>
      </c>
      <c r="V98" s="15">
        <v>0.1288022813688213</v>
      </c>
    </row>
    <row r="99" spans="2:22" x14ac:dyDescent="0.3">
      <c r="B99" s="11">
        <v>432</v>
      </c>
      <c r="C99" s="11">
        <v>618</v>
      </c>
      <c r="D99" s="12">
        <v>6308</v>
      </c>
      <c r="E99" s="13">
        <v>0.1000015853136543</v>
      </c>
      <c r="F99" s="13">
        <v>0.50000792656827153</v>
      </c>
      <c r="G99" s="12">
        <v>1682</v>
      </c>
      <c r="H99" s="13">
        <v>6.3112078346028291E-2</v>
      </c>
      <c r="I99" s="13">
        <v>0.18329518592172903</v>
      </c>
      <c r="J99" s="14">
        <v>0.26664552948636649</v>
      </c>
      <c r="K99" s="15">
        <v>0.15488268864933419</v>
      </c>
      <c r="M99" s="11">
        <v>433</v>
      </c>
      <c r="N99" s="11">
        <v>623</v>
      </c>
      <c r="O99" s="12">
        <v>1578</v>
      </c>
      <c r="P99" s="13">
        <v>0.1</v>
      </c>
      <c r="Q99" s="13">
        <v>0.5</v>
      </c>
      <c r="R99" s="12">
        <v>431</v>
      </c>
      <c r="S99" s="13">
        <v>6.4395637232929931E-2</v>
      </c>
      <c r="T99" s="13">
        <v>0.18586582997161213</v>
      </c>
      <c r="U99" s="14">
        <v>0.27313054499366285</v>
      </c>
      <c r="V99" s="15">
        <v>0.1576679340937896</v>
      </c>
    </row>
    <row r="100" spans="2:22" x14ac:dyDescent="0.3">
      <c r="B100" s="11">
        <v>228</v>
      </c>
      <c r="C100" s="11">
        <v>432</v>
      </c>
      <c r="D100" s="12">
        <v>6307</v>
      </c>
      <c r="E100" s="13">
        <v>9.9985732177111236E-2</v>
      </c>
      <c r="F100" s="13">
        <v>0.5999936587453828</v>
      </c>
      <c r="G100" s="12">
        <v>2171</v>
      </c>
      <c r="H100" s="13">
        <v>8.1460357960301683E-2</v>
      </c>
      <c r="I100" s="13">
        <v>0.26475554388203071</v>
      </c>
      <c r="J100" s="14">
        <v>0.34422070715078484</v>
      </c>
      <c r="K100" s="15">
        <v>0.18643485613126537</v>
      </c>
      <c r="M100" s="11">
        <v>232</v>
      </c>
      <c r="N100" s="11">
        <v>433</v>
      </c>
      <c r="O100" s="12">
        <v>1578</v>
      </c>
      <c r="P100" s="13">
        <v>0.1</v>
      </c>
      <c r="Q100" s="13">
        <v>0.6</v>
      </c>
      <c r="R100" s="12">
        <v>549</v>
      </c>
      <c r="S100" s="13">
        <v>8.2025997310623044E-2</v>
      </c>
      <c r="T100" s="13">
        <v>0.26789182728223515</v>
      </c>
      <c r="U100" s="14">
        <v>0.34790874524714827</v>
      </c>
      <c r="V100" s="15">
        <v>0.18937473595268273</v>
      </c>
    </row>
    <row r="101" spans="2:22" x14ac:dyDescent="0.3">
      <c r="B101" s="11">
        <v>67</v>
      </c>
      <c r="C101" s="11">
        <v>228</v>
      </c>
      <c r="D101" s="12">
        <v>6308</v>
      </c>
      <c r="E101" s="13">
        <v>0.1000015853136543</v>
      </c>
      <c r="F101" s="13">
        <v>0.69999524405903712</v>
      </c>
      <c r="G101" s="12">
        <v>3097</v>
      </c>
      <c r="H101" s="13">
        <v>0.1162057708903981</v>
      </c>
      <c r="I101" s="13">
        <v>0.38096131477242878</v>
      </c>
      <c r="J101" s="14">
        <v>0.49096385542168675</v>
      </c>
      <c r="K101" s="15">
        <v>0.22993998414675576</v>
      </c>
      <c r="M101" s="11">
        <v>71</v>
      </c>
      <c r="N101" s="11">
        <v>232</v>
      </c>
      <c r="O101" s="12">
        <v>1578</v>
      </c>
      <c r="P101" s="13">
        <v>0.1</v>
      </c>
      <c r="Q101" s="13">
        <v>0.7</v>
      </c>
      <c r="R101" s="12">
        <v>798</v>
      </c>
      <c r="S101" s="13">
        <v>0.11922904527117885</v>
      </c>
      <c r="T101" s="13">
        <v>0.38712087255341404</v>
      </c>
      <c r="U101" s="14">
        <v>0.50570342205323193</v>
      </c>
      <c r="V101" s="15">
        <v>0.23456454825276118</v>
      </c>
    </row>
    <row r="102" spans="2:22" x14ac:dyDescent="0.3">
      <c r="B102" s="11">
        <v>9</v>
      </c>
      <c r="C102" s="11">
        <v>67</v>
      </c>
      <c r="D102" s="12">
        <v>6308</v>
      </c>
      <c r="E102" s="13">
        <v>0.1000015853136543</v>
      </c>
      <c r="F102" s="13">
        <v>0.79999682937269134</v>
      </c>
      <c r="G102" s="12">
        <v>4584</v>
      </c>
      <c r="H102" s="13">
        <v>0.17200105061723764</v>
      </c>
      <c r="I102" s="13">
        <v>0.55296236538966648</v>
      </c>
      <c r="J102" s="14">
        <v>0.72669625871908683</v>
      </c>
      <c r="K102" s="15">
        <v>0.29203574896458789</v>
      </c>
      <c r="M102" s="11">
        <v>9</v>
      </c>
      <c r="N102" s="11">
        <v>71</v>
      </c>
      <c r="O102" s="12">
        <v>1578</v>
      </c>
      <c r="P102" s="13">
        <v>0.1</v>
      </c>
      <c r="Q102" s="13">
        <v>0.8</v>
      </c>
      <c r="R102" s="12">
        <v>1122</v>
      </c>
      <c r="S102" s="13">
        <v>0.16763783056925147</v>
      </c>
      <c r="T102" s="13">
        <v>0.55475870312266551</v>
      </c>
      <c r="U102" s="14">
        <v>0.71102661596958172</v>
      </c>
      <c r="V102" s="15">
        <v>0.29412230671736372</v>
      </c>
    </row>
    <row r="103" spans="2:22" x14ac:dyDescent="0.3">
      <c r="B103" s="11">
        <v>0</v>
      </c>
      <c r="C103" s="11">
        <v>9</v>
      </c>
      <c r="D103" s="12">
        <v>6308</v>
      </c>
      <c r="E103" s="13">
        <v>0.1000015853136543</v>
      </c>
      <c r="F103" s="13">
        <v>0.89999841468634567</v>
      </c>
      <c r="G103" s="12">
        <v>5811</v>
      </c>
      <c r="H103" s="13">
        <v>0.21804059885182545</v>
      </c>
      <c r="I103" s="13">
        <v>0.77100296424149184</v>
      </c>
      <c r="J103" s="14">
        <v>0.92121116043119844</v>
      </c>
      <c r="K103" s="15">
        <v>0.36194535942646772</v>
      </c>
      <c r="M103" s="11">
        <v>0</v>
      </c>
      <c r="N103" s="11">
        <v>9</v>
      </c>
      <c r="O103" s="12">
        <v>1578</v>
      </c>
      <c r="P103" s="13">
        <v>0.1</v>
      </c>
      <c r="Q103" s="13">
        <v>0.9</v>
      </c>
      <c r="R103" s="12">
        <v>1465</v>
      </c>
      <c r="S103" s="13">
        <v>0.21888540265949499</v>
      </c>
      <c r="T103" s="13">
        <v>0.77364410578216047</v>
      </c>
      <c r="U103" s="14">
        <v>0.92839036755386561</v>
      </c>
      <c r="V103" s="15">
        <v>0.36459653569919731</v>
      </c>
    </row>
    <row r="104" spans="2:22" x14ac:dyDescent="0.3">
      <c r="B104" s="11">
        <v>1</v>
      </c>
      <c r="C104" s="11">
        <v>0</v>
      </c>
      <c r="D104" s="12">
        <v>6308</v>
      </c>
      <c r="E104" s="13">
        <v>0.1000015853136543</v>
      </c>
      <c r="F104" s="13">
        <v>1</v>
      </c>
      <c r="G104" s="12">
        <v>6103</v>
      </c>
      <c r="H104" s="13">
        <v>0.22899703575850813</v>
      </c>
      <c r="I104" s="13">
        <v>1</v>
      </c>
      <c r="J104" s="14">
        <v>0.96750158528852248</v>
      </c>
      <c r="K104" s="15">
        <v>0.42250194200922653</v>
      </c>
      <c r="M104" s="11">
        <v>1</v>
      </c>
      <c r="N104" s="11">
        <v>0</v>
      </c>
      <c r="O104" s="12">
        <v>1578</v>
      </c>
      <c r="P104" s="13">
        <v>0.1</v>
      </c>
      <c r="Q104" s="13">
        <v>1</v>
      </c>
      <c r="R104" s="12">
        <v>1515</v>
      </c>
      <c r="S104" s="13">
        <v>0.22635589421783953</v>
      </c>
      <c r="T104" s="13">
        <v>1</v>
      </c>
      <c r="U104" s="14">
        <v>0.96007604562737647</v>
      </c>
      <c r="V104" s="15">
        <v>0.42414448669201521</v>
      </c>
    </row>
    <row r="105" spans="2:22" x14ac:dyDescent="0.3">
      <c r="B105" s="148" t="s">
        <v>4</v>
      </c>
      <c r="C105" s="148"/>
      <c r="D105" s="16">
        <v>63079</v>
      </c>
      <c r="E105" s="17"/>
      <c r="F105" s="17"/>
      <c r="G105" s="16">
        <f>+SUM(G95:G104)</f>
        <v>26651</v>
      </c>
      <c r="H105" s="17"/>
      <c r="I105" s="17"/>
      <c r="J105" s="18"/>
      <c r="K105" s="18"/>
      <c r="M105" s="148" t="s">
        <v>4</v>
      </c>
      <c r="N105" s="148"/>
      <c r="O105" s="16">
        <f>+SUM(O95:O104)</f>
        <v>15780</v>
      </c>
      <c r="P105" s="17"/>
      <c r="Q105" s="17"/>
      <c r="R105" s="16">
        <f>+SUM(R95:R104)</f>
        <v>6693</v>
      </c>
      <c r="S105" s="17"/>
      <c r="T105" s="17"/>
      <c r="U105" s="18"/>
      <c r="V105" s="18"/>
    </row>
    <row r="110" spans="2:22" ht="17.399999999999999" x14ac:dyDescent="0.3">
      <c r="B110" s="19" t="s">
        <v>18</v>
      </c>
    </row>
    <row r="112" spans="2:22" x14ac:dyDescent="0.3">
      <c r="B112" s="20" t="s">
        <v>15</v>
      </c>
      <c r="M112" s="20" t="s">
        <v>16</v>
      </c>
    </row>
    <row r="114" spans="2:22" x14ac:dyDescent="0.3">
      <c r="B114" s="1" t="s">
        <v>0</v>
      </c>
      <c r="C114" s="1" t="s">
        <v>1</v>
      </c>
      <c r="D114" s="1" t="s">
        <v>2</v>
      </c>
      <c r="E114" s="2"/>
      <c r="F114" s="3"/>
      <c r="G114" s="4"/>
      <c r="H114" s="3"/>
      <c r="I114" s="3"/>
      <c r="J114" s="5"/>
      <c r="K114" s="5"/>
      <c r="M114" s="1" t="s">
        <v>0</v>
      </c>
      <c r="N114" s="1" t="s">
        <v>1</v>
      </c>
      <c r="O114" s="1" t="s">
        <v>2</v>
      </c>
      <c r="P114" s="2"/>
      <c r="Q114" s="3"/>
      <c r="R114" s="4"/>
      <c r="S114" s="3"/>
      <c r="T114" s="3"/>
      <c r="U114" s="5"/>
      <c r="V114" s="5"/>
    </row>
    <row r="115" spans="2:22" x14ac:dyDescent="0.3">
      <c r="B115" s="6">
        <v>72.607208871388522</v>
      </c>
      <c r="C115" s="6">
        <v>93.05193290078428</v>
      </c>
      <c r="D115" s="6">
        <v>86.103865801568574</v>
      </c>
      <c r="E115" s="7"/>
      <c r="F115" s="3"/>
      <c r="G115" s="4"/>
      <c r="H115" s="3"/>
      <c r="I115" s="3"/>
      <c r="J115" s="5"/>
      <c r="K115" s="5"/>
      <c r="M115" s="6">
        <v>72.705853163085706</v>
      </c>
      <c r="N115" s="6">
        <v>93.189560579896266</v>
      </c>
      <c r="O115" s="6">
        <v>86.379121159792533</v>
      </c>
      <c r="P115" s="7"/>
      <c r="Q115" s="3"/>
      <c r="R115" s="4"/>
      <c r="S115" s="3"/>
      <c r="T115" s="3"/>
      <c r="U115" s="5"/>
      <c r="V115" s="5"/>
    </row>
    <row r="116" spans="2:22" x14ac:dyDescent="0.3">
      <c r="B116" s="149" t="s">
        <v>3</v>
      </c>
      <c r="C116" s="149"/>
      <c r="D116" s="146" t="s">
        <v>4</v>
      </c>
      <c r="E116" s="146"/>
      <c r="F116" s="146"/>
      <c r="G116" s="146" t="s">
        <v>5</v>
      </c>
      <c r="H116" s="146"/>
      <c r="I116" s="146"/>
      <c r="J116" s="147" t="s">
        <v>6</v>
      </c>
      <c r="K116" s="147"/>
      <c r="M116" s="149" t="s">
        <v>3</v>
      </c>
      <c r="N116" s="149"/>
      <c r="O116" s="146" t="s">
        <v>4</v>
      </c>
      <c r="P116" s="146"/>
      <c r="Q116" s="146"/>
      <c r="R116" s="146" t="s">
        <v>5</v>
      </c>
      <c r="S116" s="146"/>
      <c r="T116" s="146"/>
      <c r="U116" s="147" t="s">
        <v>6</v>
      </c>
      <c r="V116" s="147"/>
    </row>
    <row r="117" spans="2:22" x14ac:dyDescent="0.3">
      <c r="B117" s="8" t="s">
        <v>7</v>
      </c>
      <c r="C117" s="8" t="s">
        <v>8</v>
      </c>
      <c r="D117" s="9" t="s">
        <v>9</v>
      </c>
      <c r="E117" s="8" t="s">
        <v>10</v>
      </c>
      <c r="F117" s="8" t="s">
        <v>11</v>
      </c>
      <c r="G117" s="9" t="s">
        <v>9</v>
      </c>
      <c r="H117" s="8" t="s">
        <v>10</v>
      </c>
      <c r="I117" s="8" t="s">
        <v>11</v>
      </c>
      <c r="J117" s="10" t="s">
        <v>12</v>
      </c>
      <c r="K117" s="8" t="s">
        <v>13</v>
      </c>
      <c r="M117" s="8" t="s">
        <v>7</v>
      </c>
      <c r="N117" s="8" t="s">
        <v>8</v>
      </c>
      <c r="O117" s="9" t="s">
        <v>9</v>
      </c>
      <c r="P117" s="8" t="s">
        <v>10</v>
      </c>
      <c r="Q117" s="8" t="s">
        <v>11</v>
      </c>
      <c r="R117" s="9" t="s">
        <v>9</v>
      </c>
      <c r="S117" s="8" t="s">
        <v>10</v>
      </c>
      <c r="T117" s="8" t="s">
        <v>11</v>
      </c>
      <c r="U117" s="10" t="s">
        <v>12</v>
      </c>
      <c r="V117" s="8" t="s">
        <v>13</v>
      </c>
    </row>
    <row r="118" spans="2:22" x14ac:dyDescent="0.3">
      <c r="B118" s="11">
        <v>900</v>
      </c>
      <c r="C118" s="11">
        <v>999</v>
      </c>
      <c r="D118" s="12">
        <v>6308</v>
      </c>
      <c r="E118" s="13">
        <v>0.1000015853136543</v>
      </c>
      <c r="F118" s="13">
        <v>0.1000015853136543</v>
      </c>
      <c r="G118" s="12">
        <v>266</v>
      </c>
      <c r="H118" s="13">
        <v>1.0012798313633968E-2</v>
      </c>
      <c r="I118" s="13">
        <v>1.0012798313633968E-2</v>
      </c>
      <c r="J118" s="14">
        <v>4.2168674698795178E-2</v>
      </c>
      <c r="K118" s="15">
        <v>4.2168674698795178E-2</v>
      </c>
      <c r="M118" s="11">
        <v>899</v>
      </c>
      <c r="N118" s="11">
        <v>999</v>
      </c>
      <c r="O118" s="12">
        <v>1578</v>
      </c>
      <c r="P118" s="13">
        <v>0.1</v>
      </c>
      <c r="Q118" s="13">
        <v>0.1</v>
      </c>
      <c r="R118" s="12">
        <v>69</v>
      </c>
      <c r="S118" s="13">
        <v>1.0310818888224747E-2</v>
      </c>
      <c r="T118" s="13">
        <v>1.0310818888224747E-2</v>
      </c>
      <c r="U118" s="14">
        <v>4.3726235741444866E-2</v>
      </c>
      <c r="V118" s="15">
        <v>4.3726235741444866E-2</v>
      </c>
    </row>
    <row r="119" spans="2:22" x14ac:dyDescent="0.3">
      <c r="B119" s="11">
        <v>826</v>
      </c>
      <c r="C119" s="11">
        <v>900</v>
      </c>
      <c r="D119" s="12">
        <v>6308</v>
      </c>
      <c r="E119" s="13">
        <v>0.1000015853136543</v>
      </c>
      <c r="F119" s="13">
        <v>0.2000031706273086</v>
      </c>
      <c r="G119" s="12">
        <v>573</v>
      </c>
      <c r="H119" s="13">
        <v>2.1568922683128811E-2</v>
      </c>
      <c r="I119" s="13">
        <v>3.1581720996762777E-2</v>
      </c>
      <c r="J119" s="14">
        <v>9.0837032339885854E-2</v>
      </c>
      <c r="K119" s="15">
        <v>6.6502853519340516E-2</v>
      </c>
      <c r="M119" s="11">
        <v>827</v>
      </c>
      <c r="N119" s="11">
        <v>899</v>
      </c>
      <c r="O119" s="12">
        <v>1578</v>
      </c>
      <c r="P119" s="13">
        <v>0.1</v>
      </c>
      <c r="Q119" s="13">
        <v>0.2</v>
      </c>
      <c r="R119" s="12">
        <v>131</v>
      </c>
      <c r="S119" s="13">
        <v>1.957561267184698E-2</v>
      </c>
      <c r="T119" s="13">
        <v>2.9886431560071727E-2</v>
      </c>
      <c r="U119" s="14">
        <v>8.3016476552598223E-2</v>
      </c>
      <c r="V119" s="15">
        <v>6.3371356147021551E-2</v>
      </c>
    </row>
    <row r="120" spans="2:22" x14ac:dyDescent="0.3">
      <c r="B120" s="11">
        <v>722</v>
      </c>
      <c r="C120" s="11">
        <v>826</v>
      </c>
      <c r="D120" s="12">
        <v>6308</v>
      </c>
      <c r="E120" s="13">
        <v>0.1000015853136543</v>
      </c>
      <c r="F120" s="13">
        <v>0.30000475594096293</v>
      </c>
      <c r="G120" s="12">
        <v>930</v>
      </c>
      <c r="H120" s="13">
        <v>3.5007151998795449E-2</v>
      </c>
      <c r="I120" s="13">
        <v>6.6588872995558226E-2</v>
      </c>
      <c r="J120" s="14">
        <v>0.14743183259353201</v>
      </c>
      <c r="K120" s="15">
        <v>9.3479179877404353E-2</v>
      </c>
      <c r="M120" s="11">
        <v>727</v>
      </c>
      <c r="N120" s="11">
        <v>827</v>
      </c>
      <c r="O120" s="12">
        <v>1578</v>
      </c>
      <c r="P120" s="13">
        <v>0.1</v>
      </c>
      <c r="Q120" s="13">
        <v>0.3</v>
      </c>
      <c r="R120" s="12">
        <v>254</v>
      </c>
      <c r="S120" s="13">
        <v>3.7955768081291093E-2</v>
      </c>
      <c r="T120" s="13">
        <v>6.7842199641362816E-2</v>
      </c>
      <c r="U120" s="14">
        <v>0.16096324461343473</v>
      </c>
      <c r="V120" s="15">
        <v>9.5901985635825943E-2</v>
      </c>
    </row>
    <row r="121" spans="2:22" x14ac:dyDescent="0.3">
      <c r="B121" s="11">
        <v>586</v>
      </c>
      <c r="C121" s="11">
        <v>722</v>
      </c>
      <c r="D121" s="12">
        <v>6308</v>
      </c>
      <c r="E121" s="13">
        <v>0.1000015853136543</v>
      </c>
      <c r="F121" s="13">
        <v>0.4000063412546172</v>
      </c>
      <c r="G121" s="12">
        <v>1238</v>
      </c>
      <c r="H121" s="13">
        <v>4.6600918467213731E-2</v>
      </c>
      <c r="I121" s="13">
        <v>0.11318979146277196</v>
      </c>
      <c r="J121" s="14">
        <v>0.19625871908687381</v>
      </c>
      <c r="K121" s="15">
        <v>0.11917406467977172</v>
      </c>
      <c r="M121" s="11">
        <v>591</v>
      </c>
      <c r="N121" s="11">
        <v>727</v>
      </c>
      <c r="O121" s="12">
        <v>1578</v>
      </c>
      <c r="P121" s="13">
        <v>0.1</v>
      </c>
      <c r="Q121" s="13">
        <v>0.4</v>
      </c>
      <c r="R121" s="12">
        <v>304</v>
      </c>
      <c r="S121" s="13">
        <v>4.5427375971309025E-2</v>
      </c>
      <c r="T121" s="13">
        <v>0.11326957561267184</v>
      </c>
      <c r="U121" s="14">
        <v>0.1926489226869455</v>
      </c>
      <c r="V121" s="15">
        <v>0.12008871989860583</v>
      </c>
    </row>
    <row r="122" spans="2:22" x14ac:dyDescent="0.3">
      <c r="B122" s="11">
        <v>409</v>
      </c>
      <c r="C122" s="11">
        <v>586</v>
      </c>
      <c r="D122" s="12">
        <v>6308</v>
      </c>
      <c r="E122" s="13">
        <v>0.1000015853136543</v>
      </c>
      <c r="F122" s="13">
        <v>0.50000792656827153</v>
      </c>
      <c r="G122" s="12">
        <v>1709</v>
      </c>
      <c r="H122" s="13">
        <v>6.4330347060152074E-2</v>
      </c>
      <c r="I122" s="13">
        <v>0.17752013852292403</v>
      </c>
      <c r="J122" s="14">
        <v>0.27092580849714648</v>
      </c>
      <c r="K122" s="15">
        <v>0.14952441344324668</v>
      </c>
      <c r="M122" s="11">
        <v>409</v>
      </c>
      <c r="N122" s="11">
        <v>591</v>
      </c>
      <c r="O122" s="12">
        <v>1578</v>
      </c>
      <c r="P122" s="13">
        <v>0.1</v>
      </c>
      <c r="Q122" s="13">
        <v>0.5</v>
      </c>
      <c r="R122" s="12">
        <v>458</v>
      </c>
      <c r="S122" s="13">
        <v>6.843992827256426E-2</v>
      </c>
      <c r="T122" s="13">
        <v>0.1817095038852361</v>
      </c>
      <c r="U122" s="14">
        <v>0.2902408111533587</v>
      </c>
      <c r="V122" s="15">
        <v>0.15411913814955641</v>
      </c>
    </row>
    <row r="123" spans="2:22" x14ac:dyDescent="0.3">
      <c r="B123" s="11">
        <v>200</v>
      </c>
      <c r="C123" s="11">
        <v>409</v>
      </c>
      <c r="D123" s="12">
        <v>6307</v>
      </c>
      <c r="E123" s="13">
        <v>9.9985732177111236E-2</v>
      </c>
      <c r="F123" s="13">
        <v>0.5999936587453828</v>
      </c>
      <c r="G123" s="12">
        <v>2354</v>
      </c>
      <c r="H123" s="13">
        <v>8.860950086576827E-2</v>
      </c>
      <c r="I123" s="13">
        <v>0.26612963938869233</v>
      </c>
      <c r="J123" s="14">
        <v>0.37323608688758525</v>
      </c>
      <c r="K123" s="15">
        <v>0.18680476656009723</v>
      </c>
      <c r="M123" s="11">
        <v>206</v>
      </c>
      <c r="N123" s="11">
        <v>409</v>
      </c>
      <c r="O123" s="12">
        <v>1578</v>
      </c>
      <c r="P123" s="13">
        <v>0.1</v>
      </c>
      <c r="Q123" s="13">
        <v>0.6</v>
      </c>
      <c r="R123" s="12">
        <v>591</v>
      </c>
      <c r="S123" s="13">
        <v>8.8314405260011955E-2</v>
      </c>
      <c r="T123" s="13">
        <v>0.27002390914524804</v>
      </c>
      <c r="U123" s="14">
        <v>0.37452471482889732</v>
      </c>
      <c r="V123" s="15">
        <v>0.19085340092944655</v>
      </c>
    </row>
    <row r="124" spans="2:22" x14ac:dyDescent="0.3">
      <c r="B124" s="11">
        <v>74</v>
      </c>
      <c r="C124" s="11">
        <v>200</v>
      </c>
      <c r="D124" s="12">
        <v>6308</v>
      </c>
      <c r="E124" s="13">
        <v>0.1000015853136543</v>
      </c>
      <c r="F124" s="13">
        <v>0.69999524405903712</v>
      </c>
      <c r="G124" s="12">
        <v>3285</v>
      </c>
      <c r="H124" s="13">
        <v>0.12365429496348716</v>
      </c>
      <c r="I124" s="13">
        <v>0.38978393435217945</v>
      </c>
      <c r="J124" s="14">
        <v>0.52076727964489533</v>
      </c>
      <c r="K124" s="15">
        <v>0.23451477748839317</v>
      </c>
      <c r="M124" s="11">
        <v>76</v>
      </c>
      <c r="N124" s="11">
        <v>206</v>
      </c>
      <c r="O124" s="12">
        <v>1578</v>
      </c>
      <c r="P124" s="13">
        <v>0.1</v>
      </c>
      <c r="Q124" s="13">
        <v>0.7</v>
      </c>
      <c r="R124" s="12">
        <v>817</v>
      </c>
      <c r="S124" s="13">
        <v>0.122086072922893</v>
      </c>
      <c r="T124" s="13">
        <v>0.39210998206814107</v>
      </c>
      <c r="U124" s="14">
        <v>0.51774397972116604</v>
      </c>
      <c r="V124" s="15">
        <v>0.23755205504254934</v>
      </c>
    </row>
    <row r="125" spans="2:22" x14ac:dyDescent="0.3">
      <c r="B125" s="11">
        <v>30</v>
      </c>
      <c r="C125" s="11">
        <v>74</v>
      </c>
      <c r="D125" s="12">
        <v>6308</v>
      </c>
      <c r="E125" s="13">
        <v>0.1000015853136543</v>
      </c>
      <c r="F125" s="13">
        <v>0.79999682937269134</v>
      </c>
      <c r="G125" s="12">
        <v>4594</v>
      </c>
      <c r="H125" s="13">
        <v>0.17292780245426484</v>
      </c>
      <c r="I125" s="13">
        <v>0.56271173680644437</v>
      </c>
      <c r="J125" s="14">
        <v>0.72828154724159799</v>
      </c>
      <c r="K125" s="15">
        <v>0.29623684679864454</v>
      </c>
      <c r="M125" s="11">
        <v>30</v>
      </c>
      <c r="N125" s="11">
        <v>76</v>
      </c>
      <c r="O125" s="12">
        <v>1578</v>
      </c>
      <c r="P125" s="13">
        <v>0.1</v>
      </c>
      <c r="Q125" s="13">
        <v>0.8</v>
      </c>
      <c r="R125" s="12">
        <v>1133</v>
      </c>
      <c r="S125" s="13">
        <v>0.16930663478780633</v>
      </c>
      <c r="T125" s="13">
        <v>0.56141661685594735</v>
      </c>
      <c r="U125" s="14">
        <v>0.71799746514575413</v>
      </c>
      <c r="V125" s="15">
        <v>0.29760773130544993</v>
      </c>
    </row>
    <row r="126" spans="2:22" x14ac:dyDescent="0.3">
      <c r="B126" s="11">
        <v>19</v>
      </c>
      <c r="C126" s="11">
        <v>30</v>
      </c>
      <c r="D126" s="12">
        <v>6308</v>
      </c>
      <c r="E126" s="13">
        <v>0.1000015853136543</v>
      </c>
      <c r="F126" s="13">
        <v>0.89999841468634567</v>
      </c>
      <c r="G126" s="12">
        <v>5550</v>
      </c>
      <c r="H126" s="13">
        <v>0.20891364902506965</v>
      </c>
      <c r="I126" s="13">
        <v>0.77162538583151397</v>
      </c>
      <c r="J126" s="14">
        <v>0.87983512999365887</v>
      </c>
      <c r="K126" s="15">
        <v>0.36108224269433337</v>
      </c>
      <c r="M126" s="11">
        <v>19</v>
      </c>
      <c r="N126" s="11">
        <v>30</v>
      </c>
      <c r="O126" s="12">
        <v>1578</v>
      </c>
      <c r="P126" s="13">
        <v>0.1</v>
      </c>
      <c r="Q126" s="13">
        <v>0.9</v>
      </c>
      <c r="R126" s="12">
        <v>1400</v>
      </c>
      <c r="S126" s="13">
        <v>0.20920502092050208</v>
      </c>
      <c r="T126" s="13">
        <v>0.77062163777644954</v>
      </c>
      <c r="U126" s="14">
        <v>0.88719898605830161</v>
      </c>
      <c r="V126" s="15">
        <v>0.36311787072243346</v>
      </c>
    </row>
    <row r="127" spans="2:22" x14ac:dyDescent="0.3">
      <c r="B127" s="11">
        <v>1</v>
      </c>
      <c r="C127" s="11">
        <v>19</v>
      </c>
      <c r="D127" s="12">
        <v>6308</v>
      </c>
      <c r="E127" s="13">
        <v>0.1000015853136543</v>
      </c>
      <c r="F127" s="13">
        <v>1</v>
      </c>
      <c r="G127" s="12">
        <v>6067</v>
      </c>
      <c r="H127" s="13">
        <v>0.22837461416848603</v>
      </c>
      <c r="I127" s="13">
        <v>1</v>
      </c>
      <c r="J127" s="14">
        <v>0.96179454660748254</v>
      </c>
      <c r="K127" s="15">
        <v>0.42115442540306602</v>
      </c>
      <c r="M127" s="11">
        <v>1</v>
      </c>
      <c r="N127" s="11">
        <v>19</v>
      </c>
      <c r="O127" s="12">
        <v>1578</v>
      </c>
      <c r="P127" s="13">
        <v>0.1</v>
      </c>
      <c r="Q127" s="13">
        <v>1</v>
      </c>
      <c r="R127" s="12">
        <v>1535</v>
      </c>
      <c r="S127" s="13">
        <v>0.22937836222355051</v>
      </c>
      <c r="T127" s="13">
        <v>1</v>
      </c>
      <c r="U127" s="14">
        <v>0.97275031685678071</v>
      </c>
      <c r="V127" s="15">
        <v>0.42408111533586818</v>
      </c>
    </row>
    <row r="128" spans="2:22" x14ac:dyDescent="0.3">
      <c r="B128" s="148" t="s">
        <v>4</v>
      </c>
      <c r="C128" s="148"/>
      <c r="D128" s="16">
        <v>63079</v>
      </c>
      <c r="E128" s="17"/>
      <c r="F128" s="17"/>
      <c r="G128" s="16">
        <v>26177</v>
      </c>
      <c r="H128" s="17"/>
      <c r="I128" s="17"/>
      <c r="J128" s="18"/>
      <c r="K128" s="18"/>
      <c r="M128" s="148" t="s">
        <v>4</v>
      </c>
      <c r="N128" s="148"/>
      <c r="O128" s="16">
        <v>15780</v>
      </c>
      <c r="P128" s="17"/>
      <c r="Q128" s="17"/>
      <c r="R128" s="16">
        <v>6554</v>
      </c>
      <c r="S128" s="17"/>
      <c r="T128" s="17"/>
      <c r="U128" s="18"/>
      <c r="V128" s="18"/>
    </row>
    <row r="132" spans="2:22" ht="17.399999999999999" x14ac:dyDescent="0.3">
      <c r="B132" s="19" t="s">
        <v>62</v>
      </c>
    </row>
    <row r="134" spans="2:22" x14ac:dyDescent="0.3">
      <c r="B134" s="20" t="s">
        <v>15</v>
      </c>
      <c r="M134" s="20" t="s">
        <v>16</v>
      </c>
    </row>
    <row r="136" spans="2:22" x14ac:dyDescent="0.3">
      <c r="B136" s="1" t="s">
        <v>0</v>
      </c>
      <c r="C136" s="1" t="s">
        <v>1</v>
      </c>
      <c r="D136" s="1" t="s">
        <v>2</v>
      </c>
      <c r="E136" s="2"/>
      <c r="F136" s="3"/>
      <c r="G136" s="4"/>
      <c r="H136" s="3"/>
      <c r="I136" s="3"/>
      <c r="J136" s="5"/>
      <c r="K136" s="5"/>
      <c r="M136" s="1" t="s">
        <v>0</v>
      </c>
      <c r="N136" s="1" t="s">
        <v>1</v>
      </c>
      <c r="O136" s="1" t="s">
        <v>2</v>
      </c>
      <c r="P136" s="2"/>
      <c r="Q136" s="3"/>
      <c r="R136" s="4"/>
      <c r="S136" s="3"/>
      <c r="T136" s="3"/>
      <c r="U136" s="5"/>
      <c r="V136" s="5"/>
    </row>
    <row r="137" spans="2:22" x14ac:dyDescent="0.3">
      <c r="B137" s="6">
        <v>73.391273161091021</v>
      </c>
      <c r="C137" s="6">
        <v>93.304859664536878</v>
      </c>
      <c r="D137" s="6">
        <v>86.609719329073755</v>
      </c>
      <c r="E137" s="7"/>
      <c r="F137" s="3"/>
      <c r="G137" s="4"/>
      <c r="H137" s="3"/>
      <c r="I137" s="3"/>
      <c r="J137" s="5"/>
      <c r="K137" s="5"/>
      <c r="M137" s="6">
        <v>72.413494534403284</v>
      </c>
      <c r="N137" s="6">
        <v>93.014179789225821</v>
      </c>
      <c r="O137" s="6">
        <v>86.028359578451628</v>
      </c>
      <c r="P137" s="7"/>
      <c r="Q137" s="3"/>
      <c r="R137" s="4"/>
      <c r="S137" s="3"/>
      <c r="T137" s="3"/>
      <c r="U137" s="5"/>
      <c r="V137" s="5"/>
    </row>
    <row r="138" spans="2:22" x14ac:dyDescent="0.3">
      <c r="B138" s="149" t="s">
        <v>3</v>
      </c>
      <c r="C138" s="149"/>
      <c r="D138" s="146" t="s">
        <v>4</v>
      </c>
      <c r="E138" s="146"/>
      <c r="F138" s="146"/>
      <c r="G138" s="146" t="s">
        <v>5</v>
      </c>
      <c r="H138" s="146"/>
      <c r="I138" s="146"/>
      <c r="J138" s="147" t="s">
        <v>6</v>
      </c>
      <c r="K138" s="147"/>
      <c r="M138" s="149" t="s">
        <v>3</v>
      </c>
      <c r="N138" s="149"/>
      <c r="O138" s="146" t="s">
        <v>4</v>
      </c>
      <c r="P138" s="146"/>
      <c r="Q138" s="146"/>
      <c r="R138" s="146" t="s">
        <v>5</v>
      </c>
      <c r="S138" s="146"/>
      <c r="T138" s="146"/>
      <c r="U138" s="147" t="s">
        <v>6</v>
      </c>
      <c r="V138" s="147"/>
    </row>
    <row r="139" spans="2:22" x14ac:dyDescent="0.3">
      <c r="B139" s="8" t="s">
        <v>7</v>
      </c>
      <c r="C139" s="8" t="s">
        <v>8</v>
      </c>
      <c r="D139" s="9" t="s">
        <v>9</v>
      </c>
      <c r="E139" s="8" t="s">
        <v>10</v>
      </c>
      <c r="F139" s="8" t="s">
        <v>11</v>
      </c>
      <c r="G139" s="9" t="s">
        <v>9</v>
      </c>
      <c r="H139" s="8" t="s">
        <v>10</v>
      </c>
      <c r="I139" s="8" t="s">
        <v>11</v>
      </c>
      <c r="J139" s="10" t="s">
        <v>12</v>
      </c>
      <c r="K139" s="8" t="s">
        <v>13</v>
      </c>
      <c r="M139" s="8" t="s">
        <v>7</v>
      </c>
      <c r="N139" s="8" t="s">
        <v>8</v>
      </c>
      <c r="O139" s="9" t="s">
        <v>9</v>
      </c>
      <c r="P139" s="8" t="s">
        <v>10</v>
      </c>
      <c r="Q139" s="8" t="s">
        <v>11</v>
      </c>
      <c r="R139" s="9" t="s">
        <v>9</v>
      </c>
      <c r="S139" s="8" t="s">
        <v>10</v>
      </c>
      <c r="T139" s="8" t="s">
        <v>11</v>
      </c>
      <c r="U139" s="10" t="s">
        <v>12</v>
      </c>
      <c r="V139" s="8" t="s">
        <v>13</v>
      </c>
    </row>
    <row r="140" spans="2:22" x14ac:dyDescent="0.3">
      <c r="B140" s="11">
        <v>898</v>
      </c>
      <c r="C140" s="11">
        <v>999</v>
      </c>
      <c r="D140" s="12">
        <v>6308</v>
      </c>
      <c r="E140" s="13">
        <v>0.1000015853136543</v>
      </c>
      <c r="F140" s="13">
        <v>0.1000015853136543</v>
      </c>
      <c r="G140" s="12">
        <v>268</v>
      </c>
      <c r="H140" s="13">
        <v>1.0108630054315027E-2</v>
      </c>
      <c r="I140" s="13">
        <v>1.0108630054315027E-2</v>
      </c>
      <c r="J140" s="14">
        <v>4.2485732403297401E-2</v>
      </c>
      <c r="K140" s="15">
        <v>4.2485732403297401E-2</v>
      </c>
      <c r="M140" s="11">
        <v>897</v>
      </c>
      <c r="N140" s="11">
        <v>999</v>
      </c>
      <c r="O140" s="12">
        <v>1578</v>
      </c>
      <c r="P140" s="13">
        <v>0.1</v>
      </c>
      <c r="Q140" s="13">
        <v>0.1</v>
      </c>
      <c r="R140" s="12">
        <v>67</v>
      </c>
      <c r="S140" s="13">
        <v>1.0029940119760479E-2</v>
      </c>
      <c r="T140" s="13">
        <v>1.0029940119760479E-2</v>
      </c>
      <c r="U140" s="14">
        <v>4.2458808618504436E-2</v>
      </c>
      <c r="V140" s="15">
        <v>4.2458808618504436E-2</v>
      </c>
    </row>
    <row r="141" spans="2:22" x14ac:dyDescent="0.3">
      <c r="B141" s="11">
        <v>851</v>
      </c>
      <c r="C141" s="11">
        <v>898</v>
      </c>
      <c r="D141" s="12">
        <v>6308</v>
      </c>
      <c r="E141" s="13">
        <v>0.1000015853136543</v>
      </c>
      <c r="F141" s="13">
        <v>0.2000031706273086</v>
      </c>
      <c r="G141" s="12">
        <v>580</v>
      </c>
      <c r="H141" s="13">
        <v>2.1876885938442968E-2</v>
      </c>
      <c r="I141" s="13">
        <v>3.1985515992757993E-2</v>
      </c>
      <c r="J141" s="14">
        <v>9.1946734305643624E-2</v>
      </c>
      <c r="K141" s="15">
        <v>6.7216233354470509E-2</v>
      </c>
      <c r="M141" s="11">
        <v>853</v>
      </c>
      <c r="N141" s="11">
        <v>897</v>
      </c>
      <c r="O141" s="12">
        <v>1578</v>
      </c>
      <c r="P141" s="13">
        <v>0.1</v>
      </c>
      <c r="Q141" s="13">
        <v>0.2</v>
      </c>
      <c r="R141" s="12">
        <v>135</v>
      </c>
      <c r="S141" s="13">
        <v>2.0209580838323353E-2</v>
      </c>
      <c r="T141" s="13">
        <v>3.0239520958083833E-2</v>
      </c>
      <c r="U141" s="14">
        <v>8.5551330798479083E-2</v>
      </c>
      <c r="V141" s="15">
        <v>6.4005069708491763E-2</v>
      </c>
    </row>
    <row r="142" spans="2:22" x14ac:dyDescent="0.3">
      <c r="B142" s="11">
        <v>762</v>
      </c>
      <c r="C142" s="11">
        <v>851</v>
      </c>
      <c r="D142" s="12">
        <v>6308</v>
      </c>
      <c r="E142" s="13">
        <v>0.1000015853136543</v>
      </c>
      <c r="F142" s="13">
        <v>0.30000475594096293</v>
      </c>
      <c r="G142" s="12">
        <v>932</v>
      </c>
      <c r="H142" s="13">
        <v>3.5153892576946288E-2</v>
      </c>
      <c r="I142" s="13">
        <v>6.7139408569704281E-2</v>
      </c>
      <c r="J142" s="14">
        <v>0.14774889029803423</v>
      </c>
      <c r="K142" s="15">
        <v>9.406045233565842E-2</v>
      </c>
      <c r="M142" s="11">
        <v>767</v>
      </c>
      <c r="N142" s="11">
        <v>853</v>
      </c>
      <c r="O142" s="12">
        <v>1578</v>
      </c>
      <c r="P142" s="13">
        <v>0.1</v>
      </c>
      <c r="Q142" s="13">
        <v>0.3</v>
      </c>
      <c r="R142" s="12">
        <v>248</v>
      </c>
      <c r="S142" s="13">
        <v>3.7125748502994015E-2</v>
      </c>
      <c r="T142" s="13">
        <v>6.7365269461077848E-2</v>
      </c>
      <c r="U142" s="14">
        <v>0.15716096324461343</v>
      </c>
      <c r="V142" s="15">
        <v>9.5057034220532313E-2</v>
      </c>
    </row>
    <row r="143" spans="2:22" x14ac:dyDescent="0.3">
      <c r="B143" s="11">
        <v>599</v>
      </c>
      <c r="C143" s="11">
        <v>762</v>
      </c>
      <c r="D143" s="12">
        <v>6308</v>
      </c>
      <c r="E143" s="13">
        <v>0.1000015853136543</v>
      </c>
      <c r="F143" s="13">
        <v>0.4000063412546172</v>
      </c>
      <c r="G143" s="12">
        <v>1238</v>
      </c>
      <c r="H143" s="13">
        <v>4.6695835847917921E-2</v>
      </c>
      <c r="I143" s="13">
        <v>0.1138352444176222</v>
      </c>
      <c r="J143" s="14">
        <v>0.19625871908687381</v>
      </c>
      <c r="K143" s="15">
        <v>0.11961001902346227</v>
      </c>
      <c r="M143" s="11">
        <v>606</v>
      </c>
      <c r="N143" s="11">
        <v>767</v>
      </c>
      <c r="O143" s="12">
        <v>1578</v>
      </c>
      <c r="P143" s="13">
        <v>0.1</v>
      </c>
      <c r="Q143" s="13">
        <v>0.4</v>
      </c>
      <c r="R143" s="12">
        <v>310</v>
      </c>
      <c r="S143" s="13">
        <v>4.6407185628742513E-2</v>
      </c>
      <c r="T143" s="13">
        <v>0.11377245508982035</v>
      </c>
      <c r="U143" s="14">
        <v>0.1964512040557668</v>
      </c>
      <c r="V143" s="15">
        <v>0.12040557667934093</v>
      </c>
    </row>
    <row r="144" spans="2:22" x14ac:dyDescent="0.3">
      <c r="B144" s="11">
        <v>357</v>
      </c>
      <c r="C144" s="11">
        <v>599</v>
      </c>
      <c r="D144" s="12">
        <v>6308</v>
      </c>
      <c r="E144" s="13">
        <v>0.1000015853136543</v>
      </c>
      <c r="F144" s="13">
        <v>0.50000792656827153</v>
      </c>
      <c r="G144" s="12">
        <v>1716</v>
      </c>
      <c r="H144" s="13">
        <v>6.4725407362703685E-2</v>
      </c>
      <c r="I144" s="13">
        <v>0.1785606517803259</v>
      </c>
      <c r="J144" s="14">
        <v>0.27203551046290425</v>
      </c>
      <c r="K144" s="15">
        <v>0.15009511731135067</v>
      </c>
      <c r="M144" s="11">
        <v>358</v>
      </c>
      <c r="N144" s="11">
        <v>606</v>
      </c>
      <c r="O144" s="12">
        <v>1578</v>
      </c>
      <c r="P144" s="13">
        <v>0.1</v>
      </c>
      <c r="Q144" s="13">
        <v>0.5</v>
      </c>
      <c r="R144" s="12">
        <v>463</v>
      </c>
      <c r="S144" s="13">
        <v>6.9311377245508982E-2</v>
      </c>
      <c r="T144" s="13">
        <v>0.18308383233532935</v>
      </c>
      <c r="U144" s="14">
        <v>0.29340937896070973</v>
      </c>
      <c r="V144" s="15">
        <v>0.15500633713561471</v>
      </c>
    </row>
    <row r="145" spans="2:22" x14ac:dyDescent="0.3">
      <c r="B145" s="11">
        <v>147</v>
      </c>
      <c r="C145" s="11">
        <v>357</v>
      </c>
      <c r="D145" s="12">
        <v>6307</v>
      </c>
      <c r="E145" s="13">
        <v>9.9985732177111236E-2</v>
      </c>
      <c r="F145" s="13">
        <v>0.5999936587453828</v>
      </c>
      <c r="G145" s="12">
        <v>2335</v>
      </c>
      <c r="H145" s="13">
        <v>8.8073325286662646E-2</v>
      </c>
      <c r="I145" s="13">
        <v>0.26663397706698855</v>
      </c>
      <c r="J145" s="14">
        <v>0.37022356112256222</v>
      </c>
      <c r="K145" s="15">
        <v>0.18677834438660923</v>
      </c>
      <c r="M145" s="11">
        <v>151</v>
      </c>
      <c r="N145" s="11">
        <v>357</v>
      </c>
      <c r="O145" s="12">
        <v>1578</v>
      </c>
      <c r="P145" s="13">
        <v>0.1</v>
      </c>
      <c r="Q145" s="13">
        <v>0.6</v>
      </c>
      <c r="R145" s="12">
        <v>576</v>
      </c>
      <c r="S145" s="13">
        <v>8.6227544910179643E-2</v>
      </c>
      <c r="T145" s="13">
        <v>0.26931137724550896</v>
      </c>
      <c r="U145" s="14">
        <v>0.36501901140684412</v>
      </c>
      <c r="V145" s="15">
        <v>0.19000844951415294</v>
      </c>
    </row>
    <row r="146" spans="2:22" x14ac:dyDescent="0.3">
      <c r="B146" s="11">
        <v>77</v>
      </c>
      <c r="C146" s="11">
        <v>147</v>
      </c>
      <c r="D146" s="12">
        <v>6308</v>
      </c>
      <c r="E146" s="13">
        <v>0.1000015853136543</v>
      </c>
      <c r="F146" s="13">
        <v>0.69999524405903712</v>
      </c>
      <c r="G146" s="12">
        <v>3281</v>
      </c>
      <c r="H146" s="13">
        <v>0.12375528062764031</v>
      </c>
      <c r="I146" s="13">
        <v>0.39038925769462884</v>
      </c>
      <c r="J146" s="14">
        <v>0.52013316423589095</v>
      </c>
      <c r="K146" s="15">
        <v>0.23440154002944175</v>
      </c>
      <c r="M146" s="11">
        <v>78</v>
      </c>
      <c r="N146" s="11">
        <v>151</v>
      </c>
      <c r="O146" s="12">
        <v>1578</v>
      </c>
      <c r="P146" s="13">
        <v>0.1</v>
      </c>
      <c r="Q146" s="13">
        <v>0.7</v>
      </c>
      <c r="R146" s="12">
        <v>825</v>
      </c>
      <c r="S146" s="13">
        <v>0.12350299401197605</v>
      </c>
      <c r="T146" s="13">
        <v>0.39281437125748503</v>
      </c>
      <c r="U146" s="14">
        <v>0.52281368821292773</v>
      </c>
      <c r="V146" s="15">
        <v>0.23755205504254934</v>
      </c>
    </row>
    <row r="147" spans="2:22" x14ac:dyDescent="0.3">
      <c r="B147" s="11">
        <v>59</v>
      </c>
      <c r="C147" s="11">
        <v>77</v>
      </c>
      <c r="D147" s="12">
        <v>6308</v>
      </c>
      <c r="E147" s="13">
        <v>0.1000015853136543</v>
      </c>
      <c r="F147" s="13">
        <v>0.79999682937269134</v>
      </c>
      <c r="G147" s="12">
        <v>4550</v>
      </c>
      <c r="H147" s="13">
        <v>0.17162039831019915</v>
      </c>
      <c r="I147" s="13">
        <v>0.562009656004828</v>
      </c>
      <c r="J147" s="14">
        <v>0.72130627774254918</v>
      </c>
      <c r="K147" s="15">
        <v>0.29526583833699938</v>
      </c>
      <c r="M147" s="11">
        <v>59</v>
      </c>
      <c r="N147" s="11">
        <v>78</v>
      </c>
      <c r="O147" s="12">
        <v>1578</v>
      </c>
      <c r="P147" s="13">
        <v>0.1</v>
      </c>
      <c r="Q147" s="13">
        <v>0.8</v>
      </c>
      <c r="R147" s="12">
        <v>1112</v>
      </c>
      <c r="S147" s="13">
        <v>0.16646706586826349</v>
      </c>
      <c r="T147" s="13">
        <v>0.55928143712574852</v>
      </c>
      <c r="U147" s="14">
        <v>0.70468948035487955</v>
      </c>
      <c r="V147" s="15">
        <v>0.29594423320659063</v>
      </c>
    </row>
    <row r="148" spans="2:22" x14ac:dyDescent="0.3">
      <c r="B148" s="11">
        <v>54</v>
      </c>
      <c r="C148" s="11">
        <v>59</v>
      </c>
      <c r="D148" s="12">
        <v>6308</v>
      </c>
      <c r="E148" s="13">
        <v>0.1000015853136543</v>
      </c>
      <c r="F148" s="13">
        <v>0.89999841468634567</v>
      </c>
      <c r="G148" s="12">
        <v>5569</v>
      </c>
      <c r="H148" s="13">
        <v>0.21005582377791188</v>
      </c>
      <c r="I148" s="13">
        <v>0.77206547978273987</v>
      </c>
      <c r="J148" s="14">
        <v>0.88284717818642988</v>
      </c>
      <c r="K148" s="15">
        <v>0.36055380387874092</v>
      </c>
      <c r="M148" s="11">
        <v>54</v>
      </c>
      <c r="N148" s="11">
        <v>59</v>
      </c>
      <c r="O148" s="12">
        <v>1578</v>
      </c>
      <c r="P148" s="13">
        <v>0.1</v>
      </c>
      <c r="Q148" s="13">
        <v>0.9</v>
      </c>
      <c r="R148" s="12">
        <v>1441</v>
      </c>
      <c r="S148" s="13">
        <v>0.21571856287425151</v>
      </c>
      <c r="T148" s="13">
        <v>0.77500000000000002</v>
      </c>
      <c r="U148" s="14">
        <v>0.91318124207858054</v>
      </c>
      <c r="V148" s="15">
        <v>0.36452612308125615</v>
      </c>
    </row>
    <row r="149" spans="2:22" x14ac:dyDescent="0.3">
      <c r="B149" s="11">
        <v>1</v>
      </c>
      <c r="C149" s="11">
        <v>54</v>
      </c>
      <c r="D149" s="12">
        <v>6308</v>
      </c>
      <c r="E149" s="13">
        <v>0.1000015853136543</v>
      </c>
      <c r="F149" s="13">
        <v>1</v>
      </c>
      <c r="G149" s="12">
        <v>6043</v>
      </c>
      <c r="H149" s="13">
        <v>0.2279345202172601</v>
      </c>
      <c r="I149" s="13">
        <v>1</v>
      </c>
      <c r="J149" s="14">
        <v>0.95798985415345594</v>
      </c>
      <c r="K149" s="15">
        <v>0.42029835602974047</v>
      </c>
      <c r="M149" s="11">
        <v>1</v>
      </c>
      <c r="N149" s="11">
        <v>54</v>
      </c>
      <c r="O149" s="12">
        <v>1578</v>
      </c>
      <c r="P149" s="13">
        <v>0.1</v>
      </c>
      <c r="Q149" s="13">
        <v>1</v>
      </c>
      <c r="R149" s="12">
        <v>1503</v>
      </c>
      <c r="S149" s="13">
        <v>0.22500000000000001</v>
      </c>
      <c r="T149" s="13">
        <v>1</v>
      </c>
      <c r="U149" s="14">
        <v>0.95247148288973382</v>
      </c>
      <c r="V149" s="15">
        <v>0.42332065906210392</v>
      </c>
    </row>
    <row r="150" spans="2:22" x14ac:dyDescent="0.3">
      <c r="B150" s="148" t="s">
        <v>4</v>
      </c>
      <c r="C150" s="148"/>
      <c r="D150" s="16">
        <f>+SUM(D140:D149)</f>
        <v>63079</v>
      </c>
      <c r="E150" s="17"/>
      <c r="F150" s="17"/>
      <c r="G150" s="16">
        <f>+SUM(G140:G149)</f>
        <v>26512</v>
      </c>
      <c r="H150" s="17"/>
      <c r="I150" s="17"/>
      <c r="J150" s="18"/>
      <c r="K150" s="18"/>
      <c r="M150" s="148" t="s">
        <v>4</v>
      </c>
      <c r="N150" s="148"/>
      <c r="O150" s="16">
        <f>+SUM(O140:O149)</f>
        <v>15780</v>
      </c>
      <c r="P150" s="17"/>
      <c r="Q150" s="17"/>
      <c r="R150" s="16">
        <f>+SUM(R140:R149)</f>
        <v>6680</v>
      </c>
      <c r="S150" s="17"/>
      <c r="T150" s="17"/>
      <c r="U150" s="18"/>
      <c r="V150" s="18"/>
    </row>
    <row r="153" spans="2:22" ht="17.399999999999999" x14ac:dyDescent="0.3">
      <c r="B153" s="19" t="s">
        <v>63</v>
      </c>
    </row>
    <row r="155" spans="2:22" x14ac:dyDescent="0.3">
      <c r="B155" s="20" t="s">
        <v>15</v>
      </c>
      <c r="M155" s="20" t="s">
        <v>16</v>
      </c>
    </row>
    <row r="157" spans="2:22" x14ac:dyDescent="0.3">
      <c r="B157" s="1" t="s">
        <v>0</v>
      </c>
      <c r="C157" s="1" t="s">
        <v>1</v>
      </c>
      <c r="D157" s="1" t="s">
        <v>2</v>
      </c>
      <c r="E157" s="2"/>
      <c r="F157" s="3"/>
      <c r="G157" s="4"/>
      <c r="H157" s="3"/>
      <c r="I157" s="3"/>
      <c r="J157" s="5"/>
      <c r="K157" s="5"/>
      <c r="M157" s="1" t="s">
        <v>0</v>
      </c>
      <c r="N157" s="1" t="s">
        <v>1</v>
      </c>
      <c r="O157" s="1" t="s">
        <v>2</v>
      </c>
      <c r="P157" s="2"/>
      <c r="Q157" s="3"/>
      <c r="R157" s="4"/>
      <c r="S157" s="3"/>
      <c r="T157" s="3"/>
      <c r="U157" s="5"/>
      <c r="V157" s="5"/>
    </row>
    <row r="158" spans="2:22" x14ac:dyDescent="0.3">
      <c r="B158" s="6">
        <v>70.593370549796248</v>
      </c>
      <c r="C158" s="6">
        <v>92.335369098816329</v>
      </c>
      <c r="D158" s="6">
        <v>84.670738197632645</v>
      </c>
      <c r="E158" s="7"/>
      <c r="F158" s="3"/>
      <c r="G158" s="4"/>
      <c r="H158" s="3"/>
      <c r="I158" s="3"/>
      <c r="J158" s="5"/>
      <c r="K158" s="5"/>
      <c r="M158" s="6">
        <v>70.598911119112188</v>
      </c>
      <c r="N158" s="6">
        <v>92.646442202602984</v>
      </c>
      <c r="O158" s="6">
        <v>85.292884405205967</v>
      </c>
      <c r="P158" s="7"/>
      <c r="Q158" s="3"/>
      <c r="R158" s="4"/>
      <c r="S158" s="3"/>
      <c r="T158" s="3"/>
      <c r="U158" s="5"/>
      <c r="V158" s="5"/>
    </row>
    <row r="159" spans="2:22" x14ac:dyDescent="0.3">
      <c r="B159" s="149" t="s">
        <v>3</v>
      </c>
      <c r="C159" s="149"/>
      <c r="D159" s="146" t="s">
        <v>4</v>
      </c>
      <c r="E159" s="146"/>
      <c r="F159" s="146"/>
      <c r="G159" s="146" t="s">
        <v>5</v>
      </c>
      <c r="H159" s="146"/>
      <c r="I159" s="146"/>
      <c r="J159" s="147" t="s">
        <v>6</v>
      </c>
      <c r="K159" s="147"/>
      <c r="M159" s="149" t="s">
        <v>3</v>
      </c>
      <c r="N159" s="149"/>
      <c r="O159" s="146" t="s">
        <v>4</v>
      </c>
      <c r="P159" s="146"/>
      <c r="Q159" s="146"/>
      <c r="R159" s="146" t="s">
        <v>5</v>
      </c>
      <c r="S159" s="146"/>
      <c r="T159" s="146"/>
      <c r="U159" s="147" t="s">
        <v>6</v>
      </c>
      <c r="V159" s="147"/>
    </row>
    <row r="160" spans="2:22" x14ac:dyDescent="0.3">
      <c r="B160" s="8" t="s">
        <v>7</v>
      </c>
      <c r="C160" s="8" t="s">
        <v>8</v>
      </c>
      <c r="D160" s="9" t="s">
        <v>9</v>
      </c>
      <c r="E160" s="8" t="s">
        <v>10</v>
      </c>
      <c r="F160" s="8" t="s">
        <v>11</v>
      </c>
      <c r="G160" s="9" t="s">
        <v>9</v>
      </c>
      <c r="H160" s="8" t="s">
        <v>10</v>
      </c>
      <c r="I160" s="8" t="s">
        <v>11</v>
      </c>
      <c r="J160" s="10" t="s">
        <v>12</v>
      </c>
      <c r="K160" s="8" t="s">
        <v>13</v>
      </c>
      <c r="M160" s="8" t="s">
        <v>7</v>
      </c>
      <c r="N160" s="8" t="s">
        <v>8</v>
      </c>
      <c r="O160" s="9" t="s">
        <v>9</v>
      </c>
      <c r="P160" s="8" t="s">
        <v>10</v>
      </c>
      <c r="Q160" s="8" t="s">
        <v>11</v>
      </c>
      <c r="R160" s="9" t="s">
        <v>9</v>
      </c>
      <c r="S160" s="8" t="s">
        <v>10</v>
      </c>
      <c r="T160" s="8" t="s">
        <v>11</v>
      </c>
      <c r="U160" s="10" t="s">
        <v>12</v>
      </c>
      <c r="V160" s="8" t="s">
        <v>13</v>
      </c>
    </row>
    <row r="161" spans="2:22" x14ac:dyDescent="0.3">
      <c r="B161" s="11">
        <v>882</v>
      </c>
      <c r="C161" s="11">
        <v>999</v>
      </c>
      <c r="D161" s="12">
        <v>6308</v>
      </c>
      <c r="E161" s="13">
        <v>0.1000015853136543</v>
      </c>
      <c r="F161" s="13">
        <v>0.1000015853136543</v>
      </c>
      <c r="G161" s="12">
        <v>317</v>
      </c>
      <c r="H161" s="13">
        <v>1.2062404870624049E-2</v>
      </c>
      <c r="I161" s="13">
        <v>1.2062404870624049E-2</v>
      </c>
      <c r="J161" s="14">
        <v>5.0253646163601777E-2</v>
      </c>
      <c r="K161" s="15">
        <v>5.0253646163601777E-2</v>
      </c>
      <c r="M161" s="11">
        <v>883</v>
      </c>
      <c r="N161" s="11">
        <v>999</v>
      </c>
      <c r="O161" s="12">
        <v>1578</v>
      </c>
      <c r="P161" s="13">
        <v>0.1</v>
      </c>
      <c r="Q161" s="13">
        <v>0.1</v>
      </c>
      <c r="R161" s="12">
        <v>69</v>
      </c>
      <c r="S161" s="13">
        <v>1.0437150204205112E-2</v>
      </c>
      <c r="T161" s="13">
        <v>1.0437150204205112E-2</v>
      </c>
      <c r="U161" s="14">
        <v>4.3726235741444866E-2</v>
      </c>
      <c r="V161" s="15">
        <v>4.3726235741444866E-2</v>
      </c>
    </row>
    <row r="162" spans="2:22" x14ac:dyDescent="0.3">
      <c r="B162" s="11">
        <v>836</v>
      </c>
      <c r="C162" s="11">
        <v>882</v>
      </c>
      <c r="D162" s="12">
        <v>6308</v>
      </c>
      <c r="E162" s="13">
        <v>0.1000015853136543</v>
      </c>
      <c r="F162" s="13">
        <v>0.2000031706273086</v>
      </c>
      <c r="G162" s="12">
        <v>653</v>
      </c>
      <c r="H162" s="13">
        <v>2.4847792998477929E-2</v>
      </c>
      <c r="I162" s="13">
        <v>3.6910197869101977E-2</v>
      </c>
      <c r="J162" s="14">
        <v>0.10351934051997463</v>
      </c>
      <c r="K162" s="15">
        <v>7.6886493341788209E-2</v>
      </c>
      <c r="M162" s="11">
        <v>836</v>
      </c>
      <c r="N162" s="11">
        <v>883</v>
      </c>
      <c r="O162" s="12">
        <v>1578</v>
      </c>
      <c r="P162" s="13">
        <v>0.1</v>
      </c>
      <c r="Q162" s="13">
        <v>0.2</v>
      </c>
      <c r="R162" s="12">
        <v>148</v>
      </c>
      <c r="S162" s="13">
        <v>2.2386930872787779E-2</v>
      </c>
      <c r="T162" s="13">
        <v>3.2824081076992889E-2</v>
      </c>
      <c r="U162" s="14">
        <v>9.378960709759189E-2</v>
      </c>
      <c r="V162" s="15">
        <v>6.8757921419518378E-2</v>
      </c>
    </row>
    <row r="163" spans="2:22" x14ac:dyDescent="0.3">
      <c r="B163" s="11">
        <v>763</v>
      </c>
      <c r="C163" s="11">
        <v>836</v>
      </c>
      <c r="D163" s="12">
        <v>6308</v>
      </c>
      <c r="E163" s="13">
        <v>0.1000015853136543</v>
      </c>
      <c r="F163" s="13">
        <v>0.30000475594096293</v>
      </c>
      <c r="G163" s="12">
        <v>969</v>
      </c>
      <c r="H163" s="13">
        <v>3.6872146118721458E-2</v>
      </c>
      <c r="I163" s="13">
        <v>7.3782343987823434E-2</v>
      </c>
      <c r="J163" s="14">
        <v>0.1536144578313253</v>
      </c>
      <c r="K163" s="15">
        <v>0.10246248150496724</v>
      </c>
      <c r="M163" s="11">
        <v>766</v>
      </c>
      <c r="N163" s="11">
        <v>836</v>
      </c>
      <c r="O163" s="12">
        <v>1578</v>
      </c>
      <c r="P163" s="13">
        <v>0.1</v>
      </c>
      <c r="Q163" s="13">
        <v>0.3</v>
      </c>
      <c r="R163" s="12">
        <v>249</v>
      </c>
      <c r="S163" s="13">
        <v>3.766449856300106E-2</v>
      </c>
      <c r="T163" s="13">
        <v>7.0488579639993956E-2</v>
      </c>
      <c r="U163" s="14">
        <v>0.15779467680608364</v>
      </c>
      <c r="V163" s="15">
        <v>9.8436839881706803E-2</v>
      </c>
    </row>
    <row r="164" spans="2:22" x14ac:dyDescent="0.3">
      <c r="B164" s="11">
        <v>620</v>
      </c>
      <c r="C164" s="11">
        <v>763</v>
      </c>
      <c r="D164" s="12">
        <v>6308</v>
      </c>
      <c r="E164" s="13">
        <v>0.1000015853136543</v>
      </c>
      <c r="F164" s="13">
        <v>0.4000063412546172</v>
      </c>
      <c r="G164" s="12">
        <v>1286</v>
      </c>
      <c r="H164" s="13">
        <v>4.8934550989345509E-2</v>
      </c>
      <c r="I164" s="13">
        <v>0.12271689497716895</v>
      </c>
      <c r="J164" s="14">
        <v>0.20386810399492708</v>
      </c>
      <c r="K164" s="15">
        <v>0.1278138871274572</v>
      </c>
      <c r="M164" s="11">
        <v>624</v>
      </c>
      <c r="N164" s="11">
        <v>766</v>
      </c>
      <c r="O164" s="12">
        <v>1578</v>
      </c>
      <c r="P164" s="13">
        <v>0.1</v>
      </c>
      <c r="Q164" s="13">
        <v>0.4</v>
      </c>
      <c r="R164" s="12">
        <v>360</v>
      </c>
      <c r="S164" s="13">
        <v>5.4454696717591893E-2</v>
      </c>
      <c r="T164" s="13">
        <v>0.12494327635758584</v>
      </c>
      <c r="U164" s="14">
        <v>0.22813688212927757</v>
      </c>
      <c r="V164" s="15">
        <v>0.13086185044359949</v>
      </c>
    </row>
    <row r="165" spans="2:22" x14ac:dyDescent="0.3">
      <c r="B165" s="11">
        <v>377</v>
      </c>
      <c r="C165" s="11">
        <v>620</v>
      </c>
      <c r="D165" s="12">
        <v>6308</v>
      </c>
      <c r="E165" s="13">
        <v>0.1000015853136543</v>
      </c>
      <c r="F165" s="13">
        <v>0.50000792656827153</v>
      </c>
      <c r="G165" s="12">
        <v>1690</v>
      </c>
      <c r="H165" s="13">
        <v>6.4307458143074578E-2</v>
      </c>
      <c r="I165" s="13">
        <v>0.18702435312024354</v>
      </c>
      <c r="J165" s="14">
        <v>0.26791376030437541</v>
      </c>
      <c r="K165" s="15">
        <v>0.15583386176284084</v>
      </c>
      <c r="M165" s="11">
        <v>375</v>
      </c>
      <c r="N165" s="11">
        <v>624</v>
      </c>
      <c r="O165" s="12">
        <v>1578</v>
      </c>
      <c r="P165" s="13">
        <v>0.1</v>
      </c>
      <c r="Q165" s="13">
        <v>0.5</v>
      </c>
      <c r="R165" s="12">
        <v>431</v>
      </c>
      <c r="S165" s="13">
        <v>6.5194373014672513E-2</v>
      </c>
      <c r="T165" s="13">
        <v>0.19013764937225835</v>
      </c>
      <c r="U165" s="14">
        <v>0.27313054499366285</v>
      </c>
      <c r="V165" s="15">
        <v>0.15931558935361217</v>
      </c>
    </row>
    <row r="166" spans="2:22" x14ac:dyDescent="0.3">
      <c r="B166" s="11">
        <v>175</v>
      </c>
      <c r="C166" s="11">
        <v>377</v>
      </c>
      <c r="D166" s="12">
        <v>6307</v>
      </c>
      <c r="E166" s="13">
        <v>9.9985732177111236E-2</v>
      </c>
      <c r="F166" s="13">
        <v>0.5999936587453828</v>
      </c>
      <c r="G166" s="12">
        <v>2151</v>
      </c>
      <c r="H166" s="13">
        <v>8.1849315068493148E-2</v>
      </c>
      <c r="I166" s="13">
        <v>0.2688736681887367</v>
      </c>
      <c r="J166" s="14">
        <v>0.34104962739812905</v>
      </c>
      <c r="K166" s="15">
        <v>0.18669907786614526</v>
      </c>
      <c r="M166" s="11">
        <v>178</v>
      </c>
      <c r="N166" s="11">
        <v>375</v>
      </c>
      <c r="O166" s="12">
        <v>1578</v>
      </c>
      <c r="P166" s="13">
        <v>0.1</v>
      </c>
      <c r="Q166" s="13">
        <v>0.6</v>
      </c>
      <c r="R166" s="12">
        <v>542</v>
      </c>
      <c r="S166" s="13">
        <v>8.1984571169263346E-2</v>
      </c>
      <c r="T166" s="13">
        <v>0.27212222054152169</v>
      </c>
      <c r="U166" s="14">
        <v>0.34347275031685676</v>
      </c>
      <c r="V166" s="15">
        <v>0.19000844951415294</v>
      </c>
    </row>
    <row r="167" spans="2:22" x14ac:dyDescent="0.3">
      <c r="B167" s="11">
        <v>80</v>
      </c>
      <c r="C167" s="11">
        <v>175</v>
      </c>
      <c r="D167" s="12">
        <v>6308</v>
      </c>
      <c r="E167" s="13">
        <v>0.1000015853136543</v>
      </c>
      <c r="F167" s="13">
        <v>0.69999524405903712</v>
      </c>
      <c r="G167" s="12">
        <v>3110</v>
      </c>
      <c r="H167" s="13">
        <v>0.11834094368340943</v>
      </c>
      <c r="I167" s="13">
        <v>0.38721461187214612</v>
      </c>
      <c r="J167" s="14">
        <v>0.49302473050095119</v>
      </c>
      <c r="K167" s="15">
        <v>0.23046087645793228</v>
      </c>
      <c r="M167" s="11">
        <v>82</v>
      </c>
      <c r="N167" s="11">
        <v>177</v>
      </c>
      <c r="O167" s="12">
        <v>1578</v>
      </c>
      <c r="P167" s="13">
        <v>0.1</v>
      </c>
      <c r="Q167" s="13">
        <v>0.7</v>
      </c>
      <c r="R167" s="12">
        <v>787</v>
      </c>
      <c r="S167" s="13">
        <v>0.11904401754651339</v>
      </c>
      <c r="T167" s="13">
        <v>0.39116623808803508</v>
      </c>
      <c r="U167" s="14">
        <v>0.49873257287705958</v>
      </c>
      <c r="V167" s="15">
        <v>0.23411189570885388</v>
      </c>
    </row>
    <row r="168" spans="2:22" x14ac:dyDescent="0.3">
      <c r="B168" s="11">
        <v>51</v>
      </c>
      <c r="C168" s="11">
        <v>80</v>
      </c>
      <c r="D168" s="12">
        <v>6308</v>
      </c>
      <c r="E168" s="13">
        <v>0.1000015853136543</v>
      </c>
      <c r="F168" s="13">
        <v>0.79999682937269134</v>
      </c>
      <c r="G168" s="12">
        <v>4433</v>
      </c>
      <c r="H168" s="13">
        <v>0.1686834094368341</v>
      </c>
      <c r="I168" s="13">
        <v>0.55589802130898025</v>
      </c>
      <c r="J168" s="14">
        <v>0.70275840202916928</v>
      </c>
      <c r="K168" s="15">
        <v>0.28949923706478015</v>
      </c>
      <c r="M168" s="11">
        <v>51</v>
      </c>
      <c r="N168" s="11">
        <v>82</v>
      </c>
      <c r="O168" s="12">
        <v>1578</v>
      </c>
      <c r="P168" s="13">
        <v>0.1</v>
      </c>
      <c r="Q168" s="13">
        <v>0.8</v>
      </c>
      <c r="R168" s="12">
        <v>1087</v>
      </c>
      <c r="S168" s="13">
        <v>0.16442293147783996</v>
      </c>
      <c r="T168" s="13">
        <v>0.55558916956587501</v>
      </c>
      <c r="U168" s="14">
        <v>0.68884664131812423</v>
      </c>
      <c r="V168" s="15">
        <v>0.29095373891001269</v>
      </c>
    </row>
    <row r="169" spans="2:22" x14ac:dyDescent="0.3">
      <c r="B169" s="11">
        <v>45</v>
      </c>
      <c r="C169" s="11">
        <v>51</v>
      </c>
      <c r="D169" s="12">
        <v>6308</v>
      </c>
      <c r="E169" s="13">
        <v>0.1000015853136543</v>
      </c>
      <c r="F169" s="13">
        <v>0.89999841468634567</v>
      </c>
      <c r="G169" s="12">
        <v>5607</v>
      </c>
      <c r="H169" s="13">
        <v>0.21335616438356164</v>
      </c>
      <c r="I169" s="13">
        <v>0.76925418569254189</v>
      </c>
      <c r="J169" s="14">
        <v>0.88887127457197213</v>
      </c>
      <c r="K169" s="15">
        <v>0.35609730320057775</v>
      </c>
      <c r="M169" s="11">
        <v>45</v>
      </c>
      <c r="N169" s="11">
        <v>51</v>
      </c>
      <c r="O169" s="12">
        <v>1578</v>
      </c>
      <c r="P169" s="13">
        <v>0.1</v>
      </c>
      <c r="Q169" s="13">
        <v>0.9</v>
      </c>
      <c r="R169" s="12">
        <v>1409</v>
      </c>
      <c r="S169" s="13">
        <v>0.21312963243079716</v>
      </c>
      <c r="T169" s="13">
        <v>0.7687188019966722</v>
      </c>
      <c r="U169" s="14">
        <v>0.89290240811153354</v>
      </c>
      <c r="V169" s="15">
        <v>0.35783692437684833</v>
      </c>
    </row>
    <row r="170" spans="2:22" x14ac:dyDescent="0.3">
      <c r="B170" s="11">
        <v>1</v>
      </c>
      <c r="C170" s="11">
        <v>45</v>
      </c>
      <c r="D170" s="12">
        <v>6308</v>
      </c>
      <c r="E170" s="13">
        <v>0.1000015853136543</v>
      </c>
      <c r="F170" s="13">
        <v>1</v>
      </c>
      <c r="G170" s="12">
        <v>6064</v>
      </c>
      <c r="H170" s="13">
        <v>0.23074581430745814</v>
      </c>
      <c r="I170" s="13">
        <v>1</v>
      </c>
      <c r="J170" s="14">
        <v>0.96131896005072925</v>
      </c>
      <c r="K170" s="15">
        <v>0.41662042835174939</v>
      </c>
      <c r="M170" s="11">
        <v>1</v>
      </c>
      <c r="N170" s="11">
        <v>45</v>
      </c>
      <c r="O170" s="12">
        <v>1578</v>
      </c>
      <c r="P170" s="13">
        <v>0.1</v>
      </c>
      <c r="Q170" s="13">
        <v>1</v>
      </c>
      <c r="R170" s="12">
        <v>1529</v>
      </c>
      <c r="S170" s="13">
        <v>0.23128119800332778</v>
      </c>
      <c r="T170" s="13">
        <v>1</v>
      </c>
      <c r="U170" s="14">
        <v>0.96894803548795949</v>
      </c>
      <c r="V170" s="15">
        <v>0.41894803548795945</v>
      </c>
    </row>
    <row r="171" spans="2:22" x14ac:dyDescent="0.3">
      <c r="B171" s="148" t="s">
        <v>4</v>
      </c>
      <c r="C171" s="148"/>
      <c r="D171" s="16">
        <f>+SUM(D161:D170)</f>
        <v>63079</v>
      </c>
      <c r="E171" s="17"/>
      <c r="F171" s="17"/>
      <c r="G171" s="16">
        <f>+SUM(G161:G170)</f>
        <v>26280</v>
      </c>
      <c r="H171" s="17"/>
      <c r="I171" s="17"/>
      <c r="J171" s="18"/>
      <c r="K171" s="18"/>
      <c r="M171" s="148" t="s">
        <v>4</v>
      </c>
      <c r="N171" s="148"/>
      <c r="O171" s="16">
        <f>+SUM(O161:O170)</f>
        <v>15780</v>
      </c>
      <c r="P171" s="17"/>
      <c r="Q171" s="17"/>
      <c r="R171" s="16">
        <f>+SUM(R161:R170)</f>
        <v>6611</v>
      </c>
      <c r="S171" s="17"/>
      <c r="T171" s="17"/>
      <c r="U171" s="18"/>
      <c r="V171" s="18"/>
    </row>
    <row r="176" spans="2:22" ht="17.399999999999999" x14ac:dyDescent="0.3">
      <c r="B176" s="19" t="s">
        <v>65</v>
      </c>
    </row>
    <row r="178" spans="2:22" x14ac:dyDescent="0.3">
      <c r="B178" s="20" t="s">
        <v>15</v>
      </c>
      <c r="M178" s="20" t="s">
        <v>16</v>
      </c>
    </row>
    <row r="180" spans="2:22" x14ac:dyDescent="0.3">
      <c r="B180" s="1" t="s">
        <v>0</v>
      </c>
      <c r="C180" s="1" t="s">
        <v>1</v>
      </c>
      <c r="D180" s="1" t="s">
        <v>2</v>
      </c>
      <c r="E180" s="2"/>
      <c r="F180" s="3"/>
      <c r="G180" s="4"/>
      <c r="H180" s="3"/>
      <c r="I180" s="3"/>
      <c r="J180" s="5"/>
      <c r="K180" s="5"/>
      <c r="M180" s="1" t="s">
        <v>0</v>
      </c>
      <c r="N180" s="1" t="s">
        <v>1</v>
      </c>
      <c r="O180" s="1" t="s">
        <v>2</v>
      </c>
      <c r="P180" s="2"/>
      <c r="Q180" s="3"/>
      <c r="R180" s="4"/>
      <c r="S180" s="3"/>
      <c r="T180" s="3"/>
      <c r="U180" s="5"/>
      <c r="V180" s="5"/>
    </row>
    <row r="181" spans="2:22" x14ac:dyDescent="0.3">
      <c r="B181" s="6">
        <v>73.426630339784253</v>
      </c>
      <c r="C181" s="6">
        <v>93.321570830892156</v>
      </c>
      <c r="D181" s="6">
        <v>86.643141661784313</v>
      </c>
      <c r="E181" s="7"/>
      <c r="F181" s="3"/>
      <c r="G181" s="4"/>
      <c r="H181" s="3"/>
      <c r="I181" s="3"/>
      <c r="J181" s="5"/>
      <c r="K181" s="5"/>
      <c r="M181" s="6">
        <v>72.36988315652907</v>
      </c>
      <c r="N181" s="6">
        <v>93.023559148495167</v>
      </c>
      <c r="O181" s="6">
        <v>86.047118296990348</v>
      </c>
      <c r="P181" s="7"/>
      <c r="Q181" s="3"/>
      <c r="R181" s="4"/>
      <c r="S181" s="3"/>
      <c r="T181" s="3"/>
      <c r="U181" s="5"/>
      <c r="V181" s="5"/>
    </row>
    <row r="182" spans="2:22" x14ac:dyDescent="0.3">
      <c r="B182" s="149" t="s">
        <v>3</v>
      </c>
      <c r="C182" s="149"/>
      <c r="D182" s="146" t="s">
        <v>4</v>
      </c>
      <c r="E182" s="146"/>
      <c r="F182" s="146"/>
      <c r="G182" s="146" t="s">
        <v>5</v>
      </c>
      <c r="H182" s="146"/>
      <c r="I182" s="146"/>
      <c r="J182" s="147" t="s">
        <v>6</v>
      </c>
      <c r="K182" s="147"/>
      <c r="M182" s="149" t="s">
        <v>3</v>
      </c>
      <c r="N182" s="149"/>
      <c r="O182" s="146" t="s">
        <v>4</v>
      </c>
      <c r="P182" s="146"/>
      <c r="Q182" s="146"/>
      <c r="R182" s="146" t="s">
        <v>5</v>
      </c>
      <c r="S182" s="146"/>
      <c r="T182" s="146"/>
      <c r="U182" s="147" t="s">
        <v>6</v>
      </c>
      <c r="V182" s="147"/>
    </row>
    <row r="183" spans="2:22" x14ac:dyDescent="0.3">
      <c r="B183" s="8" t="s">
        <v>7</v>
      </c>
      <c r="C183" s="8" t="s">
        <v>8</v>
      </c>
      <c r="D183" s="9" t="s">
        <v>9</v>
      </c>
      <c r="E183" s="8" t="s">
        <v>10</v>
      </c>
      <c r="F183" s="8" t="s">
        <v>11</v>
      </c>
      <c r="G183" s="9" t="s">
        <v>9</v>
      </c>
      <c r="H183" s="8" t="s">
        <v>10</v>
      </c>
      <c r="I183" s="8" t="s">
        <v>11</v>
      </c>
      <c r="J183" s="10" t="s">
        <v>12</v>
      </c>
      <c r="K183" s="8" t="s">
        <v>13</v>
      </c>
      <c r="M183" s="8" t="s">
        <v>7</v>
      </c>
      <c r="N183" s="8" t="s">
        <v>8</v>
      </c>
      <c r="O183" s="9" t="s">
        <v>9</v>
      </c>
      <c r="P183" s="8" t="s">
        <v>10</v>
      </c>
      <c r="Q183" s="8" t="s">
        <v>11</v>
      </c>
      <c r="R183" s="9" t="s">
        <v>9</v>
      </c>
      <c r="S183" s="8" t="s">
        <v>10</v>
      </c>
      <c r="T183" s="8" t="s">
        <v>11</v>
      </c>
      <c r="U183" s="10" t="s">
        <v>12</v>
      </c>
      <c r="V183" s="8" t="s">
        <v>13</v>
      </c>
    </row>
    <row r="184" spans="2:22" x14ac:dyDescent="0.3">
      <c r="B184" s="11">
        <v>897</v>
      </c>
      <c r="C184" s="11">
        <v>999</v>
      </c>
      <c r="D184" s="12">
        <v>6308</v>
      </c>
      <c r="E184" s="13">
        <v>0.1000015853136543</v>
      </c>
      <c r="F184" s="13">
        <v>0.1000015853136543</v>
      </c>
      <c r="G184" s="12">
        <v>267</v>
      </c>
      <c r="H184" s="13">
        <v>1.0037593984962406E-2</v>
      </c>
      <c r="I184" s="13">
        <v>1.0037593984962406E-2</v>
      </c>
      <c r="J184" s="14">
        <v>4.2327203551046293E-2</v>
      </c>
      <c r="K184" s="15">
        <v>4.2327203551046293E-2</v>
      </c>
      <c r="M184" s="11">
        <v>896</v>
      </c>
      <c r="N184" s="11">
        <v>999</v>
      </c>
      <c r="O184" s="12">
        <v>1578</v>
      </c>
      <c r="P184" s="13">
        <v>0.1</v>
      </c>
      <c r="Q184" s="13">
        <v>0.1</v>
      </c>
      <c r="R184" s="12">
        <v>68</v>
      </c>
      <c r="S184" s="13">
        <v>1.0178117048346057E-2</v>
      </c>
      <c r="T184" s="13">
        <v>1.0178117048346057E-2</v>
      </c>
      <c r="U184" s="14">
        <v>4.3092522179974654E-2</v>
      </c>
      <c r="V184" s="15">
        <v>4.3092522179974654E-2</v>
      </c>
    </row>
    <row r="185" spans="2:22" x14ac:dyDescent="0.3">
      <c r="B185" s="11">
        <v>851</v>
      </c>
      <c r="C185" s="11">
        <v>897</v>
      </c>
      <c r="D185" s="12">
        <v>6308</v>
      </c>
      <c r="E185" s="13">
        <v>0.1000015853136543</v>
      </c>
      <c r="F185" s="13">
        <v>0.2000031706273086</v>
      </c>
      <c r="G185" s="12">
        <v>583</v>
      </c>
      <c r="H185" s="13">
        <v>2.1917293233082707E-2</v>
      </c>
      <c r="I185" s="13">
        <v>3.1954887218045111E-2</v>
      </c>
      <c r="J185" s="14">
        <v>9.2422320862396962E-2</v>
      </c>
      <c r="K185" s="15">
        <v>6.7374762206721617E-2</v>
      </c>
      <c r="M185" s="11">
        <v>853</v>
      </c>
      <c r="N185" s="11">
        <v>896</v>
      </c>
      <c r="O185" s="12">
        <v>1578</v>
      </c>
      <c r="P185" s="13">
        <v>0.1</v>
      </c>
      <c r="Q185" s="13">
        <v>0.2</v>
      </c>
      <c r="R185" s="12">
        <v>134</v>
      </c>
      <c r="S185" s="13">
        <v>2.0056877712917229E-2</v>
      </c>
      <c r="T185" s="13">
        <v>3.0234994761263283E-2</v>
      </c>
      <c r="U185" s="14">
        <v>8.4917617237008872E-2</v>
      </c>
      <c r="V185" s="15">
        <v>6.4005069708491763E-2</v>
      </c>
    </row>
    <row r="186" spans="2:22" x14ac:dyDescent="0.3">
      <c r="B186" s="11">
        <v>763</v>
      </c>
      <c r="C186" s="11">
        <v>851</v>
      </c>
      <c r="D186" s="12">
        <v>6308</v>
      </c>
      <c r="E186" s="13">
        <v>0.1000015853136543</v>
      </c>
      <c r="F186" s="13">
        <v>0.30000475594096293</v>
      </c>
      <c r="G186" s="12">
        <v>927</v>
      </c>
      <c r="H186" s="13">
        <v>3.4849624060150373E-2</v>
      </c>
      <c r="I186" s="13">
        <v>6.6804511278195491E-2</v>
      </c>
      <c r="J186" s="14">
        <v>0.1469562460367787</v>
      </c>
      <c r="K186" s="15">
        <v>9.3901923483407312E-2</v>
      </c>
      <c r="M186" s="11">
        <v>769</v>
      </c>
      <c r="N186" s="11">
        <v>853</v>
      </c>
      <c r="O186" s="12">
        <v>1578</v>
      </c>
      <c r="P186" s="13">
        <v>0.1</v>
      </c>
      <c r="Q186" s="13">
        <v>0.3</v>
      </c>
      <c r="R186" s="12">
        <v>249</v>
      </c>
      <c r="S186" s="13">
        <v>3.7269869779973056E-2</v>
      </c>
      <c r="T186" s="13">
        <v>6.7504864541236345E-2</v>
      </c>
      <c r="U186" s="14">
        <v>0.15779467680608364</v>
      </c>
      <c r="V186" s="15">
        <v>9.5268272074355731E-2</v>
      </c>
    </row>
    <row r="187" spans="2:22" x14ac:dyDescent="0.3">
      <c r="B187" s="11">
        <v>600</v>
      </c>
      <c r="C187" s="11">
        <v>763</v>
      </c>
      <c r="D187" s="12">
        <v>6308</v>
      </c>
      <c r="E187" s="13">
        <v>0.1000015853136543</v>
      </c>
      <c r="F187" s="13">
        <v>0.4000063412546172</v>
      </c>
      <c r="G187" s="12">
        <v>1243</v>
      </c>
      <c r="H187" s="13">
        <v>4.6729323308270676E-2</v>
      </c>
      <c r="I187" s="13">
        <v>0.11353383458646617</v>
      </c>
      <c r="J187" s="14">
        <v>0.19705136334812937</v>
      </c>
      <c r="K187" s="15">
        <v>0.11968928344958782</v>
      </c>
      <c r="M187" s="11">
        <v>608</v>
      </c>
      <c r="N187" s="11">
        <v>769</v>
      </c>
      <c r="O187" s="12">
        <v>1578</v>
      </c>
      <c r="P187" s="13">
        <v>0.1</v>
      </c>
      <c r="Q187" s="13">
        <v>0.4</v>
      </c>
      <c r="R187" s="12">
        <v>309</v>
      </c>
      <c r="S187" s="13">
        <v>4.6250561293219576E-2</v>
      </c>
      <c r="T187" s="13">
        <v>0.11375542583445591</v>
      </c>
      <c r="U187" s="14">
        <v>0.19581749049429659</v>
      </c>
      <c r="V187" s="15">
        <v>0.12040557667934093</v>
      </c>
    </row>
    <row r="188" spans="2:22" x14ac:dyDescent="0.3">
      <c r="B188" s="11">
        <v>358</v>
      </c>
      <c r="C188" s="11">
        <v>600</v>
      </c>
      <c r="D188" s="12">
        <v>6308</v>
      </c>
      <c r="E188" s="13">
        <v>0.1000015853136543</v>
      </c>
      <c r="F188" s="13">
        <v>0.50000792656827153</v>
      </c>
      <c r="G188" s="12">
        <v>1715</v>
      </c>
      <c r="H188" s="13">
        <v>6.4473684210526322E-2</v>
      </c>
      <c r="I188" s="13">
        <v>0.17800751879699248</v>
      </c>
      <c r="J188" s="14">
        <v>0.27187698161065316</v>
      </c>
      <c r="K188" s="15">
        <v>0.15012682308180089</v>
      </c>
      <c r="M188" s="11">
        <v>358</v>
      </c>
      <c r="N188" s="11">
        <v>608</v>
      </c>
      <c r="O188" s="12">
        <v>1578</v>
      </c>
      <c r="P188" s="13">
        <v>0.1</v>
      </c>
      <c r="Q188" s="13">
        <v>0.5</v>
      </c>
      <c r="R188" s="12">
        <v>463</v>
      </c>
      <c r="S188" s="13">
        <v>6.9301002843885642E-2</v>
      </c>
      <c r="T188" s="13">
        <v>0.18305642867834157</v>
      </c>
      <c r="U188" s="14">
        <v>0.29340937896070973</v>
      </c>
      <c r="V188" s="15">
        <v>0.15500633713561471</v>
      </c>
    </row>
    <row r="189" spans="2:22" x14ac:dyDescent="0.3">
      <c r="B189" s="11">
        <v>147</v>
      </c>
      <c r="C189" s="11">
        <v>358</v>
      </c>
      <c r="D189" s="12">
        <v>6307</v>
      </c>
      <c r="E189" s="13">
        <v>9.9985732177111236E-2</v>
      </c>
      <c r="F189" s="13">
        <v>0.5999936587453828</v>
      </c>
      <c r="G189" s="12">
        <v>2331</v>
      </c>
      <c r="H189" s="13">
        <v>8.7631578947368421E-2</v>
      </c>
      <c r="I189" s="13">
        <v>0.2656390977443609</v>
      </c>
      <c r="J189" s="14">
        <v>0.36958934517203107</v>
      </c>
      <c r="K189" s="15">
        <v>0.18669907786614526</v>
      </c>
      <c r="M189" s="11">
        <v>151</v>
      </c>
      <c r="N189" s="11">
        <v>358</v>
      </c>
      <c r="O189" s="12">
        <v>1578</v>
      </c>
      <c r="P189" s="13">
        <v>0.1</v>
      </c>
      <c r="Q189" s="13">
        <v>0.6</v>
      </c>
      <c r="R189" s="12">
        <v>577</v>
      </c>
      <c r="S189" s="13">
        <v>8.6364316719054035E-2</v>
      </c>
      <c r="T189" s="13">
        <v>0.26942074539739558</v>
      </c>
      <c r="U189" s="14">
        <v>0.3656527249683143</v>
      </c>
      <c r="V189" s="15">
        <v>0.19011406844106463</v>
      </c>
    </row>
    <row r="190" spans="2:22" x14ac:dyDescent="0.3">
      <c r="B190" s="11">
        <v>77</v>
      </c>
      <c r="C190" s="11">
        <v>147</v>
      </c>
      <c r="D190" s="12">
        <v>6308</v>
      </c>
      <c r="E190" s="13">
        <v>0.1000015853136543</v>
      </c>
      <c r="F190" s="13">
        <v>0.69999524405903712</v>
      </c>
      <c r="G190" s="12">
        <v>3270</v>
      </c>
      <c r="H190" s="13">
        <v>0.12293233082706767</v>
      </c>
      <c r="I190" s="13">
        <v>0.38857142857142857</v>
      </c>
      <c r="J190" s="14">
        <v>0.5183893468611287</v>
      </c>
      <c r="K190" s="15">
        <v>0.23408447514437777</v>
      </c>
      <c r="M190" s="11">
        <v>78</v>
      </c>
      <c r="N190" s="11">
        <v>151</v>
      </c>
      <c r="O190" s="12">
        <v>1578</v>
      </c>
      <c r="P190" s="13">
        <v>0.1</v>
      </c>
      <c r="Q190" s="13">
        <v>0.7</v>
      </c>
      <c r="R190" s="12">
        <v>821</v>
      </c>
      <c r="S190" s="13">
        <v>0.12288579553958988</v>
      </c>
      <c r="T190" s="13">
        <v>0.39230654093698547</v>
      </c>
      <c r="U190" s="14">
        <v>0.52027883396704688</v>
      </c>
      <c r="V190" s="15">
        <v>0.23728046351620496</v>
      </c>
    </row>
    <row r="191" spans="2:22" x14ac:dyDescent="0.3">
      <c r="B191" s="11">
        <v>59</v>
      </c>
      <c r="C191" s="11">
        <v>77</v>
      </c>
      <c r="D191" s="12">
        <v>6308</v>
      </c>
      <c r="E191" s="13">
        <v>0.1000015853136543</v>
      </c>
      <c r="F191" s="13">
        <v>0.79999682937269134</v>
      </c>
      <c r="G191" s="12">
        <v>4565</v>
      </c>
      <c r="H191" s="13">
        <v>0.17161654135338344</v>
      </c>
      <c r="I191" s="13">
        <v>0.56018796992481201</v>
      </c>
      <c r="J191" s="14">
        <v>0.72368421052631582</v>
      </c>
      <c r="K191" s="15">
        <v>0.29528565483621666</v>
      </c>
      <c r="M191" s="11">
        <v>59</v>
      </c>
      <c r="N191" s="11">
        <v>78</v>
      </c>
      <c r="O191" s="12">
        <v>1578</v>
      </c>
      <c r="P191" s="13">
        <v>0.1</v>
      </c>
      <c r="Q191" s="13">
        <v>0.8</v>
      </c>
      <c r="R191" s="12">
        <v>1116</v>
      </c>
      <c r="S191" s="13">
        <v>0.16704086214638528</v>
      </c>
      <c r="T191" s="13">
        <v>0.55934740308337072</v>
      </c>
      <c r="U191" s="14">
        <v>0.70722433460076051</v>
      </c>
      <c r="V191" s="15">
        <v>0.29602344740177439</v>
      </c>
    </row>
    <row r="192" spans="2:22" x14ac:dyDescent="0.3">
      <c r="B192" s="11">
        <v>55</v>
      </c>
      <c r="C192" s="11">
        <v>59</v>
      </c>
      <c r="D192" s="12">
        <v>6308</v>
      </c>
      <c r="E192" s="13">
        <v>0.1000015853136543</v>
      </c>
      <c r="F192" s="13">
        <v>0.89999841468634567</v>
      </c>
      <c r="G192" s="12">
        <v>5593</v>
      </c>
      <c r="H192" s="13">
        <v>0.21026315789473685</v>
      </c>
      <c r="I192" s="13">
        <v>0.77045112781954883</v>
      </c>
      <c r="J192" s="14">
        <v>0.88665187064045659</v>
      </c>
      <c r="K192" s="15">
        <v>0.3609941695584013</v>
      </c>
      <c r="M192" s="11">
        <v>55</v>
      </c>
      <c r="N192" s="11">
        <v>59</v>
      </c>
      <c r="O192" s="12">
        <v>1578</v>
      </c>
      <c r="P192" s="13">
        <v>0.1</v>
      </c>
      <c r="Q192" s="13">
        <v>0.9</v>
      </c>
      <c r="R192" s="12">
        <v>1430</v>
      </c>
      <c r="S192" s="13">
        <v>0.21403981439904207</v>
      </c>
      <c r="T192" s="13">
        <v>0.77338721748241279</v>
      </c>
      <c r="U192" s="14">
        <v>0.90621039290240812</v>
      </c>
      <c r="V192" s="15">
        <v>0.3638219969018448</v>
      </c>
    </row>
    <row r="193" spans="2:24" x14ac:dyDescent="0.3">
      <c r="B193" s="11">
        <v>1</v>
      </c>
      <c r="C193" s="11">
        <v>55</v>
      </c>
      <c r="D193" s="12">
        <v>6308</v>
      </c>
      <c r="E193" s="13">
        <v>0.1000015853136543</v>
      </c>
      <c r="F193" s="13">
        <v>1</v>
      </c>
      <c r="G193" s="12">
        <v>6106</v>
      </c>
      <c r="H193" s="13">
        <v>0.22954887218045114</v>
      </c>
      <c r="I193" s="13">
        <v>1</v>
      </c>
      <c r="J193" s="14">
        <v>0.96797717184527587</v>
      </c>
      <c r="K193" s="15">
        <v>0.42169343204553023</v>
      </c>
      <c r="M193" s="11">
        <v>1</v>
      </c>
      <c r="N193" s="11">
        <v>55</v>
      </c>
      <c r="O193" s="12">
        <v>1578</v>
      </c>
      <c r="P193" s="13">
        <v>0.1</v>
      </c>
      <c r="Q193" s="13">
        <v>1</v>
      </c>
      <c r="R193" s="12">
        <v>1514</v>
      </c>
      <c r="S193" s="13">
        <v>0.22661278251758718</v>
      </c>
      <c r="T193" s="13">
        <v>1</v>
      </c>
      <c r="U193" s="14">
        <v>0.95944233206590623</v>
      </c>
      <c r="V193" s="15">
        <v>0.42338403041825096</v>
      </c>
    </row>
    <row r="194" spans="2:24" x14ac:dyDescent="0.3">
      <c r="B194" s="148" t="s">
        <v>4</v>
      </c>
      <c r="C194" s="148"/>
      <c r="D194" s="16">
        <f>+SUM(D184:D193)</f>
        <v>63079</v>
      </c>
      <c r="E194" s="17"/>
      <c r="F194" s="17"/>
      <c r="G194" s="16">
        <f>+SUM(G184:G193)</f>
        <v>26600</v>
      </c>
      <c r="H194" s="17"/>
      <c r="I194" s="17"/>
      <c r="J194" s="18"/>
      <c r="K194" s="18"/>
      <c r="M194" s="148" t="s">
        <v>4</v>
      </c>
      <c r="N194" s="148"/>
      <c r="O194" s="16">
        <f>+SUM(O184:O193)</f>
        <v>15780</v>
      </c>
      <c r="P194" s="17"/>
      <c r="Q194" s="17"/>
      <c r="R194" s="16">
        <f>+SUM(R184:R193)</f>
        <v>6681</v>
      </c>
      <c r="S194" s="17"/>
      <c r="T194" s="17"/>
      <c r="U194" s="18"/>
      <c r="V194" s="18"/>
    </row>
    <row r="199" spans="2:24" ht="17.399999999999999" x14ac:dyDescent="0.3">
      <c r="B199" s="59" t="s">
        <v>64</v>
      </c>
      <c r="C199" s="60"/>
      <c r="D199" s="60"/>
    </row>
    <row r="201" spans="2:24" x14ac:dyDescent="0.3">
      <c r="B201" s="20" t="s">
        <v>15</v>
      </c>
      <c r="M201" s="20" t="s">
        <v>16</v>
      </c>
    </row>
    <row r="203" spans="2:24" x14ac:dyDescent="0.3">
      <c r="B203" s="1" t="s">
        <v>0</v>
      </c>
      <c r="C203" s="1" t="s">
        <v>1</v>
      </c>
      <c r="D203" s="1" t="s">
        <v>2</v>
      </c>
      <c r="E203" s="2"/>
      <c r="F203" s="3"/>
      <c r="G203" s="4"/>
      <c r="H203" s="3"/>
      <c r="I203" s="3"/>
      <c r="J203" s="5"/>
      <c r="K203" s="5"/>
      <c r="M203" s="1" t="s">
        <v>0</v>
      </c>
      <c r="N203" s="1" t="s">
        <v>1</v>
      </c>
      <c r="O203" s="1" t="s">
        <v>2</v>
      </c>
      <c r="P203" s="2"/>
      <c r="Q203" s="3"/>
      <c r="R203" s="4"/>
      <c r="S203" s="3"/>
      <c r="T203" s="3"/>
      <c r="U203" s="5"/>
      <c r="V203" s="5"/>
    </row>
    <row r="204" spans="2:24" x14ac:dyDescent="0.3">
      <c r="B204" s="6">
        <v>73.404157705887584</v>
      </c>
      <c r="C204" s="6">
        <v>93.339292856868411</v>
      </c>
      <c r="D204" s="6">
        <v>86.678585713736808</v>
      </c>
      <c r="E204" s="7"/>
      <c r="F204" s="3"/>
      <c r="G204" s="4"/>
      <c r="H204" s="3"/>
      <c r="I204" s="3"/>
      <c r="J204" s="5"/>
      <c r="K204" s="5"/>
      <c r="M204" s="6">
        <v>72.722983847392371</v>
      </c>
      <c r="N204" s="6">
        <v>93.219391278092075</v>
      </c>
      <c r="O204" s="6">
        <v>86.438782556184151</v>
      </c>
      <c r="P204" s="7"/>
      <c r="Q204" s="3"/>
      <c r="R204" s="4"/>
      <c r="S204" s="3"/>
      <c r="T204" s="3"/>
      <c r="U204" s="5"/>
      <c r="V204" s="5"/>
    </row>
    <row r="205" spans="2:24" x14ac:dyDescent="0.3">
      <c r="B205" s="149" t="s">
        <v>3</v>
      </c>
      <c r="C205" s="149"/>
      <c r="D205" s="146" t="s">
        <v>4</v>
      </c>
      <c r="E205" s="146"/>
      <c r="F205" s="146"/>
      <c r="G205" s="146" t="s">
        <v>5</v>
      </c>
      <c r="H205" s="146"/>
      <c r="I205" s="146"/>
      <c r="J205" s="147" t="s">
        <v>6</v>
      </c>
      <c r="K205" s="147"/>
      <c r="M205" s="149" t="s">
        <v>3</v>
      </c>
      <c r="N205" s="149"/>
      <c r="O205" s="146" t="s">
        <v>4</v>
      </c>
      <c r="P205" s="146"/>
      <c r="Q205" s="146"/>
      <c r="R205" s="146" t="s">
        <v>5</v>
      </c>
      <c r="S205" s="146"/>
      <c r="T205" s="146"/>
      <c r="U205" s="147" t="s">
        <v>6</v>
      </c>
      <c r="V205" s="147"/>
      <c r="W205" s="154"/>
      <c r="X205" s="156"/>
    </row>
    <row r="206" spans="2:24" x14ac:dyDescent="0.3">
      <c r="B206" s="8" t="s">
        <v>7</v>
      </c>
      <c r="C206" s="8" t="s">
        <v>8</v>
      </c>
      <c r="D206" s="9" t="s">
        <v>9</v>
      </c>
      <c r="E206" s="8" t="s">
        <v>10</v>
      </c>
      <c r="F206" s="8" t="s">
        <v>11</v>
      </c>
      <c r="G206" s="9" t="s">
        <v>9</v>
      </c>
      <c r="H206" s="8" t="s">
        <v>10</v>
      </c>
      <c r="I206" s="8" t="s">
        <v>11</v>
      </c>
      <c r="J206" s="10" t="s">
        <v>12</v>
      </c>
      <c r="K206" s="8" t="s">
        <v>13</v>
      </c>
      <c r="M206" s="8" t="s">
        <v>7</v>
      </c>
      <c r="N206" s="8" t="s">
        <v>8</v>
      </c>
      <c r="O206" s="9" t="s">
        <v>9</v>
      </c>
      <c r="P206" s="8" t="s">
        <v>10</v>
      </c>
      <c r="Q206" s="8" t="s">
        <v>11</v>
      </c>
      <c r="R206" s="9" t="s">
        <v>9</v>
      </c>
      <c r="S206" s="8" t="s">
        <v>10</v>
      </c>
      <c r="T206" s="8" t="s">
        <v>11</v>
      </c>
      <c r="U206" s="10" t="s">
        <v>12</v>
      </c>
      <c r="V206" s="8" t="s">
        <v>13</v>
      </c>
      <c r="W206" s="155"/>
      <c r="X206" s="157"/>
    </row>
    <row r="207" spans="2:24" x14ac:dyDescent="0.3">
      <c r="B207" s="11">
        <v>897</v>
      </c>
      <c r="C207" s="11">
        <v>999</v>
      </c>
      <c r="D207" s="12">
        <v>6308</v>
      </c>
      <c r="E207" s="13">
        <v>0.1000015853136543</v>
      </c>
      <c r="F207" s="13">
        <v>0.1000015853136543</v>
      </c>
      <c r="G207" s="12">
        <v>257</v>
      </c>
      <c r="H207" s="13">
        <v>9.6725630410237108E-3</v>
      </c>
      <c r="I207" s="13">
        <v>9.6725630410237108E-3</v>
      </c>
      <c r="J207" s="14">
        <v>4.0741915028535192E-2</v>
      </c>
      <c r="K207" s="15">
        <v>4.0741915028535192E-2</v>
      </c>
      <c r="M207" s="11">
        <v>896</v>
      </c>
      <c r="N207" s="11">
        <v>999</v>
      </c>
      <c r="O207" s="12">
        <v>1578</v>
      </c>
      <c r="P207" s="13">
        <v>0.1</v>
      </c>
      <c r="Q207" s="13">
        <v>0.1</v>
      </c>
      <c r="R207" s="12">
        <v>69</v>
      </c>
      <c r="S207" s="13">
        <v>1.0296970601402776E-2</v>
      </c>
      <c r="T207" s="13">
        <v>1.0296970601402776E-2</v>
      </c>
      <c r="U207" s="14">
        <v>4.3726235741444866E-2</v>
      </c>
      <c r="V207" s="15">
        <v>4.3726235741444866E-2</v>
      </c>
      <c r="W207" s="68" t="s">
        <v>93</v>
      </c>
      <c r="X207" s="69">
        <f>R207/O207</f>
        <v>4.3726235741444866E-2</v>
      </c>
    </row>
    <row r="208" spans="2:24" x14ac:dyDescent="0.3">
      <c r="B208" s="11">
        <v>852</v>
      </c>
      <c r="C208" s="11">
        <v>897</v>
      </c>
      <c r="D208" s="12">
        <v>6308</v>
      </c>
      <c r="E208" s="13">
        <v>0.1000015853136543</v>
      </c>
      <c r="F208" s="13">
        <v>0.2000031706273086</v>
      </c>
      <c r="G208" s="12">
        <v>585</v>
      </c>
      <c r="H208" s="13">
        <v>2.2017312758750469E-2</v>
      </c>
      <c r="I208" s="13">
        <v>3.1689875799774184E-2</v>
      </c>
      <c r="J208" s="14">
        <v>9.2739378566899178E-2</v>
      </c>
      <c r="K208" s="15">
        <v>6.6740646797717185E-2</v>
      </c>
      <c r="M208" s="11">
        <v>853</v>
      </c>
      <c r="N208" s="11">
        <v>896</v>
      </c>
      <c r="O208" s="12">
        <v>1578</v>
      </c>
      <c r="P208" s="13">
        <v>0.1</v>
      </c>
      <c r="Q208" s="13">
        <v>0.2</v>
      </c>
      <c r="R208" s="12">
        <v>132</v>
      </c>
      <c r="S208" s="13">
        <v>1.9698552454857483E-2</v>
      </c>
      <c r="T208" s="13">
        <v>2.999552305626026E-2</v>
      </c>
      <c r="U208" s="14">
        <v>8.3650190114068435E-2</v>
      </c>
      <c r="V208" s="15">
        <v>6.3688212927756657E-2</v>
      </c>
      <c r="W208" s="150" t="s">
        <v>94</v>
      </c>
      <c r="X208" s="152">
        <f>SUM(R208:R209)/SUM(O208:O209)</f>
        <v>0.12135614702154626</v>
      </c>
    </row>
    <row r="209" spans="2:24" x14ac:dyDescent="0.3">
      <c r="B209" s="11">
        <v>763</v>
      </c>
      <c r="C209" s="11">
        <v>852</v>
      </c>
      <c r="D209" s="12">
        <v>6308</v>
      </c>
      <c r="E209" s="13">
        <v>0.1000015853136543</v>
      </c>
      <c r="F209" s="13">
        <v>0.30000475594096293</v>
      </c>
      <c r="G209" s="12">
        <v>937</v>
      </c>
      <c r="H209" s="13">
        <v>3.5265336846066996E-2</v>
      </c>
      <c r="I209" s="13">
        <v>6.6955212645841172E-2</v>
      </c>
      <c r="J209" s="14">
        <v>0.14854153455928978</v>
      </c>
      <c r="K209" s="15">
        <v>9.4007609384908056E-2</v>
      </c>
      <c r="M209" s="11">
        <v>769</v>
      </c>
      <c r="N209" s="11">
        <v>853</v>
      </c>
      <c r="O209" s="12">
        <v>1578</v>
      </c>
      <c r="P209" s="13">
        <v>0.1</v>
      </c>
      <c r="Q209" s="13">
        <v>0.3</v>
      </c>
      <c r="R209" s="12">
        <v>251</v>
      </c>
      <c r="S209" s="13">
        <v>3.7457095955827489E-2</v>
      </c>
      <c r="T209" s="13">
        <v>6.7452619012087753E-2</v>
      </c>
      <c r="U209" s="14">
        <v>0.15906210392902409</v>
      </c>
      <c r="V209" s="15">
        <v>9.5479509928179135E-2</v>
      </c>
      <c r="W209" s="151"/>
      <c r="X209" s="153"/>
    </row>
    <row r="210" spans="2:24" x14ac:dyDescent="0.3">
      <c r="B210" s="11">
        <v>601</v>
      </c>
      <c r="C210" s="11">
        <v>763</v>
      </c>
      <c r="D210" s="12">
        <v>6308</v>
      </c>
      <c r="E210" s="13">
        <v>0.1000015853136543</v>
      </c>
      <c r="F210" s="13">
        <v>0.4000063412546172</v>
      </c>
      <c r="G210" s="12">
        <v>1228</v>
      </c>
      <c r="H210" s="13">
        <v>4.621753857734287E-2</v>
      </c>
      <c r="I210" s="13">
        <v>0.11317275122318404</v>
      </c>
      <c r="J210" s="14">
        <v>0.1946734305643627</v>
      </c>
      <c r="K210" s="15">
        <v>0.11917406467977172</v>
      </c>
      <c r="M210" s="11">
        <v>610</v>
      </c>
      <c r="N210" s="11">
        <v>769</v>
      </c>
      <c r="O210" s="12">
        <v>1578</v>
      </c>
      <c r="P210" s="13">
        <v>0.1</v>
      </c>
      <c r="Q210" s="13">
        <v>0.4</v>
      </c>
      <c r="R210" s="12">
        <v>307</v>
      </c>
      <c r="S210" s="13">
        <v>4.5814057603342784E-2</v>
      </c>
      <c r="T210" s="13">
        <v>0.11326667661543054</v>
      </c>
      <c r="U210" s="14">
        <v>0.19455006337135614</v>
      </c>
      <c r="V210" s="15">
        <v>0.12024714828897339</v>
      </c>
      <c r="W210" s="150" t="s">
        <v>95</v>
      </c>
      <c r="X210" s="152">
        <f>SUM(R210:R212)/SUM(O210:O212)</f>
        <v>0.28453738910012677</v>
      </c>
    </row>
    <row r="211" spans="2:24" x14ac:dyDescent="0.3">
      <c r="B211" s="11">
        <v>358</v>
      </c>
      <c r="C211" s="11">
        <v>601</v>
      </c>
      <c r="D211" s="12">
        <v>6308</v>
      </c>
      <c r="E211" s="13">
        <v>0.1000015853136543</v>
      </c>
      <c r="F211" s="13">
        <v>0.50000792656827153</v>
      </c>
      <c r="G211" s="12">
        <v>1725</v>
      </c>
      <c r="H211" s="13">
        <v>6.4922845314264205E-2</v>
      </c>
      <c r="I211" s="13">
        <v>0.17809559653744825</v>
      </c>
      <c r="J211" s="14">
        <v>0.27346227013316421</v>
      </c>
      <c r="K211" s="15">
        <v>0.15003170577045022</v>
      </c>
      <c r="M211" s="11">
        <v>359</v>
      </c>
      <c r="N211" s="11">
        <v>609</v>
      </c>
      <c r="O211" s="12">
        <v>1578</v>
      </c>
      <c r="P211" s="13">
        <v>0.1</v>
      </c>
      <c r="Q211" s="13">
        <v>0.5</v>
      </c>
      <c r="R211" s="12">
        <v>456</v>
      </c>
      <c r="S211" s="13">
        <v>6.8049544844053123E-2</v>
      </c>
      <c r="T211" s="13">
        <v>0.18131622145948367</v>
      </c>
      <c r="U211" s="14">
        <v>0.28897338403041822</v>
      </c>
      <c r="V211" s="15">
        <v>0.15399239543726237</v>
      </c>
      <c r="W211" s="158"/>
      <c r="X211" s="159"/>
    </row>
    <row r="212" spans="2:24" x14ac:dyDescent="0.3">
      <c r="B212" s="11">
        <v>146</v>
      </c>
      <c r="C212" s="11">
        <v>358</v>
      </c>
      <c r="D212" s="12">
        <v>6307</v>
      </c>
      <c r="E212" s="13">
        <v>9.9985732177111236E-2</v>
      </c>
      <c r="F212" s="13">
        <v>0.5999936587453828</v>
      </c>
      <c r="G212" s="12">
        <v>2333</v>
      </c>
      <c r="H212" s="13">
        <v>8.7805796010538201E-2</v>
      </c>
      <c r="I212" s="13">
        <v>0.26590139254798645</v>
      </c>
      <c r="J212" s="14">
        <v>0.36990645314729664</v>
      </c>
      <c r="K212" s="15">
        <v>0.18667265569265729</v>
      </c>
      <c r="M212" s="11">
        <v>151</v>
      </c>
      <c r="N212" s="11">
        <v>359</v>
      </c>
      <c r="O212" s="12">
        <v>1578</v>
      </c>
      <c r="P212" s="13">
        <v>0.1</v>
      </c>
      <c r="Q212" s="13">
        <v>0.6</v>
      </c>
      <c r="R212" s="12">
        <v>584</v>
      </c>
      <c r="S212" s="13">
        <v>8.7151171466945232E-2</v>
      </c>
      <c r="T212" s="13">
        <v>0.2684673929264289</v>
      </c>
      <c r="U212" s="14">
        <v>0.37008871989860581</v>
      </c>
      <c r="V212" s="15">
        <v>0.19000844951415294</v>
      </c>
      <c r="W212" s="151"/>
      <c r="X212" s="153"/>
    </row>
    <row r="213" spans="2:24" x14ac:dyDescent="0.3">
      <c r="B213" s="11">
        <v>77</v>
      </c>
      <c r="C213" s="11">
        <v>146</v>
      </c>
      <c r="D213" s="12">
        <v>6308</v>
      </c>
      <c r="E213" s="13">
        <v>0.1000015853136543</v>
      </c>
      <c r="F213" s="13">
        <v>0.69999524405903712</v>
      </c>
      <c r="G213" s="12">
        <v>3262</v>
      </c>
      <c r="H213" s="13">
        <v>0.12277004140007527</v>
      </c>
      <c r="I213" s="13">
        <v>0.38867143394806175</v>
      </c>
      <c r="J213" s="14">
        <v>0.51712111604311983</v>
      </c>
      <c r="K213" s="15">
        <v>0.23388064771826519</v>
      </c>
      <c r="M213" s="11">
        <v>78</v>
      </c>
      <c r="N213" s="11">
        <v>151</v>
      </c>
      <c r="O213" s="12">
        <v>1578</v>
      </c>
      <c r="P213" s="13">
        <v>0.1</v>
      </c>
      <c r="Q213" s="13">
        <v>0.7</v>
      </c>
      <c r="R213" s="12">
        <v>822</v>
      </c>
      <c r="S213" s="13">
        <v>0.12266825846888524</v>
      </c>
      <c r="T213" s="13">
        <v>0.39113565139531414</v>
      </c>
      <c r="U213" s="14">
        <v>0.52091254752851712</v>
      </c>
      <c r="V213" s="15">
        <v>0.23728046351620496</v>
      </c>
      <c r="W213" s="150" t="s">
        <v>96</v>
      </c>
      <c r="X213" s="152">
        <f>SUM(R213:R214)/SUM(O213:O214)</f>
        <v>0.61913814955640045</v>
      </c>
    </row>
    <row r="214" spans="2:24" x14ac:dyDescent="0.3">
      <c r="B214" s="11">
        <v>60</v>
      </c>
      <c r="C214" s="11">
        <v>77</v>
      </c>
      <c r="D214" s="12">
        <v>6308</v>
      </c>
      <c r="E214" s="13">
        <v>0.1000015853136543</v>
      </c>
      <c r="F214" s="13">
        <v>0.79999682937269134</v>
      </c>
      <c r="G214" s="12">
        <v>4598</v>
      </c>
      <c r="H214" s="13">
        <v>0.17305231464057208</v>
      </c>
      <c r="I214" s="13">
        <v>0.56172374858863383</v>
      </c>
      <c r="J214" s="14">
        <v>0.72891566265060237</v>
      </c>
      <c r="K214" s="15">
        <v>0.2957612508174306</v>
      </c>
      <c r="M214" s="11">
        <v>60</v>
      </c>
      <c r="N214" s="11">
        <v>78</v>
      </c>
      <c r="O214" s="12">
        <v>1578</v>
      </c>
      <c r="P214" s="13">
        <v>0.1</v>
      </c>
      <c r="Q214" s="13">
        <v>0.8</v>
      </c>
      <c r="R214" s="12">
        <v>1132</v>
      </c>
      <c r="S214" s="13">
        <v>0.16893001044620207</v>
      </c>
      <c r="T214" s="13">
        <v>0.56006566184151618</v>
      </c>
      <c r="U214" s="14">
        <v>0.71736375158428389</v>
      </c>
      <c r="V214" s="15">
        <v>0.29729087452471481</v>
      </c>
      <c r="W214" s="151"/>
      <c r="X214" s="153"/>
    </row>
    <row r="215" spans="2:24" x14ac:dyDescent="0.3">
      <c r="B215" s="11">
        <v>57</v>
      </c>
      <c r="C215" s="11">
        <v>60</v>
      </c>
      <c r="D215" s="12">
        <v>6308</v>
      </c>
      <c r="E215" s="13">
        <v>0.1000015853136543</v>
      </c>
      <c r="F215" s="13">
        <v>0.89999841468634567</v>
      </c>
      <c r="G215" s="12">
        <v>5604</v>
      </c>
      <c r="H215" s="13">
        <v>0.21091456529920963</v>
      </c>
      <c r="I215" s="13">
        <v>0.77263831388784343</v>
      </c>
      <c r="J215" s="14">
        <v>0.88839568801521873</v>
      </c>
      <c r="K215" s="15">
        <v>0.36161068150992587</v>
      </c>
      <c r="M215" s="11">
        <v>57</v>
      </c>
      <c r="N215" s="11">
        <v>60</v>
      </c>
      <c r="O215" s="12">
        <v>1578</v>
      </c>
      <c r="P215" s="13">
        <v>0.1</v>
      </c>
      <c r="Q215" s="13">
        <v>0.9</v>
      </c>
      <c r="R215" s="12">
        <v>1414</v>
      </c>
      <c r="S215" s="13">
        <v>0.21101328159976124</v>
      </c>
      <c r="T215" s="13">
        <v>0.77107894344127748</v>
      </c>
      <c r="U215" s="14">
        <v>0.89607097591888463</v>
      </c>
      <c r="V215" s="15">
        <v>0.3638219969018448</v>
      </c>
      <c r="W215" s="150" t="s">
        <v>97</v>
      </c>
      <c r="X215" s="152">
        <f>SUM(R215:R216)/SUM(O215:O216)</f>
        <v>0.93409378960709755</v>
      </c>
    </row>
    <row r="216" spans="2:24" x14ac:dyDescent="0.3">
      <c r="B216" s="11">
        <v>1</v>
      </c>
      <c r="C216" s="11">
        <v>57</v>
      </c>
      <c r="D216" s="12">
        <v>6308</v>
      </c>
      <c r="E216" s="13">
        <v>0.1000015853136543</v>
      </c>
      <c r="F216" s="13">
        <v>1</v>
      </c>
      <c r="G216" s="12">
        <v>6041</v>
      </c>
      <c r="H216" s="13">
        <v>0.22736168611215657</v>
      </c>
      <c r="I216" s="13">
        <v>1</v>
      </c>
      <c r="J216" s="14">
        <v>0.95767279644895376</v>
      </c>
      <c r="K216" s="15">
        <v>0.42121783794923828</v>
      </c>
      <c r="M216" s="11">
        <v>1</v>
      </c>
      <c r="N216" s="11">
        <v>57</v>
      </c>
      <c r="O216" s="12">
        <v>1578</v>
      </c>
      <c r="P216" s="13">
        <v>0.1</v>
      </c>
      <c r="Q216" s="13">
        <v>1</v>
      </c>
      <c r="R216" s="12">
        <v>1534</v>
      </c>
      <c r="S216" s="13">
        <v>0.22892105655872258</v>
      </c>
      <c r="T216" s="13">
        <v>1</v>
      </c>
      <c r="U216" s="14">
        <v>0.97211660329531047</v>
      </c>
      <c r="V216" s="15">
        <v>0.42465145754119138</v>
      </c>
      <c r="W216" s="151"/>
      <c r="X216" s="153"/>
    </row>
    <row r="217" spans="2:24" x14ac:dyDescent="0.3">
      <c r="B217" s="148" t="s">
        <v>4</v>
      </c>
      <c r="C217" s="148"/>
      <c r="D217" s="16">
        <f>+SUM(D207:D216)</f>
        <v>63079</v>
      </c>
      <c r="E217" s="17"/>
      <c r="F217" s="17"/>
      <c r="G217" s="16">
        <f>+SUM(G207:G216)</f>
        <v>26570</v>
      </c>
      <c r="H217" s="17"/>
      <c r="I217" s="17"/>
      <c r="J217" s="18"/>
      <c r="K217" s="18"/>
      <c r="M217" s="148" t="s">
        <v>4</v>
      </c>
      <c r="N217" s="148"/>
      <c r="O217" s="16">
        <f>+SUM(O207:O216)</f>
        <v>15780</v>
      </c>
      <c r="P217" s="17"/>
      <c r="Q217" s="17"/>
      <c r="R217" s="16">
        <f>+SUM(R207:R216)</f>
        <v>6701</v>
      </c>
      <c r="S217" s="17"/>
      <c r="T217" s="17"/>
      <c r="U217" s="18"/>
      <c r="V217" s="18"/>
      <c r="W217" s="66"/>
      <c r="X217" s="67"/>
    </row>
  </sheetData>
  <mergeCells count="107">
    <mergeCell ref="W213:W214"/>
    <mergeCell ref="X213:X214"/>
    <mergeCell ref="W215:W216"/>
    <mergeCell ref="X215:X216"/>
    <mergeCell ref="W205:W206"/>
    <mergeCell ref="X205:X206"/>
    <mergeCell ref="W208:W209"/>
    <mergeCell ref="X208:X209"/>
    <mergeCell ref="W210:W212"/>
    <mergeCell ref="X210:X212"/>
    <mergeCell ref="O182:Q182"/>
    <mergeCell ref="R205:T205"/>
    <mergeCell ref="U205:V205"/>
    <mergeCell ref="B217:C217"/>
    <mergeCell ref="M217:N217"/>
    <mergeCell ref="R182:T182"/>
    <mergeCell ref="U182:V182"/>
    <mergeCell ref="B194:C194"/>
    <mergeCell ref="M194:N194"/>
    <mergeCell ref="B205:C205"/>
    <mergeCell ref="D205:F205"/>
    <mergeCell ref="G205:I205"/>
    <mergeCell ref="J205:K205"/>
    <mergeCell ref="M205:N205"/>
    <mergeCell ref="O205:Q205"/>
    <mergeCell ref="B182:C182"/>
    <mergeCell ref="D182:F182"/>
    <mergeCell ref="G182:I182"/>
    <mergeCell ref="J182:K182"/>
    <mergeCell ref="M182:N182"/>
    <mergeCell ref="U138:V138"/>
    <mergeCell ref="O116:Q116"/>
    <mergeCell ref="O159:Q159"/>
    <mergeCell ref="R159:T159"/>
    <mergeCell ref="U159:V159"/>
    <mergeCell ref="B171:C171"/>
    <mergeCell ref="M171:N171"/>
    <mergeCell ref="B150:C150"/>
    <mergeCell ref="M150:N150"/>
    <mergeCell ref="B159:C159"/>
    <mergeCell ref="D159:F159"/>
    <mergeCell ref="G159:I159"/>
    <mergeCell ref="J159:K159"/>
    <mergeCell ref="M159:N159"/>
    <mergeCell ref="B128:C128"/>
    <mergeCell ref="M128:N128"/>
    <mergeCell ref="B138:C138"/>
    <mergeCell ref="D138:F138"/>
    <mergeCell ref="G138:I138"/>
    <mergeCell ref="J138:K138"/>
    <mergeCell ref="M138:N138"/>
    <mergeCell ref="O138:Q138"/>
    <mergeCell ref="R138:T138"/>
    <mergeCell ref="B105:C105"/>
    <mergeCell ref="M105:N105"/>
    <mergeCell ref="B116:C116"/>
    <mergeCell ref="D116:F116"/>
    <mergeCell ref="G116:I116"/>
    <mergeCell ref="J116:K116"/>
    <mergeCell ref="M116:N116"/>
    <mergeCell ref="R116:T116"/>
    <mergeCell ref="U116:V116"/>
    <mergeCell ref="O70:Q70"/>
    <mergeCell ref="R70:T70"/>
    <mergeCell ref="U70:V70"/>
    <mergeCell ref="R93:T93"/>
    <mergeCell ref="U93:V93"/>
    <mergeCell ref="B82:C82"/>
    <mergeCell ref="M82:N82"/>
    <mergeCell ref="B25:C25"/>
    <mergeCell ref="B26:C26"/>
    <mergeCell ref="B27:C27"/>
    <mergeCell ref="B70:C70"/>
    <mergeCell ref="D70:F70"/>
    <mergeCell ref="G70:I70"/>
    <mergeCell ref="J70:K70"/>
    <mergeCell ref="M70:N70"/>
    <mergeCell ref="B93:C93"/>
    <mergeCell ref="D93:F93"/>
    <mergeCell ref="G93:I93"/>
    <mergeCell ref="J93:K93"/>
    <mergeCell ref="M93:N93"/>
    <mergeCell ref="O93:Q93"/>
    <mergeCell ref="B24:C24"/>
    <mergeCell ref="B14:C14"/>
    <mergeCell ref="J14:K14"/>
    <mergeCell ref="B15:C15"/>
    <mergeCell ref="J15:K15"/>
    <mergeCell ref="B16:C16"/>
    <mergeCell ref="J16:K16"/>
    <mergeCell ref="B17:C17"/>
    <mergeCell ref="J17:K17"/>
    <mergeCell ref="B18:C18"/>
    <mergeCell ref="J18:K18"/>
    <mergeCell ref="B23:C23"/>
    <mergeCell ref="B11:C11"/>
    <mergeCell ref="J11:K11"/>
    <mergeCell ref="B12:C12"/>
    <mergeCell ref="J12:K12"/>
    <mergeCell ref="B13:C13"/>
    <mergeCell ref="J13:K13"/>
    <mergeCell ref="J10:K10"/>
    <mergeCell ref="B4:C4"/>
    <mergeCell ref="B7:C7"/>
    <mergeCell ref="E9:F9"/>
    <mergeCell ref="G9:H9"/>
    <mergeCell ref="B10:C10"/>
  </mergeCells>
  <conditionalFormatting sqref="F11:F1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{5F85387E-A73F-411D-9616-019263EFFF17}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{B4FFB423-5A63-416B-BCC7-0528629A7610}</x14:id>
        </ext>
      </extLst>
    </cfRule>
  </conditionalFormatting>
  <conditionalFormatting sqref="F24:F26 F28:F5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{255912D2-4CB9-4236-8403-AEA08966BF33}</x14:id>
        </ext>
      </extLst>
    </cfRule>
  </conditionalFormatting>
  <conditionalFormatting sqref="H11:H1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{5E69B118-6914-4D32-8C43-9927A7807150}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{430B1831-3ED1-4936-853C-FCDE80D08D77}</x14:id>
        </ext>
      </extLst>
    </cfRule>
  </conditionalFormatting>
  <conditionalFormatting sqref="H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{777727E7-4002-4DA8-BCD6-3B428FCBD318}</x14:id>
        </ext>
      </extLst>
    </cfRule>
  </conditionalFormatting>
  <conditionalFormatting sqref="H24:H26 H28:H3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{5A3AB98C-109C-4C9C-BFE0-5FDF7B74C6D7}</x14:id>
        </ext>
      </extLst>
    </cfRule>
  </conditionalFormatting>
  <conditionalFormatting sqref="J72:J8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5:J10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8:J12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:J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1:J1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4:J19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7:J2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{418E94F0-84B7-410E-9AA8-2752DB2F15D0}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{8C0324FA-5F74-4151-8049-C3A513730D0E}</x14:id>
        </ext>
      </extLst>
    </cfRule>
  </conditionalFormatting>
  <conditionalFormatting sqref="P11:P1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{BBD495BB-8A1F-4B3E-905E-3C7B6F94483F}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{94E2A690-29D1-4AE5-AAA0-49C190BCA345}</x14:id>
        </ext>
      </extLst>
    </cfRule>
  </conditionalFormatting>
  <conditionalFormatting sqref="P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{632F883F-0AB4-418B-924F-2609C720D163}</x14:id>
        </ext>
      </extLst>
    </cfRule>
  </conditionalFormatting>
  <conditionalFormatting sqref="U72:U8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5:U1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8:U1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0:U1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1:U17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4:U19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7:U2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7:X213 X2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85387E-A73F-411D-9616-019263EFF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4FFB423-5A63-416B-BCC7-0528629A7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F11:F17</xm:sqref>
        </x14:conditionalFormatting>
        <x14:conditionalFormatting xmlns:xm="http://schemas.microsoft.com/office/excel/2006/main">
          <x14:cfRule type="dataBar" id="{255912D2-4CB9-4236-8403-AEA08966B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F24:F26 F28:F57</xm:sqref>
        </x14:conditionalFormatting>
        <x14:conditionalFormatting xmlns:xm="http://schemas.microsoft.com/office/excel/2006/main">
          <x14:cfRule type="dataBar" id="{5E69B118-6914-4D32-8C43-9927A7807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30B1831-3ED1-4936-853C-FCDE80D08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H11:H17</xm:sqref>
        </x14:conditionalFormatting>
        <x14:conditionalFormatting xmlns:xm="http://schemas.microsoft.com/office/excel/2006/main">
          <x14:cfRule type="dataBar" id="{777727E7-4002-4DA8-BCD6-3B428FCBD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5A3AB98C-109C-4C9C-BFE0-5FDF7B74C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H24:H26 H28:H30</xm:sqref>
        </x14:conditionalFormatting>
        <x14:conditionalFormatting xmlns:xm="http://schemas.microsoft.com/office/excel/2006/main">
          <x14:cfRule type="dataBar" id="{418E94F0-84B7-410E-9AA8-2752DB2F1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C0324FA-5F74-4151-8049-C3A513730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N11:N17</xm:sqref>
        </x14:conditionalFormatting>
        <x14:conditionalFormatting xmlns:xm="http://schemas.microsoft.com/office/excel/2006/main">
          <x14:cfRule type="dataBar" id="{BBD495BB-8A1F-4B3E-905E-3C7B6F944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4E2A690-29D1-4AE5-AAA0-49C190BCA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P11:P17</xm:sqref>
        </x14:conditionalFormatting>
        <x14:conditionalFormatting xmlns:xm="http://schemas.microsoft.com/office/excel/2006/main">
          <x14:cfRule type="dataBar" id="{632F883F-0AB4-418B-924F-2609C720D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D001-BE94-4D66-B543-B6249B6F1F47}">
  <dimension ref="A2:AR260"/>
  <sheetViews>
    <sheetView showGridLines="0" topLeftCell="A76" zoomScaleNormal="100" workbookViewId="0">
      <selection activeCell="C97" sqref="C97"/>
    </sheetView>
  </sheetViews>
  <sheetFormatPr baseColWidth="10" defaultRowHeight="14.4" x14ac:dyDescent="0.3"/>
  <cols>
    <col min="2" max="2" width="9.6640625" customWidth="1"/>
    <col min="3" max="3" width="9" customWidth="1"/>
    <col min="4" max="4" width="11.21875" customWidth="1"/>
    <col min="5" max="5" width="9.6640625" customWidth="1"/>
    <col min="6" max="6" width="10.88671875" customWidth="1"/>
    <col min="7" max="7" width="9.5546875" customWidth="1"/>
    <col min="8" max="8" width="10.88671875" customWidth="1"/>
    <col min="9" max="9" width="9" customWidth="1"/>
    <col min="10" max="10" width="9.33203125" customWidth="1"/>
    <col min="11" max="11" width="8.77734375" customWidth="1"/>
    <col min="13" max="13" width="11.77734375" customWidth="1"/>
    <col min="14" max="14" width="11.33203125" customWidth="1"/>
    <col min="15" max="15" width="9.6640625" customWidth="1"/>
    <col min="16" max="16" width="9.109375" customWidth="1"/>
    <col min="17" max="17" width="8.44140625" customWidth="1"/>
    <col min="18" max="18" width="9.77734375" customWidth="1"/>
    <col min="19" max="19" width="8.21875" customWidth="1"/>
    <col min="20" max="20" width="9.44140625" customWidth="1"/>
    <col min="21" max="21" width="9.109375" customWidth="1"/>
    <col min="22" max="22" width="9.5546875" customWidth="1"/>
    <col min="25" max="25" width="10.6640625" customWidth="1"/>
    <col min="26" max="26" width="9.88671875" customWidth="1"/>
    <col min="27" max="27" width="9.5546875" customWidth="1"/>
    <col min="28" max="28" width="9.44140625" customWidth="1"/>
    <col min="29" max="29" width="8.77734375" customWidth="1"/>
    <col min="30" max="30" width="9.88671875" customWidth="1"/>
    <col min="31" max="31" width="10" customWidth="1"/>
    <col min="32" max="32" width="9.88671875" customWidth="1"/>
    <col min="33" max="33" width="9.77734375" customWidth="1"/>
    <col min="35" max="35" width="9.33203125" customWidth="1"/>
    <col min="36" max="36" width="9.77734375" customWidth="1"/>
    <col min="37" max="37" width="9.5546875" customWidth="1"/>
    <col min="38" max="38" width="9.88671875" customWidth="1"/>
    <col min="39" max="39" width="9.109375" customWidth="1"/>
    <col min="40" max="40" width="9.88671875" customWidth="1"/>
    <col min="41" max="42" width="9.33203125" customWidth="1"/>
    <col min="43" max="43" width="8.109375" customWidth="1"/>
    <col min="44" max="44" width="8.6640625" customWidth="1"/>
  </cols>
  <sheetData>
    <row r="2" spans="1:2" ht="17.399999999999999" x14ac:dyDescent="0.3">
      <c r="A2" s="19" t="s">
        <v>125</v>
      </c>
    </row>
    <row r="4" spans="1:2" ht="17.399999999999999" x14ac:dyDescent="0.3">
      <c r="B4" s="19" t="s">
        <v>90</v>
      </c>
    </row>
    <row r="5" spans="1:2" ht="17.399999999999999" x14ac:dyDescent="0.3">
      <c r="B5" s="19"/>
    </row>
    <row r="6" spans="1:2" ht="17.399999999999999" x14ac:dyDescent="0.3">
      <c r="B6" s="19"/>
    </row>
    <row r="7" spans="1:2" ht="17.399999999999999" x14ac:dyDescent="0.3">
      <c r="B7" s="19"/>
    </row>
    <row r="8" spans="1:2" ht="17.399999999999999" x14ac:dyDescent="0.3">
      <c r="B8" s="19"/>
    </row>
    <row r="9" spans="1:2" ht="17.399999999999999" x14ac:dyDescent="0.3">
      <c r="B9" s="19"/>
    </row>
    <row r="10" spans="1:2" ht="17.399999999999999" x14ac:dyDescent="0.3">
      <c r="B10" s="19"/>
    </row>
    <row r="11" spans="1:2" ht="17.399999999999999" x14ac:dyDescent="0.3">
      <c r="B11" s="19"/>
    </row>
    <row r="12" spans="1:2" ht="17.399999999999999" x14ac:dyDescent="0.3">
      <c r="B12" s="19"/>
    </row>
    <row r="13" spans="1:2" ht="17.399999999999999" x14ac:dyDescent="0.3">
      <c r="B13" s="19"/>
    </row>
    <row r="14" spans="1:2" ht="17.399999999999999" x14ac:dyDescent="0.3">
      <c r="B14" s="19"/>
    </row>
    <row r="15" spans="1:2" ht="17.399999999999999" x14ac:dyDescent="0.3">
      <c r="B15" s="19"/>
    </row>
    <row r="16" spans="1:2" ht="17.399999999999999" x14ac:dyDescent="0.3">
      <c r="B16" s="19"/>
    </row>
    <row r="17" spans="2:23" ht="17.399999999999999" x14ac:dyDescent="0.3">
      <c r="B17" s="19"/>
    </row>
    <row r="18" spans="2:23" ht="17.399999999999999" x14ac:dyDescent="0.3">
      <c r="B18" s="19"/>
    </row>
    <row r="19" spans="2:23" ht="17.399999999999999" x14ac:dyDescent="0.3">
      <c r="B19" s="19"/>
    </row>
    <row r="20" spans="2:23" ht="17.399999999999999" x14ac:dyDescent="0.3">
      <c r="B20" s="19"/>
    </row>
    <row r="21" spans="2:23" ht="17.399999999999999" x14ac:dyDescent="0.3">
      <c r="B21" s="19"/>
    </row>
    <row r="22" spans="2:23" ht="17.399999999999999" x14ac:dyDescent="0.3">
      <c r="B22" s="19"/>
    </row>
    <row r="23" spans="2:23" ht="17.399999999999999" x14ac:dyDescent="0.3">
      <c r="B23" s="19"/>
    </row>
    <row r="24" spans="2:23" ht="17.399999999999999" x14ac:dyDescent="0.3">
      <c r="B24" s="19"/>
    </row>
    <row r="25" spans="2:23" ht="17.399999999999999" x14ac:dyDescent="0.3">
      <c r="B25" s="19"/>
    </row>
    <row r="26" spans="2:23" ht="17.399999999999999" x14ac:dyDescent="0.3">
      <c r="B26" s="19"/>
    </row>
    <row r="27" spans="2:23" ht="17.399999999999999" x14ac:dyDescent="0.3">
      <c r="B27" s="19"/>
    </row>
    <row r="28" spans="2:23" ht="17.399999999999999" x14ac:dyDescent="0.3">
      <c r="B28" s="19"/>
    </row>
    <row r="29" spans="2:23" ht="17.399999999999999" x14ac:dyDescent="0.3">
      <c r="B29" s="19"/>
    </row>
    <row r="30" spans="2:23" ht="17.399999999999999" x14ac:dyDescent="0.3">
      <c r="B30" s="19"/>
    </row>
    <row r="31" spans="2:23" ht="17.399999999999999" x14ac:dyDescent="0.3">
      <c r="B31" s="19"/>
    </row>
    <row r="32" spans="2:23" ht="17.399999999999999" x14ac:dyDescent="0.3">
      <c r="B32" s="19"/>
      <c r="C32" s="166" t="s">
        <v>79</v>
      </c>
      <c r="D32" s="167"/>
      <c r="E32" s="167"/>
      <c r="F32" s="167"/>
      <c r="G32" s="168" t="s">
        <v>80</v>
      </c>
      <c r="H32" s="169"/>
      <c r="I32" s="170" t="s">
        <v>81</v>
      </c>
      <c r="J32" s="171"/>
      <c r="K32" s="171"/>
      <c r="L32" s="171"/>
      <c r="M32" s="171"/>
      <c r="N32" s="171"/>
      <c r="O32" s="171"/>
      <c r="P32" s="171"/>
      <c r="Q32" s="172"/>
      <c r="R32" s="173"/>
      <c r="S32" s="173"/>
      <c r="T32" s="173"/>
      <c r="U32" s="173"/>
      <c r="V32" s="173"/>
      <c r="W32" s="173"/>
    </row>
    <row r="33" spans="2:23" ht="47.4" customHeight="1" x14ac:dyDescent="0.3">
      <c r="B33" s="19"/>
      <c r="C33" s="174" t="s">
        <v>99</v>
      </c>
      <c r="D33" s="174"/>
      <c r="E33" s="174"/>
      <c r="F33" s="174"/>
      <c r="G33" s="175" t="s">
        <v>75</v>
      </c>
      <c r="H33" s="176"/>
      <c r="I33" s="177" t="s">
        <v>101</v>
      </c>
      <c r="J33" s="178"/>
      <c r="K33" s="178"/>
      <c r="L33" s="178"/>
      <c r="M33" s="178"/>
      <c r="N33" s="178"/>
      <c r="O33" s="178"/>
      <c r="P33" s="178"/>
      <c r="Q33" s="179"/>
      <c r="R33" s="180"/>
      <c r="S33" s="180"/>
      <c r="T33" s="180"/>
      <c r="U33" s="180"/>
      <c r="V33" s="181"/>
      <c r="W33" s="181"/>
    </row>
    <row r="34" spans="2:23" ht="54.6" customHeight="1" x14ac:dyDescent="0.3">
      <c r="B34" s="19"/>
      <c r="C34" s="174" t="s">
        <v>100</v>
      </c>
      <c r="D34" s="174"/>
      <c r="E34" s="174"/>
      <c r="F34" s="174"/>
      <c r="G34" s="175" t="s">
        <v>76</v>
      </c>
      <c r="H34" s="176"/>
      <c r="I34" s="182" t="s">
        <v>82</v>
      </c>
      <c r="J34" s="183"/>
      <c r="K34" s="183"/>
      <c r="L34" s="183"/>
      <c r="M34" s="183"/>
      <c r="N34" s="183"/>
      <c r="O34" s="183"/>
      <c r="P34" s="183"/>
      <c r="Q34" s="184"/>
      <c r="R34" s="180"/>
      <c r="S34" s="180"/>
      <c r="T34" s="180"/>
      <c r="U34" s="180"/>
      <c r="V34" s="181"/>
      <c r="W34" s="181"/>
    </row>
    <row r="35" spans="2:23" ht="17.399999999999999" x14ac:dyDescent="0.3">
      <c r="B35" s="19"/>
    </row>
    <row r="36" spans="2:23" ht="17.399999999999999" x14ac:dyDescent="0.3">
      <c r="B36" s="19"/>
    </row>
    <row r="37" spans="2:23" ht="18" x14ac:dyDescent="0.35">
      <c r="B37" s="19"/>
      <c r="C37" s="185" t="s">
        <v>80</v>
      </c>
      <c r="D37" s="185"/>
      <c r="E37" s="186" t="s">
        <v>83</v>
      </c>
      <c r="F37" s="186"/>
      <c r="G37" s="186"/>
      <c r="H37" s="186" t="s">
        <v>84</v>
      </c>
      <c r="I37" s="186"/>
      <c r="J37" s="186"/>
      <c r="K37" s="187" t="s">
        <v>4</v>
      </c>
      <c r="L37" s="187"/>
      <c r="M37" s="187"/>
    </row>
    <row r="38" spans="2:23" ht="17.399999999999999" x14ac:dyDescent="0.3">
      <c r="B38" s="19"/>
      <c r="C38" s="185"/>
      <c r="D38" s="185"/>
      <c r="E38" s="28" t="s">
        <v>85</v>
      </c>
      <c r="F38" s="28" t="s">
        <v>86</v>
      </c>
      <c r="G38" s="28" t="s">
        <v>87</v>
      </c>
      <c r="H38" s="28" t="s">
        <v>85</v>
      </c>
      <c r="I38" s="28" t="s">
        <v>86</v>
      </c>
      <c r="J38" s="28" t="s">
        <v>87</v>
      </c>
      <c r="K38" s="28" t="s">
        <v>85</v>
      </c>
      <c r="L38" s="28" t="s">
        <v>86</v>
      </c>
      <c r="M38" s="28" t="s">
        <v>87</v>
      </c>
    </row>
    <row r="39" spans="2:23" ht="17.399999999999999" x14ac:dyDescent="0.3">
      <c r="B39" s="19"/>
      <c r="C39" s="139" t="s">
        <v>27</v>
      </c>
      <c r="D39" s="139"/>
      <c r="E39" s="30">
        <v>17935</v>
      </c>
      <c r="F39" s="31">
        <f>E39/K39</f>
        <v>0.86676010052194086</v>
      </c>
      <c r="G39" s="31">
        <f>E39/$E$45</f>
        <v>0.42823714811012153</v>
      </c>
      <c r="H39" s="30">
        <v>2757</v>
      </c>
      <c r="I39" s="31">
        <f>H39/K39</f>
        <v>0.13323989947805914</v>
      </c>
      <c r="J39" s="31">
        <f t="shared" ref="J39:J45" si="0">H39/$H$45</f>
        <v>7.3110580747812251E-2</v>
      </c>
      <c r="K39" s="30">
        <v>20692</v>
      </c>
      <c r="L39" s="31">
        <v>1</v>
      </c>
      <c r="M39" s="31">
        <v>0.25997914337048161</v>
      </c>
    </row>
    <row r="40" spans="2:23" ht="17.399999999999999" x14ac:dyDescent="0.3">
      <c r="B40" s="19"/>
      <c r="C40" s="139" t="s">
        <v>5</v>
      </c>
      <c r="D40" s="139"/>
      <c r="E40" s="30">
        <v>6844</v>
      </c>
      <c r="F40" s="31">
        <f t="shared" ref="F40:F44" si="1">E40/K40</f>
        <v>0.4600389863547758</v>
      </c>
      <c r="G40" s="31">
        <f t="shared" ref="G40:G45" si="2">E40/$E$45</f>
        <v>0.1634153912275256</v>
      </c>
      <c r="H40" s="30">
        <v>8033</v>
      </c>
      <c r="I40" s="31">
        <f t="shared" ref="I40:I45" si="3">H40/K40</f>
        <v>0.5399610136452242</v>
      </c>
      <c r="J40" s="31">
        <f t="shared" si="0"/>
        <v>0.2130204189870061</v>
      </c>
      <c r="K40" s="30">
        <v>14877</v>
      </c>
      <c r="L40" s="31">
        <v>1</v>
      </c>
      <c r="M40" s="31">
        <v>0.18691811888278825</v>
      </c>
    </row>
    <row r="41" spans="2:23" ht="17.399999999999999" x14ac:dyDescent="0.3">
      <c r="B41" s="19"/>
      <c r="C41" s="139" t="s">
        <v>28</v>
      </c>
      <c r="D41" s="139"/>
      <c r="E41" s="30">
        <v>11522</v>
      </c>
      <c r="F41" s="31">
        <f t="shared" si="1"/>
        <v>0.62103163908801806</v>
      </c>
      <c r="G41" s="31">
        <f t="shared" si="2"/>
        <v>0.27511281965569112</v>
      </c>
      <c r="H41" s="30">
        <v>7031</v>
      </c>
      <c r="I41" s="31">
        <f t="shared" si="3"/>
        <v>0.37896836091198188</v>
      </c>
      <c r="J41" s="31">
        <f t="shared" si="0"/>
        <v>0.18644921771413417</v>
      </c>
      <c r="K41" s="30">
        <v>18553</v>
      </c>
      <c r="L41" s="31">
        <v>1</v>
      </c>
      <c r="M41" s="31">
        <v>0.23310424545488811</v>
      </c>
    </row>
    <row r="42" spans="2:23" ht="17.399999999999999" x14ac:dyDescent="0.3">
      <c r="B42" s="19"/>
      <c r="C42" s="139" t="s">
        <v>29</v>
      </c>
      <c r="D42" s="139"/>
      <c r="E42" s="30">
        <v>4216</v>
      </c>
      <c r="F42" s="31">
        <f t="shared" si="1"/>
        <v>0.17697926286625809</v>
      </c>
      <c r="G42" s="31">
        <f t="shared" si="2"/>
        <v>0.10066617320503331</v>
      </c>
      <c r="H42" s="30">
        <v>19606</v>
      </c>
      <c r="I42" s="31">
        <f t="shared" si="3"/>
        <v>0.82302073713374191</v>
      </c>
      <c r="J42" s="31">
        <f t="shared" si="0"/>
        <v>0.51991514187218246</v>
      </c>
      <c r="K42" s="30">
        <v>23822</v>
      </c>
      <c r="L42" s="31">
        <v>1</v>
      </c>
      <c r="M42" s="31">
        <v>0.29930519782387455</v>
      </c>
    </row>
    <row r="43" spans="2:23" ht="17.399999999999999" x14ac:dyDescent="0.3">
      <c r="B43" s="19"/>
      <c r="C43" s="139" t="s">
        <v>88</v>
      </c>
      <c r="D43" s="139"/>
      <c r="E43" s="30">
        <v>653</v>
      </c>
      <c r="F43" s="31">
        <f t="shared" si="1"/>
        <v>0.71366120218579232</v>
      </c>
      <c r="G43" s="31">
        <f t="shared" si="2"/>
        <v>1.5591795802392493E-2</v>
      </c>
      <c r="H43" s="30">
        <v>262</v>
      </c>
      <c r="I43" s="31">
        <f t="shared" si="3"/>
        <v>0.28633879781420762</v>
      </c>
      <c r="J43" s="31">
        <f t="shared" si="0"/>
        <v>6.9477592150623173E-3</v>
      </c>
      <c r="K43" s="30">
        <v>915</v>
      </c>
      <c r="L43" s="31">
        <v>1</v>
      </c>
      <c r="M43" s="31">
        <v>1.1496274704426379E-2</v>
      </c>
    </row>
    <row r="44" spans="2:23" ht="17.399999999999999" x14ac:dyDescent="0.3">
      <c r="B44" s="19"/>
      <c r="C44" s="139" t="s">
        <v>31</v>
      </c>
      <c r="D44" s="139"/>
      <c r="E44" s="30">
        <v>711</v>
      </c>
      <c r="F44" s="31">
        <f t="shared" si="1"/>
        <v>0.97131147540983609</v>
      </c>
      <c r="G44" s="31">
        <f t="shared" si="2"/>
        <v>1.6976671999235929E-2</v>
      </c>
      <c r="H44" s="30">
        <v>21</v>
      </c>
      <c r="I44" s="31">
        <f t="shared" si="3"/>
        <v>2.8688524590163935E-2</v>
      </c>
      <c r="J44" s="31">
        <f t="shared" si="0"/>
        <v>5.5688146380270486E-4</v>
      </c>
      <c r="K44" s="30">
        <v>732</v>
      </c>
      <c r="L44" s="31">
        <v>1</v>
      </c>
      <c r="M44" s="31">
        <v>9.1970197635411043E-3</v>
      </c>
    </row>
    <row r="45" spans="2:23" ht="15.6" x14ac:dyDescent="0.3">
      <c r="C45" s="139" t="s">
        <v>4</v>
      </c>
      <c r="D45" s="139"/>
      <c r="E45" s="35">
        <f>+SUM(E39:E44)</f>
        <v>41881</v>
      </c>
      <c r="F45" s="74">
        <f>E45/K45</f>
        <v>0.52620271136183738</v>
      </c>
      <c r="G45" s="70">
        <f t="shared" si="2"/>
        <v>1</v>
      </c>
      <c r="H45" s="35">
        <f>+SUM(H39:H44)</f>
        <v>37710</v>
      </c>
      <c r="I45" s="74">
        <f t="shared" si="3"/>
        <v>0.47379728863816262</v>
      </c>
      <c r="J45" s="70">
        <f t="shared" si="0"/>
        <v>1</v>
      </c>
      <c r="K45" s="71">
        <f>+SUM(H45,E45)</f>
        <v>79591</v>
      </c>
      <c r="L45" s="70">
        <v>1</v>
      </c>
      <c r="M45" s="36">
        <v>1</v>
      </c>
    </row>
    <row r="47" spans="2:23" ht="15.6" x14ac:dyDescent="0.3">
      <c r="C47" s="65" t="s">
        <v>89</v>
      </c>
    </row>
    <row r="49" spans="1:19" ht="18" x14ac:dyDescent="0.35">
      <c r="C49" s="185" t="s">
        <v>80</v>
      </c>
      <c r="D49" s="185"/>
      <c r="E49" s="186" t="s">
        <v>83</v>
      </c>
      <c r="F49" s="186"/>
      <c r="G49" s="186"/>
      <c r="H49" s="186" t="s">
        <v>84</v>
      </c>
      <c r="I49" s="186"/>
      <c r="J49" s="186"/>
      <c r="K49" s="187" t="s">
        <v>4</v>
      </c>
      <c r="L49" s="187"/>
      <c r="M49" s="187"/>
    </row>
    <row r="50" spans="1:19" x14ac:dyDescent="0.3">
      <c r="C50" s="185"/>
      <c r="D50" s="185"/>
      <c r="E50" s="28" t="s">
        <v>85</v>
      </c>
      <c r="F50" s="28" t="s">
        <v>86</v>
      </c>
      <c r="G50" s="28" t="s">
        <v>87</v>
      </c>
      <c r="H50" s="28" t="s">
        <v>85</v>
      </c>
      <c r="I50" s="28" t="s">
        <v>86</v>
      </c>
      <c r="J50" s="28" t="s">
        <v>87</v>
      </c>
      <c r="K50" s="28" t="s">
        <v>85</v>
      </c>
      <c r="L50" s="28" t="s">
        <v>86</v>
      </c>
      <c r="M50" s="28" t="s">
        <v>87</v>
      </c>
    </row>
    <row r="51" spans="1:19" ht="15.6" x14ac:dyDescent="0.3">
      <c r="C51" s="139" t="s">
        <v>27</v>
      </c>
      <c r="D51" s="139"/>
      <c r="E51" s="30">
        <v>17935</v>
      </c>
      <c r="F51" s="31">
        <f>E51/K51</f>
        <v>0.86676010052194086</v>
      </c>
      <c r="G51" s="31">
        <f>E51/$E$45</f>
        <v>0.42823714811012153</v>
      </c>
      <c r="H51" s="30">
        <v>2757</v>
      </c>
      <c r="I51" s="31">
        <f>H51/K51</f>
        <v>0.13323989947805914</v>
      </c>
      <c r="J51" s="31">
        <f>H51/$H$45</f>
        <v>7.3110580747812251E-2</v>
      </c>
      <c r="K51" s="30">
        <v>20692</v>
      </c>
      <c r="L51" s="31">
        <v>1</v>
      </c>
      <c r="M51" s="31">
        <v>0.58174252860637077</v>
      </c>
    </row>
    <row r="52" spans="1:19" ht="15.6" x14ac:dyDescent="0.3">
      <c r="C52" s="139" t="s">
        <v>5</v>
      </c>
      <c r="D52" s="139"/>
      <c r="E52" s="30">
        <v>6844</v>
      </c>
      <c r="F52" s="31">
        <f>E52/K52</f>
        <v>0.4600389863547758</v>
      </c>
      <c r="G52" s="31">
        <f>E52/$E$45</f>
        <v>0.1634153912275256</v>
      </c>
      <c r="H52" s="30">
        <v>8033</v>
      </c>
      <c r="I52" s="31">
        <f>H52/K52</f>
        <v>0.5399610136452242</v>
      </c>
      <c r="J52" s="31">
        <f>H52/$H$45</f>
        <v>0.2130204189870061</v>
      </c>
      <c r="K52" s="30">
        <v>14877</v>
      </c>
      <c r="L52" s="31">
        <v>1</v>
      </c>
      <c r="M52" s="31">
        <v>0.41825747139362929</v>
      </c>
    </row>
    <row r="53" spans="1:19" ht="15.6" x14ac:dyDescent="0.3">
      <c r="C53" s="139" t="s">
        <v>4</v>
      </c>
      <c r="D53" s="139"/>
      <c r="E53" s="71">
        <f>+SUM(E51:E52)</f>
        <v>24779</v>
      </c>
      <c r="F53" s="74">
        <f>E53/K53</f>
        <v>0.69664595574798283</v>
      </c>
      <c r="G53" s="70">
        <f>E53/$E$45</f>
        <v>0.59165253933764717</v>
      </c>
      <c r="H53" s="71">
        <f>+SUM(H51:H52)</f>
        <v>10790</v>
      </c>
      <c r="I53" s="74">
        <f>H53/K53</f>
        <v>0.30335404425201723</v>
      </c>
      <c r="J53" s="70">
        <f>H53/$H$45</f>
        <v>0.28613099973481837</v>
      </c>
      <c r="K53" s="71">
        <v>35569</v>
      </c>
      <c r="L53" s="70">
        <v>1</v>
      </c>
      <c r="M53" s="70">
        <v>1</v>
      </c>
    </row>
    <row r="56" spans="1:19" ht="23.4" customHeight="1" x14ac:dyDescent="0.3"/>
    <row r="59" spans="1:19" ht="17.399999999999999" x14ac:dyDescent="0.3">
      <c r="A59" s="19" t="s">
        <v>184</v>
      </c>
    </row>
    <row r="60" spans="1:19" x14ac:dyDescent="0.3">
      <c r="J60" s="38" t="s">
        <v>36</v>
      </c>
    </row>
    <row r="61" spans="1:19" x14ac:dyDescent="0.3">
      <c r="B61" s="26"/>
      <c r="C61" s="26"/>
      <c r="D61" s="27"/>
      <c r="E61" s="144"/>
      <c r="F61" s="144"/>
      <c r="G61" s="144"/>
      <c r="H61" s="144"/>
    </row>
    <row r="62" spans="1:19" ht="15.6" x14ac:dyDescent="0.3">
      <c r="B62" s="139"/>
      <c r="C62" s="139"/>
      <c r="D62" s="28"/>
      <c r="E62" s="28" t="s">
        <v>23</v>
      </c>
      <c r="F62" s="28"/>
      <c r="G62" s="28" t="s">
        <v>24</v>
      </c>
      <c r="H62" s="28"/>
      <c r="J62" s="139"/>
      <c r="K62" s="139"/>
      <c r="L62" s="28"/>
      <c r="M62" s="28" t="s">
        <v>23</v>
      </c>
      <c r="N62" s="28"/>
      <c r="O62" s="28" t="s">
        <v>24</v>
      </c>
      <c r="P62" s="28"/>
      <c r="S62" s="72"/>
    </row>
    <row r="63" spans="1:19" x14ac:dyDescent="0.3">
      <c r="B63" s="138" t="s">
        <v>25</v>
      </c>
      <c r="C63" s="138"/>
      <c r="D63" s="29" t="s">
        <v>26</v>
      </c>
      <c r="E63" s="30" t="s">
        <v>21</v>
      </c>
      <c r="F63" s="31" t="s">
        <v>22</v>
      </c>
      <c r="G63" s="30" t="s">
        <v>21</v>
      </c>
      <c r="H63" s="31" t="s">
        <v>22</v>
      </c>
      <c r="J63" s="138" t="s">
        <v>25</v>
      </c>
      <c r="K63" s="138"/>
      <c r="L63" s="29" t="s">
        <v>26</v>
      </c>
      <c r="M63" s="30" t="s">
        <v>21</v>
      </c>
      <c r="N63" s="31" t="s">
        <v>22</v>
      </c>
      <c r="O63" s="30" t="s">
        <v>21</v>
      </c>
      <c r="P63" s="31" t="s">
        <v>22</v>
      </c>
      <c r="S63" s="72"/>
    </row>
    <row r="64" spans="1:19" x14ac:dyDescent="0.3">
      <c r="B64" s="138" t="s">
        <v>27</v>
      </c>
      <c r="C64" s="138"/>
      <c r="D64" s="29">
        <v>0</v>
      </c>
      <c r="E64" s="30">
        <v>14372</v>
      </c>
      <c r="F64" s="31">
        <f t="shared" ref="F64:F70" si="4">+E64/$E$70</f>
        <v>0.42895090285032084</v>
      </c>
      <c r="G64" s="30">
        <v>3563</v>
      </c>
      <c r="H64" s="31">
        <f t="shared" ref="H64:H70" si="5">+G64/$G$70</f>
        <v>0.42538204393505252</v>
      </c>
      <c r="J64" s="138" t="s">
        <v>27</v>
      </c>
      <c r="K64" s="138"/>
      <c r="L64" s="29">
        <v>0</v>
      </c>
      <c r="M64" s="30">
        <v>14372</v>
      </c>
      <c r="N64" s="31">
        <f>+M64/$E$70</f>
        <v>0.42895090285032084</v>
      </c>
      <c r="O64" s="30">
        <v>3563</v>
      </c>
      <c r="P64" s="31">
        <f>+O64/$G$70</f>
        <v>0.42538204393505252</v>
      </c>
      <c r="S64" s="72"/>
    </row>
    <row r="65" spans="2:19" x14ac:dyDescent="0.3">
      <c r="B65" s="138" t="s">
        <v>5</v>
      </c>
      <c r="C65" s="138"/>
      <c r="D65" s="29">
        <v>1</v>
      </c>
      <c r="E65" s="32">
        <v>5456</v>
      </c>
      <c r="F65" s="31">
        <f t="shared" si="4"/>
        <v>0.16284136696015519</v>
      </c>
      <c r="G65" s="32">
        <v>1388</v>
      </c>
      <c r="H65" s="31">
        <f t="shared" si="5"/>
        <v>0.16571155682903535</v>
      </c>
      <c r="J65" s="138" t="s">
        <v>5</v>
      </c>
      <c r="K65" s="138"/>
      <c r="L65" s="29">
        <v>1</v>
      </c>
      <c r="M65" s="32">
        <v>5456</v>
      </c>
      <c r="N65" s="31">
        <f t="shared" ref="N65:N69" si="6">+M65/$E$70</f>
        <v>0.16284136696015519</v>
      </c>
      <c r="O65" s="32">
        <v>1388</v>
      </c>
      <c r="P65" s="31">
        <f t="shared" ref="P65:P69" si="7">+O65/$G$70</f>
        <v>0.16571155682903535</v>
      </c>
      <c r="S65" s="72"/>
    </row>
    <row r="66" spans="2:19" x14ac:dyDescent="0.3">
      <c r="B66" s="138" t="s">
        <v>28</v>
      </c>
      <c r="C66" s="138"/>
      <c r="D66" s="29">
        <v>2</v>
      </c>
      <c r="E66" s="32">
        <v>9147</v>
      </c>
      <c r="F66" s="31">
        <f t="shared" si="4"/>
        <v>0.27300402924936579</v>
      </c>
      <c r="G66" s="32">
        <v>2375</v>
      </c>
      <c r="H66" s="31">
        <f t="shared" si="5"/>
        <v>0.28354823304680038</v>
      </c>
      <c r="J66" s="138" t="s">
        <v>28</v>
      </c>
      <c r="K66" s="138"/>
      <c r="L66" s="29">
        <v>2</v>
      </c>
      <c r="M66" s="32">
        <v>9147</v>
      </c>
      <c r="N66" s="31">
        <f t="shared" si="6"/>
        <v>0.27300402924936579</v>
      </c>
      <c r="O66" s="32">
        <v>2375</v>
      </c>
      <c r="P66" s="31">
        <f t="shared" si="7"/>
        <v>0.28354823304680038</v>
      </c>
      <c r="S66" s="72"/>
    </row>
    <row r="67" spans="2:19" x14ac:dyDescent="0.3">
      <c r="B67" s="138" t="s">
        <v>29</v>
      </c>
      <c r="C67" s="138"/>
      <c r="D67" s="29">
        <v>3</v>
      </c>
      <c r="E67" s="33">
        <v>3444</v>
      </c>
      <c r="F67" s="31">
        <f t="shared" si="4"/>
        <v>0.10279062826443815</v>
      </c>
      <c r="G67" s="33">
        <v>772</v>
      </c>
      <c r="H67" s="31">
        <f t="shared" si="5"/>
        <v>9.2168099331423115E-2</v>
      </c>
      <c r="J67" s="138" t="s">
        <v>29</v>
      </c>
      <c r="K67" s="138"/>
      <c r="L67" s="29">
        <v>3</v>
      </c>
      <c r="M67" s="33">
        <v>3444</v>
      </c>
      <c r="N67" s="31">
        <f t="shared" si="6"/>
        <v>0.10279062826443815</v>
      </c>
      <c r="O67" s="33">
        <v>772</v>
      </c>
      <c r="P67" s="31">
        <f t="shared" si="7"/>
        <v>9.2168099331423115E-2</v>
      </c>
      <c r="S67" s="72"/>
    </row>
    <row r="68" spans="2:19" x14ac:dyDescent="0.3">
      <c r="B68" s="138" t="s">
        <v>30</v>
      </c>
      <c r="C68" s="138"/>
      <c r="D68" s="29">
        <v>4</v>
      </c>
      <c r="E68" s="32">
        <v>521</v>
      </c>
      <c r="F68" s="31">
        <f t="shared" si="4"/>
        <v>1.5549917922698105E-2</v>
      </c>
      <c r="G68" s="32">
        <v>132</v>
      </c>
      <c r="H68" s="31">
        <f t="shared" si="5"/>
        <v>1.5759312320916905E-2</v>
      </c>
      <c r="J68" s="138" t="s">
        <v>30</v>
      </c>
      <c r="K68" s="138"/>
      <c r="L68" s="29">
        <v>4</v>
      </c>
      <c r="M68" s="32">
        <v>521</v>
      </c>
      <c r="N68" s="31">
        <f t="shared" si="6"/>
        <v>1.5549917922698105E-2</v>
      </c>
      <c r="O68" s="32">
        <v>132</v>
      </c>
      <c r="P68" s="31">
        <f t="shared" si="7"/>
        <v>1.5759312320916905E-2</v>
      </c>
      <c r="S68" s="72"/>
    </row>
    <row r="69" spans="2:19" x14ac:dyDescent="0.3">
      <c r="B69" s="138" t="s">
        <v>31</v>
      </c>
      <c r="C69" s="138"/>
      <c r="D69" s="34">
        <v>5</v>
      </c>
      <c r="E69" s="32">
        <v>565</v>
      </c>
      <c r="F69" s="31">
        <f t="shared" si="4"/>
        <v>1.6863154753021938E-2</v>
      </c>
      <c r="G69" s="32">
        <v>146</v>
      </c>
      <c r="H69" s="31">
        <f t="shared" si="5"/>
        <v>1.7430754536771727E-2</v>
      </c>
      <c r="I69" t="s">
        <v>33</v>
      </c>
      <c r="J69" s="138" t="s">
        <v>31</v>
      </c>
      <c r="K69" s="138"/>
      <c r="L69" s="34">
        <v>5</v>
      </c>
      <c r="M69" s="32">
        <v>0</v>
      </c>
      <c r="N69" s="31">
        <f t="shared" si="6"/>
        <v>0</v>
      </c>
      <c r="O69" s="32">
        <v>0</v>
      </c>
      <c r="P69" s="31">
        <f t="shared" si="7"/>
        <v>0</v>
      </c>
    </row>
    <row r="70" spans="2:19" x14ac:dyDescent="0.3">
      <c r="B70" s="145" t="s">
        <v>4</v>
      </c>
      <c r="C70" s="145"/>
      <c r="D70" s="35" t="s">
        <v>32</v>
      </c>
      <c r="E70" s="37">
        <f>+SUM(E64:E69)</f>
        <v>33505</v>
      </c>
      <c r="F70" s="36">
        <f t="shared" si="4"/>
        <v>1</v>
      </c>
      <c r="G70" s="37">
        <f>+SUM(G64:G69)</f>
        <v>8376</v>
      </c>
      <c r="H70" s="36">
        <f t="shared" si="5"/>
        <v>1</v>
      </c>
      <c r="J70" s="145" t="s">
        <v>4</v>
      </c>
      <c r="K70" s="145"/>
      <c r="L70" s="35" t="s">
        <v>32</v>
      </c>
      <c r="M70" s="37">
        <f>+SUM(M64:M69)</f>
        <v>32940</v>
      </c>
      <c r="N70" s="36">
        <f>+M70/$M$70</f>
        <v>1</v>
      </c>
      <c r="O70" s="37">
        <f>+SUM(O64:O69)</f>
        <v>8230</v>
      </c>
      <c r="P70" s="36">
        <f>+O70/$O$70</f>
        <v>1</v>
      </c>
    </row>
    <row r="73" spans="2:19" x14ac:dyDescent="0.3">
      <c r="B73" s="38" t="s">
        <v>58</v>
      </c>
    </row>
    <row r="75" spans="2:19" ht="15.6" x14ac:dyDescent="0.3">
      <c r="B75" s="139"/>
      <c r="C75" s="139"/>
      <c r="D75" s="28"/>
      <c r="E75" s="28" t="s">
        <v>23</v>
      </c>
      <c r="F75" s="28"/>
      <c r="G75" s="28" t="s">
        <v>24</v>
      </c>
      <c r="H75" s="28"/>
    </row>
    <row r="76" spans="2:19" x14ac:dyDescent="0.3">
      <c r="B76" s="138" t="s">
        <v>25</v>
      </c>
      <c r="C76" s="138"/>
      <c r="D76" s="29" t="s">
        <v>26</v>
      </c>
      <c r="E76" s="30" t="s">
        <v>21</v>
      </c>
      <c r="F76" s="31" t="s">
        <v>22</v>
      </c>
      <c r="G76" s="30" t="s">
        <v>21</v>
      </c>
      <c r="H76" s="31" t="s">
        <v>22</v>
      </c>
    </row>
    <row r="77" spans="2:19" x14ac:dyDescent="0.3">
      <c r="B77" s="138" t="s">
        <v>27</v>
      </c>
      <c r="C77" s="138"/>
      <c r="D77" s="29">
        <v>0</v>
      </c>
      <c r="E77" s="30">
        <v>14372</v>
      </c>
      <c r="F77" s="31">
        <f>+E77/$E$79</f>
        <v>0.72483356869074034</v>
      </c>
      <c r="G77" s="30">
        <v>3563</v>
      </c>
      <c r="H77" s="31">
        <f>+G77/$G$79</f>
        <v>0.71965259543526561</v>
      </c>
    </row>
    <row r="78" spans="2:19" x14ac:dyDescent="0.3">
      <c r="B78" s="138" t="s">
        <v>5</v>
      </c>
      <c r="C78" s="138"/>
      <c r="D78" s="29">
        <v>1</v>
      </c>
      <c r="E78" s="32">
        <v>5456</v>
      </c>
      <c r="F78" s="31">
        <f>+E78/$E$79</f>
        <v>0.27516643130925961</v>
      </c>
      <c r="G78" s="32">
        <v>1388</v>
      </c>
      <c r="H78" s="31">
        <f>+G78/$G$79</f>
        <v>0.28034740456473439</v>
      </c>
    </row>
    <row r="79" spans="2:19" x14ac:dyDescent="0.3">
      <c r="B79" s="145" t="s">
        <v>4</v>
      </c>
      <c r="C79" s="145"/>
      <c r="D79" s="29" t="s">
        <v>34</v>
      </c>
      <c r="E79" s="32">
        <f>+SUM(E77:E78)</f>
        <v>19828</v>
      </c>
      <c r="F79" s="36">
        <f>+E79/$E$79</f>
        <v>1</v>
      </c>
      <c r="G79" s="32">
        <f>+SUM(G77:G78)</f>
        <v>4951</v>
      </c>
      <c r="H79" s="36">
        <f>+G79/$G$79</f>
        <v>1</v>
      </c>
    </row>
    <row r="80" spans="2:19" x14ac:dyDescent="0.3">
      <c r="B80" s="26"/>
      <c r="C80" s="26"/>
      <c r="D80" s="39"/>
      <c r="E80" s="40"/>
      <c r="F80" s="41"/>
      <c r="G80" s="40"/>
      <c r="H80" s="41"/>
    </row>
    <row r="81" spans="1:11" ht="17.399999999999999" x14ac:dyDescent="0.3">
      <c r="A81" s="19" t="s">
        <v>126</v>
      </c>
      <c r="C81" s="26"/>
      <c r="D81" s="39"/>
      <c r="E81" s="40"/>
      <c r="F81" s="41"/>
      <c r="G81" s="40"/>
      <c r="H81" s="41"/>
    </row>
    <row r="82" spans="1:11" x14ac:dyDescent="0.3">
      <c r="B82" s="26"/>
      <c r="C82" s="26"/>
      <c r="D82" s="39"/>
      <c r="E82" s="40"/>
      <c r="F82" s="41"/>
      <c r="G82" s="40"/>
      <c r="H82" s="41"/>
    </row>
    <row r="83" spans="1:11" x14ac:dyDescent="0.3">
      <c r="B83" s="54" t="s">
        <v>57</v>
      </c>
      <c r="C83" s="47" t="s">
        <v>37</v>
      </c>
      <c r="D83" s="48"/>
      <c r="E83" s="49"/>
      <c r="F83" s="50"/>
      <c r="G83" s="49"/>
      <c r="H83" s="51" t="s">
        <v>55</v>
      </c>
      <c r="I83" s="54" t="s">
        <v>56</v>
      </c>
    </row>
    <row r="84" spans="1:11" x14ac:dyDescent="0.3">
      <c r="B84" s="57">
        <v>1</v>
      </c>
      <c r="C84" s="42" t="s">
        <v>109</v>
      </c>
      <c r="D84" s="39"/>
      <c r="E84" s="40"/>
      <c r="F84" s="41"/>
      <c r="G84" s="40"/>
      <c r="H84" s="39">
        <v>571.71349999999995</v>
      </c>
      <c r="I84" s="55">
        <f>+H84/$H$84</f>
        <v>1</v>
      </c>
    </row>
    <row r="85" spans="1:11" x14ac:dyDescent="0.3">
      <c r="B85" s="57">
        <v>2</v>
      </c>
      <c r="C85" s="42" t="s">
        <v>102</v>
      </c>
      <c r="D85" s="39"/>
      <c r="E85" s="40"/>
      <c r="F85" s="41"/>
      <c r="G85" s="40"/>
      <c r="H85" s="39">
        <v>261.67885999999999</v>
      </c>
      <c r="I85" s="55">
        <f>+H85/$H$84</f>
        <v>0.45770977946121616</v>
      </c>
    </row>
    <row r="86" spans="1:11" x14ac:dyDescent="0.3">
      <c r="B86" s="57">
        <v>3</v>
      </c>
      <c r="C86" s="42" t="s">
        <v>44</v>
      </c>
      <c r="D86" s="39"/>
      <c r="E86" s="40"/>
      <c r="F86" s="41"/>
      <c r="G86" s="40"/>
      <c r="H86" s="39">
        <v>201.30901</v>
      </c>
      <c r="I86" s="55">
        <f t="shared" ref="I86:I97" si="8">+H86/$H$84</f>
        <v>0.35211519406136116</v>
      </c>
    </row>
    <row r="87" spans="1:11" x14ac:dyDescent="0.3">
      <c r="B87" s="57">
        <v>4</v>
      </c>
      <c r="C87" s="42" t="s">
        <v>103</v>
      </c>
      <c r="D87" s="39"/>
      <c r="E87" s="40"/>
      <c r="F87" s="41"/>
      <c r="G87" s="40"/>
      <c r="H87" s="39">
        <v>185.62841</v>
      </c>
      <c r="I87" s="55">
        <f t="shared" si="8"/>
        <v>0.32468782003573471</v>
      </c>
      <c r="K87" s="38"/>
    </row>
    <row r="88" spans="1:11" x14ac:dyDescent="0.3">
      <c r="B88" s="57">
        <v>5</v>
      </c>
      <c r="C88" s="42" t="s">
        <v>67</v>
      </c>
      <c r="D88" s="39"/>
      <c r="E88" s="40"/>
      <c r="F88" s="41"/>
      <c r="G88" s="40"/>
      <c r="H88" s="39">
        <v>184.38291000000001</v>
      </c>
      <c r="I88" s="55">
        <f t="shared" si="8"/>
        <v>0.32250928130960704</v>
      </c>
      <c r="K88" s="38"/>
    </row>
    <row r="89" spans="1:11" x14ac:dyDescent="0.3">
      <c r="B89" s="57">
        <v>6</v>
      </c>
      <c r="C89" s="42" t="s">
        <v>47</v>
      </c>
      <c r="D89" s="39"/>
      <c r="E89" s="40"/>
      <c r="F89" s="41"/>
      <c r="G89" s="40"/>
      <c r="H89" s="39">
        <v>141.17856</v>
      </c>
      <c r="I89" s="55">
        <f t="shared" si="8"/>
        <v>0.24693934986667276</v>
      </c>
      <c r="K89" s="38"/>
    </row>
    <row r="90" spans="1:11" x14ac:dyDescent="0.3">
      <c r="B90" s="57">
        <v>7</v>
      </c>
      <c r="C90" s="42" t="s">
        <v>104</v>
      </c>
      <c r="D90" s="39"/>
      <c r="E90" s="40"/>
      <c r="F90" s="41"/>
      <c r="G90" s="40"/>
      <c r="H90" s="39">
        <v>90.495149999999995</v>
      </c>
      <c r="I90" s="55">
        <f t="shared" si="8"/>
        <v>0.15828758635225512</v>
      </c>
    </row>
    <row r="91" spans="1:11" x14ac:dyDescent="0.3">
      <c r="B91" s="57">
        <v>8</v>
      </c>
      <c r="C91" s="42" t="s">
        <v>74</v>
      </c>
      <c r="D91" s="39"/>
      <c r="E91" s="40"/>
      <c r="F91" s="41"/>
      <c r="G91" s="40"/>
      <c r="H91" s="39">
        <v>89.415210000000002</v>
      </c>
      <c r="I91" s="55">
        <f t="shared" si="8"/>
        <v>0.15639863323150496</v>
      </c>
    </row>
    <row r="92" spans="1:11" x14ac:dyDescent="0.3">
      <c r="B92" s="57">
        <v>9</v>
      </c>
      <c r="C92" s="42" t="s">
        <v>105</v>
      </c>
      <c r="D92" s="39"/>
      <c r="E92" s="40"/>
      <c r="F92" s="41"/>
      <c r="G92" s="40"/>
      <c r="H92" s="39">
        <v>88.795940000000002</v>
      </c>
      <c r="I92" s="55">
        <f t="shared" si="8"/>
        <v>0.15531545083332823</v>
      </c>
    </row>
    <row r="93" spans="1:11" x14ac:dyDescent="0.3">
      <c r="B93" s="57">
        <v>10</v>
      </c>
      <c r="C93" s="42" t="s">
        <v>69</v>
      </c>
      <c r="D93" s="39"/>
      <c r="E93" s="40"/>
      <c r="F93" s="41"/>
      <c r="G93" s="40"/>
      <c r="H93" s="39">
        <v>85.968199999999996</v>
      </c>
      <c r="I93" s="55">
        <f t="shared" si="8"/>
        <v>0.15036937207185067</v>
      </c>
    </row>
    <row r="94" spans="1:11" x14ac:dyDescent="0.3">
      <c r="B94" s="57">
        <v>11</v>
      </c>
      <c r="C94" s="42" t="s">
        <v>70</v>
      </c>
      <c r="D94" s="39"/>
      <c r="E94" s="40"/>
      <c r="F94" s="41"/>
      <c r="G94" s="40"/>
      <c r="H94" s="39">
        <v>64.981030000000004</v>
      </c>
      <c r="I94" s="55">
        <f t="shared" si="8"/>
        <v>0.11366012871831785</v>
      </c>
    </row>
    <row r="95" spans="1:11" x14ac:dyDescent="0.3">
      <c r="B95" s="57">
        <v>12</v>
      </c>
      <c r="C95" s="42" t="s">
        <v>106</v>
      </c>
      <c r="D95" s="39"/>
      <c r="E95" s="40"/>
      <c r="F95" s="41"/>
      <c r="G95" s="40"/>
      <c r="H95" s="39">
        <v>62.077010000000001</v>
      </c>
      <c r="I95" s="55">
        <f t="shared" si="8"/>
        <v>0.10858062648511888</v>
      </c>
    </row>
    <row r="96" spans="1:11" x14ac:dyDescent="0.3">
      <c r="B96" s="57">
        <v>13</v>
      </c>
      <c r="C96" s="42" t="s">
        <v>107</v>
      </c>
      <c r="D96" s="39"/>
      <c r="E96" s="40"/>
      <c r="F96" s="41"/>
      <c r="G96" s="40"/>
      <c r="H96" s="39">
        <v>58.88702</v>
      </c>
      <c r="I96" s="55">
        <f t="shared" si="8"/>
        <v>0.10300092616319188</v>
      </c>
    </row>
    <row r="97" spans="1:9" x14ac:dyDescent="0.3">
      <c r="B97" s="57">
        <v>14</v>
      </c>
      <c r="C97" s="42" t="s">
        <v>108</v>
      </c>
      <c r="D97" s="39"/>
      <c r="E97" s="40"/>
      <c r="F97" s="41"/>
      <c r="G97" s="40"/>
      <c r="H97" s="39">
        <v>51.948630000000001</v>
      </c>
      <c r="I97" s="55">
        <f t="shared" si="8"/>
        <v>9.086479504157241E-2</v>
      </c>
    </row>
    <row r="98" spans="1:9" x14ac:dyDescent="0.3">
      <c r="B98" s="57">
        <v>15</v>
      </c>
      <c r="C98" s="42"/>
      <c r="D98" s="39"/>
      <c r="E98" s="40"/>
      <c r="F98" s="41"/>
      <c r="G98" s="40"/>
      <c r="H98" s="39"/>
      <c r="I98" s="55"/>
    </row>
    <row r="99" spans="1:9" x14ac:dyDescent="0.3">
      <c r="B99" s="57">
        <v>16</v>
      </c>
      <c r="C99" s="42"/>
      <c r="D99" s="39"/>
      <c r="E99" s="40"/>
      <c r="F99" s="41"/>
      <c r="G99" s="40"/>
      <c r="H99" s="39"/>
      <c r="I99" s="55"/>
    </row>
    <row r="100" spans="1:9" x14ac:dyDescent="0.3">
      <c r="B100" s="57">
        <v>17</v>
      </c>
      <c r="C100" s="42"/>
      <c r="D100" s="39"/>
      <c r="E100" s="40"/>
      <c r="F100" s="41"/>
      <c r="G100" s="40"/>
      <c r="H100" s="39"/>
      <c r="I100" s="55"/>
    </row>
    <row r="101" spans="1:9" x14ac:dyDescent="0.3">
      <c r="B101" s="57">
        <v>18</v>
      </c>
      <c r="C101" s="42"/>
      <c r="D101" s="39"/>
      <c r="E101" s="40"/>
      <c r="F101" s="41"/>
      <c r="G101" s="40"/>
      <c r="H101" s="39"/>
      <c r="I101" s="55"/>
    </row>
    <row r="102" spans="1:9" x14ac:dyDescent="0.3">
      <c r="B102" s="57">
        <v>19</v>
      </c>
      <c r="C102" s="42"/>
      <c r="D102" s="39"/>
      <c r="E102" s="40"/>
      <c r="F102" s="41"/>
      <c r="G102" s="40"/>
      <c r="H102" s="39"/>
      <c r="I102" s="55"/>
    </row>
    <row r="103" spans="1:9" x14ac:dyDescent="0.3">
      <c r="B103" s="57">
        <v>20</v>
      </c>
      <c r="C103" s="42"/>
      <c r="D103" s="39"/>
      <c r="E103" s="40"/>
      <c r="F103" s="41"/>
      <c r="G103" s="40"/>
      <c r="H103" s="39"/>
      <c r="I103" s="55"/>
    </row>
    <row r="104" spans="1:9" x14ac:dyDescent="0.3">
      <c r="B104" s="57">
        <v>21</v>
      </c>
      <c r="C104" s="42"/>
      <c r="D104" s="39"/>
      <c r="E104" s="40"/>
      <c r="F104" s="41"/>
      <c r="G104" s="40"/>
      <c r="H104" s="39"/>
      <c r="I104" s="55"/>
    </row>
    <row r="105" spans="1:9" x14ac:dyDescent="0.3">
      <c r="B105" s="57">
        <v>22</v>
      </c>
      <c r="C105" s="42"/>
      <c r="D105" s="39"/>
      <c r="E105" s="40"/>
      <c r="F105" s="41"/>
      <c r="G105" s="40"/>
      <c r="H105" s="39"/>
      <c r="I105" s="55"/>
    </row>
    <row r="106" spans="1:9" x14ac:dyDescent="0.3">
      <c r="B106" s="57">
        <v>23</v>
      </c>
      <c r="C106" s="43"/>
      <c r="D106" s="44"/>
      <c r="E106" s="45"/>
      <c r="F106" s="46"/>
      <c r="G106" s="45"/>
      <c r="H106" s="44"/>
      <c r="I106" s="56"/>
    </row>
    <row r="107" spans="1:9" x14ac:dyDescent="0.3">
      <c r="B107" s="26"/>
      <c r="C107" s="26"/>
      <c r="D107" s="39"/>
      <c r="E107" s="40"/>
      <c r="F107" s="41"/>
      <c r="G107" s="40"/>
      <c r="H107" s="41"/>
    </row>
    <row r="108" spans="1:9" x14ac:dyDescent="0.3">
      <c r="B108" s="26"/>
      <c r="C108" s="26"/>
      <c r="D108" s="39"/>
      <c r="E108" s="40"/>
      <c r="F108" s="41"/>
      <c r="G108" s="40"/>
      <c r="H108" s="41"/>
    </row>
    <row r="109" spans="1:9" x14ac:dyDescent="0.3">
      <c r="B109" s="26"/>
      <c r="C109" s="26"/>
      <c r="D109" s="39"/>
      <c r="E109" s="40"/>
      <c r="F109" s="41"/>
      <c r="G109" s="40"/>
      <c r="H109" s="41"/>
    </row>
    <row r="110" spans="1:9" ht="17.399999999999999" x14ac:dyDescent="0.3">
      <c r="A110" s="94" t="s">
        <v>124</v>
      </c>
      <c r="C110" s="26"/>
      <c r="D110" s="39"/>
      <c r="E110" s="40"/>
      <c r="F110" s="41"/>
      <c r="G110" s="40"/>
      <c r="H110" s="41"/>
    </row>
    <row r="111" spans="1:9" x14ac:dyDescent="0.3">
      <c r="B111" s="26"/>
      <c r="C111" s="26"/>
      <c r="D111" s="39"/>
      <c r="E111" s="40"/>
      <c r="F111" s="41"/>
      <c r="G111" s="40"/>
      <c r="H111" s="41"/>
    </row>
    <row r="112" spans="1:9" ht="2.4" customHeight="1" x14ac:dyDescent="0.3">
      <c r="B112" s="26"/>
      <c r="C112" s="26"/>
      <c r="D112" s="39"/>
      <c r="E112" s="40"/>
      <c r="F112" s="41"/>
      <c r="G112" s="40"/>
      <c r="H112" s="41"/>
    </row>
    <row r="113" spans="1:35" ht="19.8" customHeight="1" x14ac:dyDescent="0.3">
      <c r="B113" s="26"/>
      <c r="C113" s="26"/>
      <c r="D113" s="188" t="s">
        <v>15</v>
      </c>
      <c r="E113" s="189"/>
      <c r="F113" s="189"/>
      <c r="G113" s="189"/>
      <c r="H113" s="189"/>
      <c r="I113" s="188" t="s">
        <v>122</v>
      </c>
      <c r="J113" s="189"/>
      <c r="K113" s="189"/>
      <c r="L113" s="189"/>
      <c r="M113" s="189"/>
      <c r="N113" s="190" t="s">
        <v>114</v>
      </c>
      <c r="O113" s="92"/>
    </row>
    <row r="114" spans="1:35" ht="36" customHeight="1" x14ac:dyDescent="0.3">
      <c r="B114" s="163" t="s">
        <v>110</v>
      </c>
      <c r="C114" s="163"/>
      <c r="D114" s="79" t="s">
        <v>0</v>
      </c>
      <c r="E114" s="79" t="s">
        <v>1</v>
      </c>
      <c r="F114" s="79" t="s">
        <v>111</v>
      </c>
      <c r="G114" s="80" t="s">
        <v>112</v>
      </c>
      <c r="H114" s="80" t="s">
        <v>113</v>
      </c>
      <c r="I114" s="90" t="s">
        <v>0</v>
      </c>
      <c r="J114" s="90" t="s">
        <v>1</v>
      </c>
      <c r="K114" s="90" t="s">
        <v>111</v>
      </c>
      <c r="L114" s="91" t="s">
        <v>112</v>
      </c>
      <c r="M114" s="91" t="s">
        <v>113</v>
      </c>
      <c r="N114" s="191"/>
    </row>
    <row r="115" spans="1:35" ht="27.6" customHeight="1" x14ac:dyDescent="0.3">
      <c r="B115" s="164" t="s">
        <v>115</v>
      </c>
      <c r="C115" s="165"/>
      <c r="D115" s="81">
        <v>55.881964005720455</v>
      </c>
      <c r="E115" s="81">
        <v>86.25004594025097</v>
      </c>
      <c r="F115" s="81">
        <v>72.500091880501927</v>
      </c>
      <c r="G115" s="95">
        <v>1.0625379477838493E-2</v>
      </c>
      <c r="H115" s="89">
        <v>0.69975713418336372</v>
      </c>
      <c r="I115" s="81">
        <v>48.649628405099008</v>
      </c>
      <c r="J115" s="81">
        <v>82.631115164729721</v>
      </c>
      <c r="K115" s="81">
        <v>65.262230329459442</v>
      </c>
      <c r="L115" s="96">
        <v>3.0376670716889428E-2</v>
      </c>
      <c r="M115" s="89">
        <v>0.65613608748481167</v>
      </c>
      <c r="N115" s="93">
        <v>5.3635357943102764E-2</v>
      </c>
    </row>
    <row r="116" spans="1:35" ht="21.6" customHeight="1" x14ac:dyDescent="0.3">
      <c r="B116" s="164" t="s">
        <v>116</v>
      </c>
      <c r="C116" s="165"/>
      <c r="D116" s="81">
        <v>50.1</v>
      </c>
      <c r="E116" s="81">
        <v>80.7</v>
      </c>
      <c r="F116" s="81">
        <v>63.1</v>
      </c>
      <c r="G116" s="82">
        <v>3.2483302975106251E-2</v>
      </c>
      <c r="H116" s="89">
        <v>0.65816636308439591</v>
      </c>
      <c r="I116" s="81">
        <v>47.810144127358285</v>
      </c>
      <c r="J116" s="81">
        <v>80.521434374261332</v>
      </c>
      <c r="K116" s="81">
        <v>61.042868748522672</v>
      </c>
      <c r="L116" s="89">
        <v>5.1032806804374241E-2</v>
      </c>
      <c r="M116" s="89">
        <v>0.66707168894289182</v>
      </c>
      <c r="N116" s="93">
        <v>2.3586039837733261E-2</v>
      </c>
    </row>
    <row r="117" spans="1:35" ht="19.8" customHeight="1" x14ac:dyDescent="0.3">
      <c r="B117" s="164" t="s">
        <v>117</v>
      </c>
      <c r="C117" s="165"/>
      <c r="D117" s="81">
        <v>50.417368707900998</v>
      </c>
      <c r="E117" s="81">
        <v>82.774455796910772</v>
      </c>
      <c r="F117" s="81">
        <v>65.548911593821543</v>
      </c>
      <c r="G117" s="82">
        <v>4.2501517911353974E-2</v>
      </c>
      <c r="H117" s="89">
        <v>0.65998785670916815</v>
      </c>
      <c r="I117" s="81">
        <v>47.994381430586188</v>
      </c>
      <c r="J117" s="81">
        <v>81.299580014031463</v>
      </c>
      <c r="K117" s="81">
        <v>62.59916002806294</v>
      </c>
      <c r="L117" s="89">
        <v>4.25273390036452E-2</v>
      </c>
      <c r="M117" s="89">
        <v>0.65613608748481167</v>
      </c>
      <c r="N117" s="93">
        <v>8.1776918787174226E-3</v>
      </c>
    </row>
    <row r="118" spans="1:35" ht="24.6" customHeight="1" x14ac:dyDescent="0.3">
      <c r="B118" s="164" t="s">
        <v>118</v>
      </c>
      <c r="C118" s="165"/>
      <c r="D118" s="81">
        <v>55.493933244119908</v>
      </c>
      <c r="E118" s="81">
        <v>85.755448372842665</v>
      </c>
      <c r="F118" s="81">
        <v>71.510896745685343</v>
      </c>
      <c r="G118" s="82">
        <v>2.4893746205221615E-2</v>
      </c>
      <c r="H118" s="89">
        <v>0.70856102003642984</v>
      </c>
      <c r="I118" s="81">
        <v>49.732042998307612</v>
      </c>
      <c r="J118" s="81">
        <v>83.138608956091105</v>
      </c>
      <c r="K118" s="81">
        <v>66.277217912182223</v>
      </c>
      <c r="L118" s="89">
        <v>3.6452004860267312E-2</v>
      </c>
      <c r="M118" s="89">
        <v>0.67071688942891861</v>
      </c>
      <c r="N118" s="93">
        <v>2.3948259992798437E-2</v>
      </c>
    </row>
    <row r="119" spans="1:35" ht="18.600000000000001" customHeight="1" x14ac:dyDescent="0.3">
      <c r="B119" s="164" t="s">
        <v>119</v>
      </c>
      <c r="C119" s="165"/>
      <c r="D119" s="81">
        <v>50.64083051851437</v>
      </c>
      <c r="E119" s="81">
        <v>83.051111272648953</v>
      </c>
      <c r="F119" s="81">
        <v>66.10222254529792</v>
      </c>
      <c r="G119" s="82">
        <v>3.5215543412264724E-2</v>
      </c>
      <c r="H119" s="89">
        <v>0.67698846387370981</v>
      </c>
      <c r="I119" s="81">
        <v>48.280890278320321</v>
      </c>
      <c r="J119" s="81">
        <v>81.336244153919765</v>
      </c>
      <c r="K119" s="81">
        <v>62.672488307839537</v>
      </c>
      <c r="L119" s="89">
        <v>4.6172539489671933E-2</v>
      </c>
      <c r="M119" s="89">
        <v>0.63790000000000002</v>
      </c>
      <c r="N119" s="93">
        <v>1.4105975735810735E-2</v>
      </c>
    </row>
    <row r="120" spans="1:35" ht="21.6" customHeight="1" x14ac:dyDescent="0.3">
      <c r="B120" s="164" t="s">
        <v>120</v>
      </c>
      <c r="C120" s="165"/>
      <c r="D120" s="6">
        <v>55.163805088094243</v>
      </c>
      <c r="E120" s="6">
        <v>85.621171597102048</v>
      </c>
      <c r="F120" s="6">
        <v>71.242343194204111</v>
      </c>
      <c r="G120" s="82">
        <v>2.5499999999999998E-2</v>
      </c>
      <c r="H120" s="89">
        <v>0.70520000000000005</v>
      </c>
      <c r="I120" s="81">
        <v>50.056209359154145</v>
      </c>
      <c r="J120" s="81">
        <v>83.127252072350316</v>
      </c>
      <c r="K120" s="81">
        <v>66.254504144700618</v>
      </c>
      <c r="L120" s="89">
        <v>3.2806804374240585E-2</v>
      </c>
      <c r="M120" s="89">
        <v>0.66339999999999999</v>
      </c>
      <c r="N120" s="93">
        <v>2.0060328468242204E-2</v>
      </c>
    </row>
    <row r="121" spans="1:35" ht="23.4" customHeight="1" x14ac:dyDescent="0.3">
      <c r="B121" s="164" t="s">
        <v>121</v>
      </c>
      <c r="C121" s="165"/>
      <c r="D121" s="81">
        <v>55.362456886179515</v>
      </c>
      <c r="E121" s="81">
        <v>85.678471074350554</v>
      </c>
      <c r="F121" s="81">
        <v>71.356942148701123</v>
      </c>
      <c r="G121" s="82">
        <v>2.4590163934426229E-2</v>
      </c>
      <c r="H121" s="89">
        <v>0.70189999999999997</v>
      </c>
      <c r="I121" s="81">
        <v>49.736842105263158</v>
      </c>
      <c r="J121" s="81">
        <v>83.105810171496159</v>
      </c>
      <c r="K121" s="81">
        <v>66.211620342992333</v>
      </c>
      <c r="L121" s="89">
        <v>3.2806804374240585E-2</v>
      </c>
      <c r="M121" s="89">
        <v>0.66220000000000001</v>
      </c>
      <c r="N121" s="93">
        <v>2.2200000000000001E-2</v>
      </c>
    </row>
    <row r="122" spans="1:35" x14ac:dyDescent="0.3">
      <c r="B122" s="26"/>
      <c r="C122" s="26"/>
      <c r="D122" s="39"/>
      <c r="E122" s="40"/>
      <c r="F122" s="41"/>
      <c r="G122" s="40"/>
      <c r="H122" s="41"/>
    </row>
    <row r="123" spans="1:35" x14ac:dyDescent="0.3">
      <c r="B123" s="26"/>
      <c r="C123" s="26"/>
      <c r="D123" s="39"/>
      <c r="E123" s="40"/>
      <c r="F123" s="41"/>
      <c r="G123" s="40"/>
      <c r="H123" s="41"/>
    </row>
    <row r="124" spans="1:35" ht="17.399999999999999" customHeight="1" x14ac:dyDescent="0.3">
      <c r="A124" s="19" t="s">
        <v>123</v>
      </c>
    </row>
    <row r="126" spans="1:35" ht="17.399999999999999" x14ac:dyDescent="0.3">
      <c r="B126" s="59" t="s">
        <v>59</v>
      </c>
      <c r="C126" s="60"/>
      <c r="D126" s="60"/>
      <c r="E126" t="s">
        <v>91</v>
      </c>
      <c r="F126" s="38" t="s">
        <v>92</v>
      </c>
      <c r="X126" s="19" t="s">
        <v>60</v>
      </c>
    </row>
    <row r="128" spans="1:35" x14ac:dyDescent="0.3">
      <c r="B128" s="20" t="s">
        <v>15</v>
      </c>
      <c r="M128" s="20" t="s">
        <v>16</v>
      </c>
      <c r="X128" s="20" t="s">
        <v>15</v>
      </c>
      <c r="AI128" s="20" t="s">
        <v>16</v>
      </c>
    </row>
    <row r="129" spans="2:44" x14ac:dyDescent="0.3">
      <c r="B129" s="38" t="s">
        <v>35</v>
      </c>
      <c r="X129" t="s">
        <v>35</v>
      </c>
    </row>
    <row r="131" spans="2:44" x14ac:dyDescent="0.3">
      <c r="B131" s="1" t="s">
        <v>0</v>
      </c>
      <c r="C131" s="1" t="s">
        <v>1</v>
      </c>
      <c r="D131" s="1" t="s">
        <v>2</v>
      </c>
      <c r="E131" s="2"/>
      <c r="F131" s="3"/>
      <c r="G131" s="4"/>
      <c r="H131" s="3"/>
      <c r="I131" s="3"/>
      <c r="J131" s="5"/>
      <c r="K131" s="5"/>
      <c r="M131" s="1" t="s">
        <v>0</v>
      </c>
      <c r="N131" s="1" t="s">
        <v>1</v>
      </c>
      <c r="O131" s="1" t="s">
        <v>2</v>
      </c>
      <c r="P131" s="2"/>
      <c r="Q131" s="3"/>
      <c r="R131" s="4"/>
      <c r="S131" s="3"/>
      <c r="T131" s="3"/>
      <c r="U131" s="5"/>
      <c r="V131" s="5"/>
      <c r="X131" s="1" t="s">
        <v>0</v>
      </c>
      <c r="Y131" s="1" t="s">
        <v>1</v>
      </c>
      <c r="Z131" s="1" t="s">
        <v>2</v>
      </c>
      <c r="AA131" s="2"/>
      <c r="AB131" s="3"/>
      <c r="AC131" s="4"/>
      <c r="AD131" s="3"/>
      <c r="AE131" s="3"/>
      <c r="AF131" s="5"/>
      <c r="AG131" s="5"/>
      <c r="AI131" s="1" t="s">
        <v>0</v>
      </c>
      <c r="AJ131" s="1" t="s">
        <v>1</v>
      </c>
      <c r="AK131" s="1" t="s">
        <v>2</v>
      </c>
      <c r="AL131" s="2"/>
      <c r="AM131" s="3"/>
      <c r="AN131" s="4"/>
      <c r="AO131" s="3"/>
      <c r="AP131" s="3"/>
      <c r="AQ131" s="5"/>
      <c r="AR131" s="5"/>
    </row>
    <row r="132" spans="2:44" x14ac:dyDescent="0.3">
      <c r="B132" s="6">
        <v>55.881964005720455</v>
      </c>
      <c r="C132" s="6">
        <v>86.25004594025097</v>
      </c>
      <c r="D132" s="6">
        <v>72.500091880501927</v>
      </c>
      <c r="E132" s="7"/>
      <c r="F132" s="3"/>
      <c r="G132" s="4"/>
      <c r="H132" s="3"/>
      <c r="I132" s="3"/>
      <c r="J132" s="5"/>
      <c r="K132" s="5"/>
      <c r="M132" s="6">
        <v>48.649628405099008</v>
      </c>
      <c r="N132" s="6">
        <v>82.631115164729721</v>
      </c>
      <c r="O132" s="6">
        <v>65.262230329459442</v>
      </c>
      <c r="P132" s="7"/>
      <c r="Q132" s="3"/>
      <c r="R132" s="4"/>
      <c r="S132" s="3"/>
      <c r="T132" s="3"/>
      <c r="U132" s="5"/>
      <c r="V132" s="5"/>
      <c r="X132" s="6">
        <v>50.1</v>
      </c>
      <c r="Y132" s="6">
        <v>80.7</v>
      </c>
      <c r="Z132" s="6">
        <v>63.1</v>
      </c>
      <c r="AA132" s="7"/>
      <c r="AB132" s="3"/>
      <c r="AC132" s="4"/>
      <c r="AD132" s="3"/>
      <c r="AE132" s="3"/>
      <c r="AF132" s="5"/>
      <c r="AG132" s="5"/>
      <c r="AI132" s="6">
        <v>47.810144127358285</v>
      </c>
      <c r="AJ132" s="6">
        <v>80.521434374261332</v>
      </c>
      <c r="AK132" s="6">
        <v>61.042868748522672</v>
      </c>
      <c r="AL132" s="7"/>
      <c r="AM132" s="3"/>
      <c r="AN132" s="4"/>
      <c r="AO132" s="3"/>
      <c r="AP132" s="3"/>
      <c r="AQ132" s="5"/>
      <c r="AR132" s="5"/>
    </row>
    <row r="133" spans="2:44" x14ac:dyDescent="0.3">
      <c r="B133" s="149" t="s">
        <v>3</v>
      </c>
      <c r="C133" s="149"/>
      <c r="D133" s="146" t="s">
        <v>4</v>
      </c>
      <c r="E133" s="146"/>
      <c r="F133" s="146"/>
      <c r="G133" s="160" t="s">
        <v>5</v>
      </c>
      <c r="H133" s="161"/>
      <c r="I133" s="162"/>
      <c r="J133" s="147" t="s">
        <v>6</v>
      </c>
      <c r="K133" s="147"/>
      <c r="M133" s="149" t="s">
        <v>3</v>
      </c>
      <c r="N133" s="149"/>
      <c r="O133" s="146" t="s">
        <v>4</v>
      </c>
      <c r="P133" s="146"/>
      <c r="Q133" s="146"/>
      <c r="R133" s="146" t="s">
        <v>5</v>
      </c>
      <c r="S133" s="146"/>
      <c r="T133" s="146"/>
      <c r="U133" s="147" t="s">
        <v>6</v>
      </c>
      <c r="V133" s="147"/>
      <c r="X133" s="149" t="s">
        <v>3</v>
      </c>
      <c r="Y133" s="149"/>
      <c r="Z133" s="146" t="s">
        <v>4</v>
      </c>
      <c r="AA133" s="146"/>
      <c r="AB133" s="146"/>
      <c r="AC133" s="146" t="s">
        <v>5</v>
      </c>
      <c r="AD133" s="146"/>
      <c r="AE133" s="146"/>
      <c r="AF133" s="147" t="s">
        <v>6</v>
      </c>
      <c r="AG133" s="147"/>
      <c r="AI133" s="149" t="s">
        <v>3</v>
      </c>
      <c r="AJ133" s="149"/>
      <c r="AK133" s="146" t="s">
        <v>4</v>
      </c>
      <c r="AL133" s="146"/>
      <c r="AM133" s="146"/>
      <c r="AN133" s="146" t="s">
        <v>5</v>
      </c>
      <c r="AO133" s="146"/>
      <c r="AP133" s="146"/>
      <c r="AQ133" s="147" t="s">
        <v>6</v>
      </c>
      <c r="AR133" s="147"/>
    </row>
    <row r="134" spans="2:44" x14ac:dyDescent="0.3">
      <c r="B134" s="8" t="s">
        <v>7</v>
      </c>
      <c r="C134" s="8" t="s">
        <v>8</v>
      </c>
      <c r="D134" s="9" t="s">
        <v>9</v>
      </c>
      <c r="E134" s="8" t="s">
        <v>10</v>
      </c>
      <c r="F134" s="8" t="s">
        <v>11</v>
      </c>
      <c r="G134" s="9" t="s">
        <v>9</v>
      </c>
      <c r="H134" s="8" t="s">
        <v>10</v>
      </c>
      <c r="I134" s="8" t="s">
        <v>11</v>
      </c>
      <c r="J134" s="10" t="s">
        <v>12</v>
      </c>
      <c r="K134" s="8" t="s">
        <v>13</v>
      </c>
      <c r="M134" s="8" t="s">
        <v>7</v>
      </c>
      <c r="N134" s="8" t="s">
        <v>8</v>
      </c>
      <c r="O134" s="9" t="s">
        <v>9</v>
      </c>
      <c r="P134" s="8" t="s">
        <v>10</v>
      </c>
      <c r="Q134" s="8" t="s">
        <v>11</v>
      </c>
      <c r="R134" s="9" t="s">
        <v>9</v>
      </c>
      <c r="S134" s="8" t="s">
        <v>10</v>
      </c>
      <c r="T134" s="8" t="s">
        <v>11</v>
      </c>
      <c r="U134" s="10" t="s">
        <v>12</v>
      </c>
      <c r="V134" s="8" t="s">
        <v>13</v>
      </c>
      <c r="X134" s="8" t="s">
        <v>7</v>
      </c>
      <c r="Y134" s="8" t="s">
        <v>8</v>
      </c>
      <c r="Z134" s="9" t="s">
        <v>9</v>
      </c>
      <c r="AA134" s="8" t="s">
        <v>10</v>
      </c>
      <c r="AB134" s="8" t="s">
        <v>11</v>
      </c>
      <c r="AC134" s="9" t="s">
        <v>9</v>
      </c>
      <c r="AD134" s="8" t="s">
        <v>10</v>
      </c>
      <c r="AE134" s="8" t="s">
        <v>11</v>
      </c>
      <c r="AF134" s="10" t="s">
        <v>12</v>
      </c>
      <c r="AG134" s="8" t="s">
        <v>13</v>
      </c>
      <c r="AI134" s="8" t="s">
        <v>7</v>
      </c>
      <c r="AJ134" s="8" t="s">
        <v>8</v>
      </c>
      <c r="AK134" s="9" t="s">
        <v>9</v>
      </c>
      <c r="AL134" s="8" t="s">
        <v>10</v>
      </c>
      <c r="AM134" s="8" t="s">
        <v>11</v>
      </c>
      <c r="AN134" s="9" t="s">
        <v>9</v>
      </c>
      <c r="AO134" s="8" t="s">
        <v>10</v>
      </c>
      <c r="AP134" s="8" t="s">
        <v>11</v>
      </c>
      <c r="AQ134" s="10" t="s">
        <v>12</v>
      </c>
      <c r="AR134" s="8" t="s">
        <v>13</v>
      </c>
    </row>
    <row r="135" spans="2:44" x14ac:dyDescent="0.3">
      <c r="B135" s="11">
        <v>941</v>
      </c>
      <c r="C135" s="11">
        <v>999</v>
      </c>
      <c r="D135" s="12">
        <v>3294</v>
      </c>
      <c r="E135" s="13">
        <v>0.1</v>
      </c>
      <c r="F135" s="13">
        <v>0.1</v>
      </c>
      <c r="G135" s="12">
        <v>35</v>
      </c>
      <c r="H135" s="13">
        <v>4.8070320010987506E-3</v>
      </c>
      <c r="I135" s="13">
        <v>4.8070320010987506E-3</v>
      </c>
      <c r="J135" s="14">
        <v>1.0625379477838493E-2</v>
      </c>
      <c r="K135" s="15">
        <v>1.0625379477838493E-2</v>
      </c>
      <c r="M135" s="11">
        <v>938</v>
      </c>
      <c r="N135" s="11">
        <v>999</v>
      </c>
      <c r="O135" s="12">
        <v>823</v>
      </c>
      <c r="P135" s="13">
        <v>0.1</v>
      </c>
      <c r="Q135" s="13">
        <v>0.1</v>
      </c>
      <c r="R135" s="12">
        <v>25</v>
      </c>
      <c r="S135" s="13">
        <v>1.4076576576576577E-2</v>
      </c>
      <c r="T135" s="13">
        <v>1.4076576576576577E-2</v>
      </c>
      <c r="U135" s="14">
        <v>3.0376670716889428E-2</v>
      </c>
      <c r="V135" s="15">
        <v>3.0376670716889428E-2</v>
      </c>
      <c r="X135" s="11">
        <v>898</v>
      </c>
      <c r="Y135" s="11">
        <v>999</v>
      </c>
      <c r="Z135" s="12">
        <v>3294</v>
      </c>
      <c r="AA135" s="13">
        <v>0.1</v>
      </c>
      <c r="AB135" s="13">
        <v>0.1</v>
      </c>
      <c r="AC135" s="12">
        <v>107</v>
      </c>
      <c r="AD135" s="13">
        <v>1.4971316636350917E-2</v>
      </c>
      <c r="AE135" s="13">
        <v>1.4971316636350917E-2</v>
      </c>
      <c r="AF135" s="14">
        <v>3.2483302975106251E-2</v>
      </c>
      <c r="AG135" s="15">
        <v>3.2483302975106251E-2</v>
      </c>
      <c r="AI135" s="11">
        <v>897</v>
      </c>
      <c r="AJ135" s="11">
        <v>999</v>
      </c>
      <c r="AK135" s="12">
        <v>823</v>
      </c>
      <c r="AL135" s="13">
        <v>0.1</v>
      </c>
      <c r="AM135" s="13">
        <v>0.1</v>
      </c>
      <c r="AN135" s="12">
        <v>42</v>
      </c>
      <c r="AO135" s="13">
        <v>2.3635340461451885E-2</v>
      </c>
      <c r="AP135" s="13">
        <v>2.3635340461451885E-2</v>
      </c>
      <c r="AQ135" s="14">
        <v>5.1032806804374241E-2</v>
      </c>
      <c r="AR135" s="15">
        <v>5.1032806804374241E-2</v>
      </c>
    </row>
    <row r="136" spans="2:44" x14ac:dyDescent="0.3">
      <c r="B136" s="11">
        <v>892</v>
      </c>
      <c r="C136" s="11">
        <v>941</v>
      </c>
      <c r="D136" s="12">
        <v>3294</v>
      </c>
      <c r="E136" s="13">
        <v>0.1</v>
      </c>
      <c r="F136" s="13">
        <v>0.2</v>
      </c>
      <c r="G136" s="12">
        <v>179</v>
      </c>
      <c r="H136" s="13">
        <v>2.4584535091333608E-2</v>
      </c>
      <c r="I136" s="13">
        <v>2.9391567092432357E-2</v>
      </c>
      <c r="J136" s="14">
        <v>5.4341226472374014E-2</v>
      </c>
      <c r="K136" s="15">
        <v>3.2483302975106251E-2</v>
      </c>
      <c r="M136" s="11">
        <v>889</v>
      </c>
      <c r="N136" s="11">
        <v>938</v>
      </c>
      <c r="O136" s="12">
        <v>823</v>
      </c>
      <c r="P136" s="13">
        <v>0.1</v>
      </c>
      <c r="Q136" s="13">
        <v>0.2</v>
      </c>
      <c r="R136" s="12">
        <v>60</v>
      </c>
      <c r="S136" s="13">
        <v>3.3783783783783786E-2</v>
      </c>
      <c r="T136" s="13">
        <v>4.7860360360360357E-2</v>
      </c>
      <c r="U136" s="14">
        <v>7.2904009720534624E-2</v>
      </c>
      <c r="V136" s="15">
        <v>5.1640340218712028E-2</v>
      </c>
      <c r="X136" s="11">
        <v>868</v>
      </c>
      <c r="Y136" s="11">
        <v>898</v>
      </c>
      <c r="Z136" s="12">
        <v>3294</v>
      </c>
      <c r="AA136" s="13">
        <v>0.1</v>
      </c>
      <c r="AB136" s="13">
        <v>0.2</v>
      </c>
      <c r="AC136" s="12">
        <v>234</v>
      </c>
      <c r="AD136" s="13">
        <v>3.2741010214075834E-2</v>
      </c>
      <c r="AE136" s="13">
        <v>4.7712326850426749E-2</v>
      </c>
      <c r="AF136" s="14">
        <v>7.1038251366120214E-2</v>
      </c>
      <c r="AG136" s="15">
        <v>5.1760777170613233E-2</v>
      </c>
      <c r="AI136" s="11">
        <v>866</v>
      </c>
      <c r="AJ136" s="11">
        <v>897</v>
      </c>
      <c r="AK136" s="12">
        <v>823</v>
      </c>
      <c r="AL136" s="13">
        <v>0.1</v>
      </c>
      <c r="AM136" s="13">
        <v>0.2</v>
      </c>
      <c r="AN136" s="12">
        <v>59</v>
      </c>
      <c r="AO136" s="13">
        <v>3.3202025886325266E-2</v>
      </c>
      <c r="AP136" s="13">
        <v>5.6837366347777155E-2</v>
      </c>
      <c r="AQ136" s="14">
        <v>7.168894289185905E-2</v>
      </c>
      <c r="AR136" s="15">
        <v>6.1360874848116649E-2</v>
      </c>
    </row>
    <row r="137" spans="2:44" x14ac:dyDescent="0.3">
      <c r="B137" s="11">
        <v>842</v>
      </c>
      <c r="C137" s="11">
        <v>892</v>
      </c>
      <c r="D137" s="12">
        <v>3294</v>
      </c>
      <c r="E137" s="13">
        <v>0.1</v>
      </c>
      <c r="F137" s="13">
        <v>0.3</v>
      </c>
      <c r="G137" s="12">
        <v>235</v>
      </c>
      <c r="H137" s="13">
        <v>3.2275786293091607E-2</v>
      </c>
      <c r="I137" s="13">
        <v>6.1667353385523968E-2</v>
      </c>
      <c r="J137" s="14">
        <v>7.1341833636915611E-2</v>
      </c>
      <c r="K137" s="15">
        <v>4.5436146529042702E-2</v>
      </c>
      <c r="M137" s="11">
        <v>842</v>
      </c>
      <c r="N137" s="11">
        <v>889</v>
      </c>
      <c r="O137" s="12">
        <v>823</v>
      </c>
      <c r="P137" s="13">
        <v>0.1</v>
      </c>
      <c r="Q137" s="13">
        <v>0.3</v>
      </c>
      <c r="R137" s="12">
        <v>78</v>
      </c>
      <c r="S137" s="13">
        <v>4.3918918918918921E-2</v>
      </c>
      <c r="T137" s="13">
        <v>9.1779279279279286E-2</v>
      </c>
      <c r="U137" s="14">
        <v>9.4775212636695014E-2</v>
      </c>
      <c r="V137" s="15">
        <v>6.6018631024706356E-2</v>
      </c>
      <c r="X137" s="11">
        <v>828</v>
      </c>
      <c r="Y137" s="11">
        <v>868</v>
      </c>
      <c r="Z137" s="12">
        <v>3294</v>
      </c>
      <c r="AA137" s="13">
        <v>0.1</v>
      </c>
      <c r="AB137" s="13">
        <v>0.3</v>
      </c>
      <c r="AC137" s="12">
        <v>341</v>
      </c>
      <c r="AD137" s="13">
        <v>4.7712326850426749E-2</v>
      </c>
      <c r="AE137" s="13">
        <v>9.5424653700853498E-2</v>
      </c>
      <c r="AF137" s="14">
        <v>0.10352155434122647</v>
      </c>
      <c r="AG137" s="15">
        <v>6.9014369560817648E-2</v>
      </c>
      <c r="AI137" s="11">
        <v>829</v>
      </c>
      <c r="AJ137" s="11">
        <v>866</v>
      </c>
      <c r="AK137" s="12">
        <v>823</v>
      </c>
      <c r="AL137" s="13">
        <v>0.1</v>
      </c>
      <c r="AM137" s="13">
        <v>0.3</v>
      </c>
      <c r="AN137" s="12">
        <v>106</v>
      </c>
      <c r="AO137" s="13">
        <v>5.9651097355092851E-2</v>
      </c>
      <c r="AP137" s="13">
        <v>0.11648846370287</v>
      </c>
      <c r="AQ137" s="14">
        <v>0.12879708383961117</v>
      </c>
      <c r="AR137" s="15">
        <v>8.3839611178614826E-2</v>
      </c>
    </row>
    <row r="138" spans="2:44" x14ac:dyDescent="0.3">
      <c r="B138" s="11">
        <v>792</v>
      </c>
      <c r="C138" s="11">
        <v>842</v>
      </c>
      <c r="D138" s="12">
        <v>3294</v>
      </c>
      <c r="E138" s="13">
        <v>0.1</v>
      </c>
      <c r="F138" s="13">
        <v>0.4</v>
      </c>
      <c r="G138" s="12">
        <v>345</v>
      </c>
      <c r="H138" s="13">
        <v>4.7383601153687678E-2</v>
      </c>
      <c r="I138" s="13">
        <v>0.10905095453921165</v>
      </c>
      <c r="J138" s="14">
        <v>0.10473588342440801</v>
      </c>
      <c r="K138" s="15">
        <v>6.0261080752884034E-2</v>
      </c>
      <c r="M138" s="11">
        <v>793</v>
      </c>
      <c r="N138" s="11">
        <v>842</v>
      </c>
      <c r="O138" s="12">
        <v>823</v>
      </c>
      <c r="P138" s="13">
        <v>0.1</v>
      </c>
      <c r="Q138" s="13">
        <v>0.4</v>
      </c>
      <c r="R138" s="12">
        <v>100</v>
      </c>
      <c r="S138" s="13">
        <v>5.6306306306306307E-2</v>
      </c>
      <c r="T138" s="13">
        <v>0.14808558558558557</v>
      </c>
      <c r="U138" s="14">
        <v>0.12150668286755771</v>
      </c>
      <c r="V138" s="15">
        <v>7.9890643985419202E-2</v>
      </c>
      <c r="X138" s="11">
        <v>773</v>
      </c>
      <c r="Y138" s="11">
        <v>828</v>
      </c>
      <c r="Z138" s="12">
        <v>3294</v>
      </c>
      <c r="AA138" s="13">
        <v>0.1</v>
      </c>
      <c r="AB138" s="13">
        <v>0.4</v>
      </c>
      <c r="AC138" s="12">
        <v>389</v>
      </c>
      <c r="AD138" s="13">
        <v>5.4428431509724359E-2</v>
      </c>
      <c r="AE138" s="13">
        <v>0.14985308521057786</v>
      </c>
      <c r="AF138" s="14">
        <v>0.11809350333940498</v>
      </c>
      <c r="AG138" s="15">
        <v>8.1284153005464474E-2</v>
      </c>
      <c r="AI138" s="11">
        <v>771</v>
      </c>
      <c r="AJ138" s="11">
        <v>829</v>
      </c>
      <c r="AK138" s="12">
        <v>823</v>
      </c>
      <c r="AL138" s="13">
        <v>0.1</v>
      </c>
      <c r="AM138" s="13">
        <v>0.4</v>
      </c>
      <c r="AN138" s="12">
        <v>106</v>
      </c>
      <c r="AO138" s="13">
        <v>5.9651097355092851E-2</v>
      </c>
      <c r="AP138" s="13">
        <v>0.17613956105796286</v>
      </c>
      <c r="AQ138" s="14">
        <v>0.12879708383961117</v>
      </c>
      <c r="AR138" s="15">
        <v>9.5078979343863917E-2</v>
      </c>
    </row>
    <row r="139" spans="2:44" x14ac:dyDescent="0.3">
      <c r="B139" s="11">
        <v>736</v>
      </c>
      <c r="C139" s="11">
        <v>792</v>
      </c>
      <c r="D139" s="12">
        <v>3294</v>
      </c>
      <c r="E139" s="13">
        <v>0.1</v>
      </c>
      <c r="F139" s="13">
        <v>0.5</v>
      </c>
      <c r="G139" s="12">
        <v>462</v>
      </c>
      <c r="H139" s="13">
        <v>6.3452822414503507E-2</v>
      </c>
      <c r="I139" s="13">
        <v>0.17250377695371516</v>
      </c>
      <c r="J139" s="14">
        <v>0.14025500910746813</v>
      </c>
      <c r="K139" s="15">
        <v>7.6259866423800851E-2</v>
      </c>
      <c r="M139" s="11">
        <v>741</v>
      </c>
      <c r="N139" s="11">
        <v>793</v>
      </c>
      <c r="O139" s="12">
        <v>823</v>
      </c>
      <c r="P139" s="13">
        <v>0.1</v>
      </c>
      <c r="Q139" s="13">
        <v>0.5</v>
      </c>
      <c r="R139" s="12">
        <v>128</v>
      </c>
      <c r="S139" s="13">
        <v>7.2072072072072071E-2</v>
      </c>
      <c r="T139" s="13">
        <v>0.22015765765765766</v>
      </c>
      <c r="U139" s="14">
        <v>0.15552855407047386</v>
      </c>
      <c r="V139" s="15">
        <v>9.5018226002430137E-2</v>
      </c>
      <c r="X139" s="11">
        <v>726</v>
      </c>
      <c r="Y139" s="11">
        <v>773</v>
      </c>
      <c r="Z139" s="12">
        <v>3294</v>
      </c>
      <c r="AA139" s="13">
        <v>0.1</v>
      </c>
      <c r="AB139" s="13">
        <v>0.5</v>
      </c>
      <c r="AC139" s="12">
        <v>494</v>
      </c>
      <c r="AD139" s="13">
        <v>6.9119910451937883E-2</v>
      </c>
      <c r="AE139" s="13">
        <v>0.21897299566251574</v>
      </c>
      <c r="AF139" s="14">
        <v>0.14996964177292046</v>
      </c>
      <c r="AG139" s="15">
        <v>9.5021250758955678E-2</v>
      </c>
      <c r="AI139" s="11">
        <v>726</v>
      </c>
      <c r="AJ139" s="11">
        <v>771</v>
      </c>
      <c r="AK139" s="12">
        <v>823</v>
      </c>
      <c r="AL139" s="13">
        <v>0.1</v>
      </c>
      <c r="AM139" s="13">
        <v>0.5</v>
      </c>
      <c r="AN139" s="12">
        <v>118</v>
      </c>
      <c r="AO139" s="13">
        <v>6.6404051772650532E-2</v>
      </c>
      <c r="AP139" s="13">
        <v>0.2425436128306134</v>
      </c>
      <c r="AQ139" s="14">
        <v>0.1433778857837181</v>
      </c>
      <c r="AR139" s="15">
        <v>0.10473876063183475</v>
      </c>
    </row>
    <row r="140" spans="2:44" x14ac:dyDescent="0.3">
      <c r="B140" s="11">
        <v>664</v>
      </c>
      <c r="C140" s="11">
        <v>736</v>
      </c>
      <c r="D140" s="12">
        <v>3294</v>
      </c>
      <c r="E140" s="13">
        <v>0.1</v>
      </c>
      <c r="F140" s="13">
        <v>0.6</v>
      </c>
      <c r="G140" s="12">
        <v>648</v>
      </c>
      <c r="H140" s="13">
        <v>8.8998763906056863E-2</v>
      </c>
      <c r="I140" s="13">
        <v>0.26150254085977204</v>
      </c>
      <c r="J140" s="14">
        <v>0.19672131147540983</v>
      </c>
      <c r="K140" s="15">
        <v>9.633677393240235E-2</v>
      </c>
      <c r="M140" s="11">
        <v>672</v>
      </c>
      <c r="N140" s="11">
        <v>741</v>
      </c>
      <c r="O140" s="12">
        <v>823</v>
      </c>
      <c r="P140" s="13">
        <v>0.1</v>
      </c>
      <c r="Q140" s="13">
        <v>0.6</v>
      </c>
      <c r="R140" s="12">
        <v>167</v>
      </c>
      <c r="S140" s="13">
        <v>9.4031531531531529E-2</v>
      </c>
      <c r="T140" s="13">
        <v>0.3141891891891892</v>
      </c>
      <c r="U140" s="14">
        <v>0.20291616038882138</v>
      </c>
      <c r="V140" s="15">
        <v>0.11300121506682867</v>
      </c>
      <c r="X140" s="11">
        <v>668</v>
      </c>
      <c r="Y140" s="11">
        <v>726</v>
      </c>
      <c r="Z140" s="12">
        <v>3294</v>
      </c>
      <c r="AA140" s="13">
        <v>0.1</v>
      </c>
      <c r="AB140" s="13">
        <v>0.6</v>
      </c>
      <c r="AC140" s="12">
        <v>597</v>
      </c>
      <c r="AD140" s="13">
        <v>8.3531551700013987E-2</v>
      </c>
      <c r="AE140" s="13">
        <v>0.30250454736252974</v>
      </c>
      <c r="AF140" s="14">
        <v>0.18123861566484517</v>
      </c>
      <c r="AG140" s="15">
        <v>0.10939081157660392</v>
      </c>
      <c r="AI140" s="11">
        <v>669</v>
      </c>
      <c r="AJ140" s="11">
        <v>726</v>
      </c>
      <c r="AK140" s="12">
        <v>823</v>
      </c>
      <c r="AL140" s="13">
        <v>0.1</v>
      </c>
      <c r="AM140" s="13">
        <v>0.6</v>
      </c>
      <c r="AN140" s="12">
        <v>133</v>
      </c>
      <c r="AO140" s="13">
        <v>7.4845244794597643E-2</v>
      </c>
      <c r="AP140" s="13">
        <v>0.31738885762521102</v>
      </c>
      <c r="AQ140" s="14">
        <v>0.16160388821385177</v>
      </c>
      <c r="AR140" s="15">
        <v>0.11421628189550426</v>
      </c>
    </row>
    <row r="141" spans="2:44" x14ac:dyDescent="0.3">
      <c r="B141" s="11">
        <v>580</v>
      </c>
      <c r="C141" s="11">
        <v>664</v>
      </c>
      <c r="D141" s="12">
        <v>3294</v>
      </c>
      <c r="E141" s="13">
        <v>0.1</v>
      </c>
      <c r="F141" s="13">
        <v>0.7</v>
      </c>
      <c r="G141" s="12">
        <v>799</v>
      </c>
      <c r="H141" s="13">
        <v>0.10973767339651147</v>
      </c>
      <c r="I141" s="13">
        <v>0.37124021425628345</v>
      </c>
      <c r="J141" s="14">
        <v>0.24256223436551305</v>
      </c>
      <c r="K141" s="15">
        <v>0.11722612542284673</v>
      </c>
      <c r="M141" s="11">
        <v>583</v>
      </c>
      <c r="N141" s="11">
        <v>672</v>
      </c>
      <c r="O141" s="12">
        <v>823</v>
      </c>
      <c r="P141" s="13">
        <v>0.1</v>
      </c>
      <c r="Q141" s="13">
        <v>0.7</v>
      </c>
      <c r="R141" s="12">
        <v>175</v>
      </c>
      <c r="S141" s="13">
        <v>9.8536036036036043E-2</v>
      </c>
      <c r="T141" s="13">
        <v>0.4127252252252252</v>
      </c>
      <c r="U141" s="14">
        <v>0.21263669501822599</v>
      </c>
      <c r="V141" s="15">
        <v>0.12723485505988544</v>
      </c>
      <c r="X141" s="11">
        <v>604</v>
      </c>
      <c r="Y141" s="11">
        <v>668</v>
      </c>
      <c r="Z141" s="12">
        <v>3294</v>
      </c>
      <c r="AA141" s="13">
        <v>0.1</v>
      </c>
      <c r="AB141" s="13">
        <v>0.7</v>
      </c>
      <c r="AC141" s="12">
        <v>669</v>
      </c>
      <c r="AD141" s="13">
        <v>9.3605708688960398E-2</v>
      </c>
      <c r="AE141" s="13">
        <v>0.39611025605149014</v>
      </c>
      <c r="AF141" s="14">
        <v>0.20309653916211293</v>
      </c>
      <c r="AG141" s="15">
        <v>0.1227773440888195</v>
      </c>
      <c r="AI141" s="11">
        <v>608</v>
      </c>
      <c r="AJ141" s="11">
        <v>669</v>
      </c>
      <c r="AK141" s="12">
        <v>823</v>
      </c>
      <c r="AL141" s="13">
        <v>0.1</v>
      </c>
      <c r="AM141" s="13">
        <v>0.7</v>
      </c>
      <c r="AN141" s="12">
        <v>174</v>
      </c>
      <c r="AO141" s="13">
        <v>9.7917839054586384E-2</v>
      </c>
      <c r="AP141" s="13">
        <v>0.41530669667979742</v>
      </c>
      <c r="AQ141" s="14">
        <v>0.21142162818955043</v>
      </c>
      <c r="AR141" s="15">
        <v>0.12810275993751086</v>
      </c>
    </row>
    <row r="142" spans="2:44" x14ac:dyDescent="0.3">
      <c r="B142" s="11">
        <v>466</v>
      </c>
      <c r="C142" s="11">
        <v>580</v>
      </c>
      <c r="D142" s="12">
        <v>3294</v>
      </c>
      <c r="E142" s="13">
        <v>0.1</v>
      </c>
      <c r="F142" s="13">
        <v>0.8</v>
      </c>
      <c r="G142" s="12">
        <v>973</v>
      </c>
      <c r="H142" s="13">
        <v>0.13363548963054525</v>
      </c>
      <c r="I142" s="13">
        <v>0.50487570388682879</v>
      </c>
      <c r="J142" s="14">
        <v>0.29538554948391016</v>
      </c>
      <c r="K142" s="15">
        <v>0.13949605343047966</v>
      </c>
      <c r="M142" s="11">
        <v>477</v>
      </c>
      <c r="N142" s="11">
        <v>583</v>
      </c>
      <c r="O142" s="12">
        <v>823</v>
      </c>
      <c r="P142" s="13">
        <v>0.1</v>
      </c>
      <c r="Q142" s="13">
        <v>0.8</v>
      </c>
      <c r="R142" s="12">
        <v>211</v>
      </c>
      <c r="S142" s="13">
        <v>0.1188063063063063</v>
      </c>
      <c r="T142" s="13">
        <v>0.53153153153153154</v>
      </c>
      <c r="U142" s="14">
        <v>0.25637910085054677</v>
      </c>
      <c r="V142" s="15">
        <v>0.1433778857837181</v>
      </c>
      <c r="X142" s="11">
        <v>532</v>
      </c>
      <c r="Y142" s="11">
        <v>604</v>
      </c>
      <c r="Z142" s="12">
        <v>3294</v>
      </c>
      <c r="AA142" s="13">
        <v>0.1</v>
      </c>
      <c r="AB142" s="13">
        <v>0.8</v>
      </c>
      <c r="AC142" s="12">
        <v>888</v>
      </c>
      <c r="AD142" s="13">
        <v>0.12424793619700573</v>
      </c>
      <c r="AE142" s="13">
        <v>0.52035819224849589</v>
      </c>
      <c r="AF142" s="14">
        <v>0.26958105646630237</v>
      </c>
      <c r="AG142" s="15">
        <v>0.14112780813600487</v>
      </c>
      <c r="AI142" s="11">
        <v>537</v>
      </c>
      <c r="AJ142" s="11">
        <v>608</v>
      </c>
      <c r="AK142" s="12">
        <v>823</v>
      </c>
      <c r="AL142" s="13">
        <v>0.1</v>
      </c>
      <c r="AM142" s="13">
        <v>0.8</v>
      </c>
      <c r="AN142" s="12">
        <v>210</v>
      </c>
      <c r="AO142" s="13">
        <v>0.11817670230725942</v>
      </c>
      <c r="AP142" s="13">
        <v>0.53348339898705688</v>
      </c>
      <c r="AQ142" s="14">
        <v>0.25516403402187121</v>
      </c>
      <c r="AR142" s="15">
        <v>0.14398541919805588</v>
      </c>
    </row>
    <row r="143" spans="2:44" x14ac:dyDescent="0.3">
      <c r="B143" s="11">
        <v>279</v>
      </c>
      <c r="C143" s="11">
        <v>466</v>
      </c>
      <c r="D143" s="12">
        <v>3294</v>
      </c>
      <c r="E143" s="13">
        <v>0.1</v>
      </c>
      <c r="F143" s="13">
        <v>0.9</v>
      </c>
      <c r="G143" s="12">
        <v>1300</v>
      </c>
      <c r="H143" s="13">
        <v>0.17854690289795358</v>
      </c>
      <c r="I143" s="13">
        <v>0.68342260678478228</v>
      </c>
      <c r="J143" s="14">
        <v>0.3946569520340012</v>
      </c>
      <c r="K143" s="15">
        <v>0.1678472643864265</v>
      </c>
      <c r="M143" s="11">
        <v>294</v>
      </c>
      <c r="N143" s="11">
        <v>477</v>
      </c>
      <c r="O143" s="12">
        <v>823</v>
      </c>
      <c r="P143" s="13">
        <v>0.1</v>
      </c>
      <c r="Q143" s="13">
        <v>0.9</v>
      </c>
      <c r="R143" s="12">
        <v>292</v>
      </c>
      <c r="S143" s="13">
        <v>0.16441441441441443</v>
      </c>
      <c r="T143" s="13">
        <v>0.69594594594594594</v>
      </c>
      <c r="U143" s="14">
        <v>0.35479951397326853</v>
      </c>
      <c r="V143" s="15">
        <v>0.16686917780477925</v>
      </c>
      <c r="X143" s="11">
        <v>296</v>
      </c>
      <c r="Y143" s="11">
        <v>532</v>
      </c>
      <c r="Z143" s="12">
        <v>3294</v>
      </c>
      <c r="AA143" s="13">
        <v>0.1</v>
      </c>
      <c r="AB143" s="13">
        <v>0.9</v>
      </c>
      <c r="AC143" s="12">
        <v>1260</v>
      </c>
      <c r="AD143" s="13">
        <v>0.1762977473065622</v>
      </c>
      <c r="AE143" s="13">
        <v>0.69665593955505811</v>
      </c>
      <c r="AF143" s="14">
        <v>0.38251366120218577</v>
      </c>
      <c r="AG143" s="15">
        <v>0.16794845847669163</v>
      </c>
      <c r="AI143" s="11">
        <v>315</v>
      </c>
      <c r="AJ143" s="11">
        <v>537</v>
      </c>
      <c r="AK143" s="12">
        <v>823</v>
      </c>
      <c r="AL143" s="13">
        <v>0.1</v>
      </c>
      <c r="AM143" s="13">
        <v>0.9</v>
      </c>
      <c r="AN143" s="12">
        <v>280</v>
      </c>
      <c r="AO143" s="13">
        <v>0.15756893640967923</v>
      </c>
      <c r="AP143" s="13">
        <v>0.69105233539673605</v>
      </c>
      <c r="AQ143" s="14">
        <v>0.3402187120291616</v>
      </c>
      <c r="AR143" s="15">
        <v>0.16578911840151209</v>
      </c>
    </row>
    <row r="144" spans="2:44" x14ac:dyDescent="0.3">
      <c r="B144" s="11">
        <v>1</v>
      </c>
      <c r="C144" s="11">
        <v>279</v>
      </c>
      <c r="D144" s="12">
        <v>3294</v>
      </c>
      <c r="E144" s="13">
        <v>0.1</v>
      </c>
      <c r="F144" s="13">
        <v>1</v>
      </c>
      <c r="G144" s="12">
        <v>2305</v>
      </c>
      <c r="H144" s="13">
        <v>0.31657739321521772</v>
      </c>
      <c r="I144" s="13">
        <v>1</v>
      </c>
      <c r="J144" s="14">
        <v>0.69975713418336372</v>
      </c>
      <c r="K144" s="15">
        <v>0.22103825136612021</v>
      </c>
      <c r="M144" s="11">
        <v>1</v>
      </c>
      <c r="N144" s="11">
        <v>294</v>
      </c>
      <c r="O144" s="12">
        <v>823</v>
      </c>
      <c r="P144" s="13">
        <v>0.1</v>
      </c>
      <c r="Q144" s="13">
        <v>1</v>
      </c>
      <c r="R144" s="12">
        <v>540</v>
      </c>
      <c r="S144" s="13">
        <v>0.30405405405405406</v>
      </c>
      <c r="T144" s="13">
        <v>1</v>
      </c>
      <c r="U144" s="14">
        <v>0.65613608748481167</v>
      </c>
      <c r="V144" s="15">
        <v>0.21579586877278251</v>
      </c>
      <c r="X144" s="11">
        <v>1</v>
      </c>
      <c r="Y144" s="11">
        <v>296</v>
      </c>
      <c r="Z144" s="12">
        <v>3294</v>
      </c>
      <c r="AA144" s="13">
        <v>0.1</v>
      </c>
      <c r="AB144" s="13">
        <v>1</v>
      </c>
      <c r="AC144" s="12">
        <v>2168</v>
      </c>
      <c r="AD144" s="13">
        <v>0.30334406044494194</v>
      </c>
      <c r="AE144" s="13">
        <v>1</v>
      </c>
      <c r="AF144" s="14">
        <v>0.65816636308439591</v>
      </c>
      <c r="AG144" s="15">
        <v>0.21697024893746206</v>
      </c>
      <c r="AI144" s="11">
        <v>1</v>
      </c>
      <c r="AJ144" s="11">
        <v>315</v>
      </c>
      <c r="AK144" s="12">
        <v>823</v>
      </c>
      <c r="AL144" s="13">
        <v>0.1</v>
      </c>
      <c r="AM144" s="13">
        <v>1</v>
      </c>
      <c r="AN144" s="12">
        <v>549</v>
      </c>
      <c r="AO144" s="13">
        <v>0.30894766460326395</v>
      </c>
      <c r="AP144" s="13">
        <v>1</v>
      </c>
      <c r="AQ144" s="14">
        <v>0.66707168894289182</v>
      </c>
      <c r="AR144" s="15">
        <v>0.21591737545565007</v>
      </c>
    </row>
    <row r="145" spans="2:44" x14ac:dyDescent="0.3">
      <c r="B145" s="148" t="s">
        <v>4</v>
      </c>
      <c r="C145" s="148"/>
      <c r="D145" s="16">
        <f>+SUM(D135:D144)</f>
        <v>32940</v>
      </c>
      <c r="E145" s="17"/>
      <c r="F145" s="17"/>
      <c r="G145" s="16">
        <f>+SUM(G135:G144)</f>
        <v>7281</v>
      </c>
      <c r="H145" s="17"/>
      <c r="I145" s="17"/>
      <c r="J145" s="18"/>
      <c r="K145" s="18"/>
      <c r="M145" s="148" t="s">
        <v>4</v>
      </c>
      <c r="N145" s="148"/>
      <c r="O145" s="16">
        <f>+SUM(O135:O144)</f>
        <v>8230</v>
      </c>
      <c r="P145" s="17"/>
      <c r="Q145" s="17"/>
      <c r="R145" s="16">
        <f>+SUM(R135:R144)</f>
        <v>1776</v>
      </c>
      <c r="S145" s="17"/>
      <c r="T145" s="17"/>
      <c r="U145" s="18"/>
      <c r="V145" s="18"/>
      <c r="X145" s="148" t="s">
        <v>4</v>
      </c>
      <c r="Y145" s="148"/>
      <c r="Z145" s="16">
        <f>+SUM(Z135:Z144)</f>
        <v>32940</v>
      </c>
      <c r="AA145" s="17"/>
      <c r="AB145" s="17"/>
      <c r="AC145" s="16">
        <f>+SUM(AC135:AC144)</f>
        <v>7147</v>
      </c>
      <c r="AD145" s="17"/>
      <c r="AE145" s="17"/>
      <c r="AF145" s="18"/>
      <c r="AG145" s="18"/>
      <c r="AI145" s="148" t="s">
        <v>4</v>
      </c>
      <c r="AJ145" s="148"/>
      <c r="AK145" s="16">
        <f>+SUM(AK135:AK144)</f>
        <v>8230</v>
      </c>
      <c r="AL145" s="17"/>
      <c r="AM145" s="17"/>
      <c r="AN145" s="16">
        <f>+SUM(AN135:AN144)</f>
        <v>1777</v>
      </c>
      <c r="AO145" s="17"/>
      <c r="AP145" s="17"/>
      <c r="AQ145" s="18"/>
      <c r="AR145" s="18"/>
    </row>
    <row r="149" spans="2:44" ht="17.399999999999999" x14ac:dyDescent="0.3">
      <c r="B149" s="19" t="s">
        <v>61</v>
      </c>
    </row>
    <row r="151" spans="2:44" x14ac:dyDescent="0.3">
      <c r="B151" s="20" t="s">
        <v>15</v>
      </c>
      <c r="M151" s="20" t="s">
        <v>16</v>
      </c>
    </row>
    <row r="154" spans="2:44" x14ac:dyDescent="0.3">
      <c r="B154" s="1" t="s">
        <v>0</v>
      </c>
      <c r="C154" s="1" t="s">
        <v>1</v>
      </c>
      <c r="D154" s="1" t="s">
        <v>2</v>
      </c>
      <c r="E154" s="2"/>
      <c r="F154" s="3"/>
      <c r="G154" s="4"/>
      <c r="H154" s="3"/>
      <c r="I154" s="3"/>
      <c r="J154" s="5"/>
      <c r="K154" s="5"/>
      <c r="M154" s="1" t="s">
        <v>0</v>
      </c>
      <c r="N154" s="1" t="s">
        <v>1</v>
      </c>
      <c r="O154" s="1" t="s">
        <v>2</v>
      </c>
      <c r="P154" s="2"/>
      <c r="Q154" s="3"/>
      <c r="R154" s="4"/>
      <c r="S154" s="3"/>
      <c r="T154" s="3"/>
      <c r="U154" s="5"/>
      <c r="V154" s="5"/>
    </row>
    <row r="155" spans="2:44" x14ac:dyDescent="0.3">
      <c r="B155" s="6">
        <v>50.417368707900998</v>
      </c>
      <c r="C155" s="6">
        <v>82.774455796910772</v>
      </c>
      <c r="D155" s="6">
        <v>65.548911593821543</v>
      </c>
      <c r="E155" s="7"/>
      <c r="F155" s="3"/>
      <c r="G155" s="4"/>
      <c r="H155" s="3"/>
      <c r="I155" s="3"/>
      <c r="J155" s="5"/>
      <c r="K155" s="5"/>
      <c r="M155" s="6">
        <v>47.994381430586188</v>
      </c>
      <c r="N155" s="6">
        <v>81.299580014031463</v>
      </c>
      <c r="O155" s="6">
        <v>62.59916002806294</v>
      </c>
      <c r="P155" s="7"/>
      <c r="Q155" s="3"/>
      <c r="R155" s="4"/>
      <c r="S155" s="3"/>
      <c r="T155" s="3"/>
      <c r="U155" s="5"/>
      <c r="V155" s="5"/>
    </row>
    <row r="156" spans="2:44" x14ac:dyDescent="0.3">
      <c r="B156" s="149" t="s">
        <v>3</v>
      </c>
      <c r="C156" s="149"/>
      <c r="D156" s="146" t="s">
        <v>4</v>
      </c>
      <c r="E156" s="146"/>
      <c r="F156" s="146"/>
      <c r="G156" s="160" t="s">
        <v>5</v>
      </c>
      <c r="H156" s="161"/>
      <c r="I156" s="162"/>
      <c r="J156" s="147" t="s">
        <v>6</v>
      </c>
      <c r="K156" s="147"/>
      <c r="M156" s="149" t="s">
        <v>3</v>
      </c>
      <c r="N156" s="149"/>
      <c r="O156" s="146" t="s">
        <v>4</v>
      </c>
      <c r="P156" s="146"/>
      <c r="Q156" s="146"/>
      <c r="R156" s="146" t="s">
        <v>5</v>
      </c>
      <c r="S156" s="146"/>
      <c r="T156" s="146"/>
      <c r="U156" s="147" t="s">
        <v>6</v>
      </c>
      <c r="V156" s="147"/>
    </row>
    <row r="157" spans="2:44" x14ac:dyDescent="0.3">
      <c r="B157" s="8" t="s">
        <v>7</v>
      </c>
      <c r="C157" s="8" t="s">
        <v>8</v>
      </c>
      <c r="D157" s="9" t="s">
        <v>9</v>
      </c>
      <c r="E157" s="8" t="s">
        <v>10</v>
      </c>
      <c r="F157" s="8" t="s">
        <v>11</v>
      </c>
      <c r="G157" s="9" t="s">
        <v>9</v>
      </c>
      <c r="H157" s="8" t="s">
        <v>10</v>
      </c>
      <c r="I157" s="8" t="s">
        <v>11</v>
      </c>
      <c r="J157" s="10" t="s">
        <v>12</v>
      </c>
      <c r="K157" s="8" t="s">
        <v>13</v>
      </c>
      <c r="M157" s="8" t="s">
        <v>7</v>
      </c>
      <c r="N157" s="8" t="s">
        <v>8</v>
      </c>
      <c r="O157" s="9" t="s">
        <v>9</v>
      </c>
      <c r="P157" s="8" t="s">
        <v>10</v>
      </c>
      <c r="Q157" s="8" t="s">
        <v>11</v>
      </c>
      <c r="R157" s="9" t="s">
        <v>9</v>
      </c>
      <c r="S157" s="8" t="s">
        <v>10</v>
      </c>
      <c r="T157" s="8" t="s">
        <v>11</v>
      </c>
      <c r="U157" s="10" t="s">
        <v>12</v>
      </c>
      <c r="V157" s="8" t="s">
        <v>13</v>
      </c>
    </row>
    <row r="158" spans="2:44" x14ac:dyDescent="0.3">
      <c r="B158" s="11">
        <v>916</v>
      </c>
      <c r="C158" s="11">
        <v>999</v>
      </c>
      <c r="D158" s="12">
        <v>3294</v>
      </c>
      <c r="E158" s="13">
        <v>0.1</v>
      </c>
      <c r="F158" s="13">
        <v>0.1</v>
      </c>
      <c r="G158" s="12">
        <v>140</v>
      </c>
      <c r="H158" s="13">
        <v>1.9512195121951219E-2</v>
      </c>
      <c r="I158" s="13">
        <v>1.9512195121951219E-2</v>
      </c>
      <c r="J158" s="14">
        <v>4.2501517911353974E-2</v>
      </c>
      <c r="K158" s="15">
        <v>4.2501517911353974E-2</v>
      </c>
      <c r="M158" s="11">
        <v>916</v>
      </c>
      <c r="N158" s="11">
        <v>999</v>
      </c>
      <c r="O158" s="12">
        <v>823</v>
      </c>
      <c r="P158" s="13">
        <v>0.1</v>
      </c>
      <c r="Q158" s="13">
        <v>0.1</v>
      </c>
      <c r="R158" s="12">
        <v>35</v>
      </c>
      <c r="S158" s="13">
        <v>1.9977168949771688E-2</v>
      </c>
      <c r="T158" s="13">
        <v>1.9977168949771688E-2</v>
      </c>
      <c r="U158" s="21">
        <v>4.25273390036452E-2</v>
      </c>
      <c r="V158" s="15">
        <v>4.25273390036452E-2</v>
      </c>
    </row>
    <row r="159" spans="2:44" x14ac:dyDescent="0.3">
      <c r="B159" s="11">
        <v>886</v>
      </c>
      <c r="C159" s="11">
        <v>916</v>
      </c>
      <c r="D159" s="12">
        <v>3294</v>
      </c>
      <c r="E159" s="13">
        <v>0.1</v>
      </c>
      <c r="F159" s="13">
        <v>0.2</v>
      </c>
      <c r="G159" s="12">
        <v>241</v>
      </c>
      <c r="H159" s="13">
        <v>3.3588850174216027E-2</v>
      </c>
      <c r="I159" s="13">
        <v>5.310104529616725E-2</v>
      </c>
      <c r="J159" s="14">
        <v>7.3163327261687922E-2</v>
      </c>
      <c r="K159" s="15">
        <v>5.7832422586520944E-2</v>
      </c>
      <c r="M159" s="11">
        <v>884</v>
      </c>
      <c r="N159" s="11">
        <v>916</v>
      </c>
      <c r="O159" s="12">
        <v>823</v>
      </c>
      <c r="P159" s="13">
        <v>0.1</v>
      </c>
      <c r="Q159" s="13">
        <v>0.2</v>
      </c>
      <c r="R159" s="12">
        <v>63</v>
      </c>
      <c r="S159" s="13">
        <v>3.5958904109589039E-2</v>
      </c>
      <c r="T159" s="13">
        <v>5.5936073059360727E-2</v>
      </c>
      <c r="U159" s="14">
        <v>7.6549210206561358E-2</v>
      </c>
      <c r="V159" s="15">
        <v>5.9538274605103282E-2</v>
      </c>
    </row>
    <row r="160" spans="2:44" x14ac:dyDescent="0.3">
      <c r="B160" s="11">
        <v>856</v>
      </c>
      <c r="C160" s="11">
        <v>886</v>
      </c>
      <c r="D160" s="12">
        <v>3294</v>
      </c>
      <c r="E160" s="13">
        <v>0.1</v>
      </c>
      <c r="F160" s="13">
        <v>0.3</v>
      </c>
      <c r="G160" s="12">
        <v>295</v>
      </c>
      <c r="H160" s="13">
        <v>4.1114982578397213E-2</v>
      </c>
      <c r="I160" s="13">
        <v>9.4216027874564456E-2</v>
      </c>
      <c r="J160" s="14">
        <v>8.9556769884638732E-2</v>
      </c>
      <c r="K160" s="15">
        <v>6.8407205019226883E-2</v>
      </c>
      <c r="M160" s="11">
        <v>854</v>
      </c>
      <c r="N160" s="11">
        <v>884</v>
      </c>
      <c r="O160" s="12">
        <v>823</v>
      </c>
      <c r="P160" s="13">
        <v>0.1</v>
      </c>
      <c r="Q160" s="13">
        <v>0.3</v>
      </c>
      <c r="R160" s="12">
        <v>77</v>
      </c>
      <c r="S160" s="13">
        <v>4.3949771689497714E-2</v>
      </c>
      <c r="T160" s="13">
        <v>9.9885844748858449E-2</v>
      </c>
      <c r="U160" s="14">
        <v>9.356014580801944E-2</v>
      </c>
      <c r="V160" s="15">
        <v>7.0878898339408664E-2</v>
      </c>
    </row>
    <row r="161" spans="2:22" x14ac:dyDescent="0.3">
      <c r="B161" s="11">
        <v>819</v>
      </c>
      <c r="C161" s="11">
        <v>856</v>
      </c>
      <c r="D161" s="12">
        <v>3294</v>
      </c>
      <c r="E161" s="13">
        <v>0.1</v>
      </c>
      <c r="F161" s="13">
        <v>0.4</v>
      </c>
      <c r="G161" s="12">
        <v>374</v>
      </c>
      <c r="H161" s="13">
        <v>5.2125435540069688E-2</v>
      </c>
      <c r="I161" s="13">
        <v>0.14634146341463414</v>
      </c>
      <c r="J161" s="14">
        <v>0.1135397692774742</v>
      </c>
      <c r="K161" s="15">
        <v>7.9690346083788707E-2</v>
      </c>
      <c r="M161" s="11">
        <v>820</v>
      </c>
      <c r="N161" s="11">
        <v>854</v>
      </c>
      <c r="O161" s="12">
        <v>823</v>
      </c>
      <c r="P161" s="13">
        <v>0.1</v>
      </c>
      <c r="Q161" s="13">
        <v>0.4</v>
      </c>
      <c r="R161" s="12">
        <v>106</v>
      </c>
      <c r="S161" s="13">
        <v>6.0502283105022828E-2</v>
      </c>
      <c r="T161" s="13">
        <v>0.16038812785388129</v>
      </c>
      <c r="U161" s="14">
        <v>0.12879708383961117</v>
      </c>
      <c r="V161" s="15">
        <v>8.5358444714459289E-2</v>
      </c>
    </row>
    <row r="162" spans="2:22" x14ac:dyDescent="0.3">
      <c r="B162" s="11">
        <v>770</v>
      </c>
      <c r="C162" s="11">
        <v>819</v>
      </c>
      <c r="D162" s="12">
        <v>3294</v>
      </c>
      <c r="E162" s="13">
        <v>0.1</v>
      </c>
      <c r="F162" s="13">
        <v>0.5</v>
      </c>
      <c r="G162" s="12">
        <v>486</v>
      </c>
      <c r="H162" s="13">
        <v>6.7735191637630657E-2</v>
      </c>
      <c r="I162" s="13">
        <v>0.21407665505226481</v>
      </c>
      <c r="J162" s="14">
        <v>0.14754098360655737</v>
      </c>
      <c r="K162" s="15">
        <v>9.3260473588342441E-2</v>
      </c>
      <c r="M162" s="11">
        <v>771</v>
      </c>
      <c r="N162" s="11">
        <v>820</v>
      </c>
      <c r="O162" s="12">
        <v>823</v>
      </c>
      <c r="P162" s="13">
        <v>0.1</v>
      </c>
      <c r="Q162" s="13">
        <v>0.5</v>
      </c>
      <c r="R162" s="12">
        <v>128</v>
      </c>
      <c r="S162" s="13">
        <v>7.3059360730593603E-2</v>
      </c>
      <c r="T162" s="13">
        <v>0.23344748858447489</v>
      </c>
      <c r="U162" s="14">
        <v>0.15552855407047386</v>
      </c>
      <c r="V162" s="15">
        <v>9.9392466585662212E-2</v>
      </c>
    </row>
    <row r="163" spans="2:22" x14ac:dyDescent="0.3">
      <c r="B163" s="11">
        <v>699</v>
      </c>
      <c r="C163" s="11">
        <v>769</v>
      </c>
      <c r="D163" s="12">
        <v>3294</v>
      </c>
      <c r="E163" s="13">
        <v>0.1</v>
      </c>
      <c r="F163" s="13">
        <v>0.6</v>
      </c>
      <c r="G163" s="12">
        <v>575</v>
      </c>
      <c r="H163" s="13">
        <v>8.0139372822299645E-2</v>
      </c>
      <c r="I163" s="13">
        <v>0.29421602787456447</v>
      </c>
      <c r="J163" s="14">
        <v>0.17455980570734669</v>
      </c>
      <c r="K163" s="15">
        <v>0.10681036227484315</v>
      </c>
      <c r="M163" s="11">
        <v>706</v>
      </c>
      <c r="N163" s="11">
        <v>771</v>
      </c>
      <c r="O163" s="12">
        <v>823</v>
      </c>
      <c r="P163" s="13">
        <v>0.1</v>
      </c>
      <c r="Q163" s="13">
        <v>0.6</v>
      </c>
      <c r="R163" s="12">
        <v>142</v>
      </c>
      <c r="S163" s="13">
        <v>8.1050228310502279E-2</v>
      </c>
      <c r="T163" s="13">
        <v>0.31449771689497719</v>
      </c>
      <c r="U163" s="14">
        <v>0.17253948967193194</v>
      </c>
      <c r="V163" s="15">
        <v>0.1115836371000405</v>
      </c>
    </row>
    <row r="164" spans="2:22" x14ac:dyDescent="0.3">
      <c r="B164" s="11">
        <v>603</v>
      </c>
      <c r="C164" s="11">
        <v>699</v>
      </c>
      <c r="D164" s="12">
        <v>3294</v>
      </c>
      <c r="E164" s="13">
        <v>0.1</v>
      </c>
      <c r="F164" s="13">
        <v>0.7</v>
      </c>
      <c r="G164" s="12">
        <v>713</v>
      </c>
      <c r="H164" s="13">
        <v>9.9372822299651567E-2</v>
      </c>
      <c r="I164" s="13">
        <v>0.39358885017421602</v>
      </c>
      <c r="J164" s="14">
        <v>0.21645415907710991</v>
      </c>
      <c r="K164" s="15">
        <v>0.12247376181802411</v>
      </c>
      <c r="M164" s="11">
        <v>610</v>
      </c>
      <c r="N164" s="11">
        <v>706</v>
      </c>
      <c r="O164" s="12">
        <v>823</v>
      </c>
      <c r="P164" s="13">
        <v>0.1</v>
      </c>
      <c r="Q164" s="13">
        <v>0.7</v>
      </c>
      <c r="R164" s="12">
        <v>177</v>
      </c>
      <c r="S164" s="13">
        <v>0.10102739726027397</v>
      </c>
      <c r="T164" s="13">
        <v>0.41552511415525112</v>
      </c>
      <c r="U164" s="14">
        <v>0.21506682867557717</v>
      </c>
      <c r="V164" s="15">
        <v>0.12636695018226002</v>
      </c>
    </row>
    <row r="165" spans="2:22" x14ac:dyDescent="0.3">
      <c r="B165" s="11">
        <v>449</v>
      </c>
      <c r="C165" s="11">
        <v>603</v>
      </c>
      <c r="D165" s="12">
        <v>3294</v>
      </c>
      <c r="E165" s="13">
        <v>0.1</v>
      </c>
      <c r="F165" s="13">
        <v>0.8</v>
      </c>
      <c r="G165" s="12">
        <v>869</v>
      </c>
      <c r="H165" s="13">
        <v>0.12111498257839722</v>
      </c>
      <c r="I165" s="13">
        <v>0.51470383275261322</v>
      </c>
      <c r="J165" s="14">
        <v>0.26381299332119007</v>
      </c>
      <c r="K165" s="15">
        <v>0.14014116575591987</v>
      </c>
      <c r="M165" s="11">
        <v>457</v>
      </c>
      <c r="N165" s="11">
        <v>610</v>
      </c>
      <c r="O165" s="12">
        <v>823</v>
      </c>
      <c r="P165" s="13">
        <v>0.1</v>
      </c>
      <c r="Q165" s="13">
        <v>0.8</v>
      </c>
      <c r="R165" s="12">
        <v>215</v>
      </c>
      <c r="S165" s="13">
        <v>0.12271689497716895</v>
      </c>
      <c r="T165" s="13">
        <v>0.53824200913242004</v>
      </c>
      <c r="U165" s="14">
        <v>0.26123936816524906</v>
      </c>
      <c r="V165" s="15">
        <v>0.14322600243013367</v>
      </c>
    </row>
    <row r="166" spans="2:22" x14ac:dyDescent="0.3">
      <c r="B166" s="11">
        <v>169</v>
      </c>
      <c r="C166" s="11">
        <v>449</v>
      </c>
      <c r="D166" s="12">
        <v>3294</v>
      </c>
      <c r="E166" s="13">
        <v>0.1</v>
      </c>
      <c r="F166" s="13">
        <v>0.9</v>
      </c>
      <c r="G166" s="12">
        <v>1308</v>
      </c>
      <c r="H166" s="13">
        <v>0.18229965156794425</v>
      </c>
      <c r="I166" s="13">
        <v>0.69700348432055748</v>
      </c>
      <c r="J166" s="14">
        <v>0.39708561020036431</v>
      </c>
      <c r="K166" s="15">
        <v>0.16869054847196924</v>
      </c>
      <c r="M166" s="11">
        <v>194</v>
      </c>
      <c r="N166" s="11">
        <v>457</v>
      </c>
      <c r="O166" s="12">
        <v>823</v>
      </c>
      <c r="P166" s="13">
        <v>0.1</v>
      </c>
      <c r="Q166" s="13">
        <v>0.9</v>
      </c>
      <c r="R166" s="12">
        <v>307</v>
      </c>
      <c r="S166" s="13">
        <v>0.1752283105022831</v>
      </c>
      <c r="T166" s="13">
        <v>0.7134703196347032</v>
      </c>
      <c r="U166" s="14">
        <v>0.3730255164034022</v>
      </c>
      <c r="V166" s="15">
        <v>0.16875928176049682</v>
      </c>
    </row>
    <row r="167" spans="2:22" x14ac:dyDescent="0.3">
      <c r="B167" s="11">
        <v>1</v>
      </c>
      <c r="C167" s="11">
        <v>169</v>
      </c>
      <c r="D167" s="12">
        <v>3294</v>
      </c>
      <c r="E167" s="13">
        <v>0.1</v>
      </c>
      <c r="F167" s="13">
        <v>1</v>
      </c>
      <c r="G167" s="12">
        <v>2174</v>
      </c>
      <c r="H167" s="13">
        <v>0.30299651567944252</v>
      </c>
      <c r="I167" s="13">
        <v>1</v>
      </c>
      <c r="J167" s="14">
        <v>0.65998785670916815</v>
      </c>
      <c r="K167" s="15">
        <v>0.21782027929568915</v>
      </c>
      <c r="M167" s="11">
        <v>1</v>
      </c>
      <c r="N167" s="11">
        <v>193</v>
      </c>
      <c r="O167" s="12">
        <v>823</v>
      </c>
      <c r="P167" s="13">
        <v>0.1</v>
      </c>
      <c r="Q167" s="13">
        <v>1</v>
      </c>
      <c r="R167" s="12">
        <v>502</v>
      </c>
      <c r="S167" s="13">
        <v>0.2865296803652968</v>
      </c>
      <c r="T167" s="13">
        <v>1</v>
      </c>
      <c r="U167" s="14">
        <v>0.60996354799513974</v>
      </c>
      <c r="V167" s="15">
        <v>0.21287970838396111</v>
      </c>
    </row>
    <row r="168" spans="2:22" x14ac:dyDescent="0.3">
      <c r="B168" s="148" t="s">
        <v>4</v>
      </c>
      <c r="C168" s="148"/>
      <c r="D168" s="16">
        <f>+SUM(D158:D167)</f>
        <v>32940</v>
      </c>
      <c r="E168" s="17"/>
      <c r="F168" s="17"/>
      <c r="G168" s="16">
        <f>+SUM(G158:G167)</f>
        <v>7175</v>
      </c>
      <c r="H168" s="17"/>
      <c r="I168" s="17"/>
      <c r="J168" s="18"/>
      <c r="K168" s="18"/>
      <c r="M168" s="148" t="s">
        <v>4</v>
      </c>
      <c r="N168" s="148"/>
      <c r="O168" s="16">
        <f>+SUM(O158:O167)</f>
        <v>8230</v>
      </c>
      <c r="P168" s="17"/>
      <c r="Q168" s="17"/>
      <c r="R168" s="16">
        <f>+SUM(R158:R167)</f>
        <v>1752</v>
      </c>
      <c r="S168" s="17"/>
      <c r="T168" s="17"/>
      <c r="U168" s="18"/>
      <c r="V168" s="18"/>
    </row>
    <row r="173" spans="2:22" ht="17.399999999999999" x14ac:dyDescent="0.3">
      <c r="B173" s="19" t="s">
        <v>18</v>
      </c>
    </row>
    <row r="175" spans="2:22" x14ac:dyDescent="0.3">
      <c r="B175" s="20" t="s">
        <v>15</v>
      </c>
      <c r="M175" s="20" t="s">
        <v>16</v>
      </c>
    </row>
    <row r="177" spans="2:22" x14ac:dyDescent="0.3">
      <c r="B177" s="1" t="s">
        <v>0</v>
      </c>
      <c r="C177" s="1" t="s">
        <v>1</v>
      </c>
      <c r="D177" s="1" t="s">
        <v>2</v>
      </c>
      <c r="E177" s="2"/>
      <c r="F177" s="3"/>
      <c r="G177" s="4"/>
      <c r="H177" s="3"/>
      <c r="I177" s="3"/>
      <c r="J177" s="5"/>
      <c r="K177" s="5"/>
      <c r="M177" s="1" t="s">
        <v>0</v>
      </c>
      <c r="N177" s="1" t="s">
        <v>1</v>
      </c>
      <c r="O177" s="1" t="s">
        <v>2</v>
      </c>
      <c r="P177" s="2"/>
      <c r="Q177" s="3"/>
      <c r="R177" s="4"/>
      <c r="S177" s="3"/>
      <c r="T177" s="3"/>
      <c r="U177" s="5"/>
      <c r="V177" s="5"/>
    </row>
    <row r="178" spans="2:22" x14ac:dyDescent="0.3">
      <c r="B178" s="6">
        <v>55.493933244119908</v>
      </c>
      <c r="C178" s="6">
        <v>85.755448372842665</v>
      </c>
      <c r="D178" s="6">
        <v>71.510896745685343</v>
      </c>
      <c r="E178" s="7"/>
      <c r="F178" s="3"/>
      <c r="G178" s="4"/>
      <c r="H178" s="3"/>
      <c r="I178" s="3"/>
      <c r="J178" s="5"/>
      <c r="K178" s="5"/>
      <c r="M178" s="6">
        <v>49.732042998307612</v>
      </c>
      <c r="N178" s="6">
        <v>83.138608956091105</v>
      </c>
      <c r="O178" s="6">
        <v>66.277217912182223</v>
      </c>
      <c r="P178" s="7"/>
      <c r="Q178" s="3"/>
      <c r="R178" s="4"/>
      <c r="S178" s="3"/>
      <c r="T178" s="3"/>
      <c r="U178" s="5"/>
      <c r="V178" s="5"/>
    </row>
    <row r="179" spans="2:22" x14ac:dyDescent="0.3">
      <c r="B179" s="149" t="s">
        <v>3</v>
      </c>
      <c r="C179" s="149"/>
      <c r="D179" s="146" t="s">
        <v>4</v>
      </c>
      <c r="E179" s="146"/>
      <c r="F179" s="146"/>
      <c r="G179" s="160" t="s">
        <v>5</v>
      </c>
      <c r="H179" s="161"/>
      <c r="I179" s="162"/>
      <c r="J179" s="147" t="s">
        <v>6</v>
      </c>
      <c r="K179" s="147"/>
      <c r="M179" s="149" t="s">
        <v>3</v>
      </c>
      <c r="N179" s="149"/>
      <c r="O179" s="146" t="s">
        <v>4</v>
      </c>
      <c r="P179" s="146"/>
      <c r="Q179" s="146"/>
      <c r="R179" s="146" t="s">
        <v>5</v>
      </c>
      <c r="S179" s="146"/>
      <c r="T179" s="146"/>
      <c r="U179" s="147" t="s">
        <v>6</v>
      </c>
      <c r="V179" s="147"/>
    </row>
    <row r="180" spans="2:22" x14ac:dyDescent="0.3">
      <c r="B180" s="8" t="s">
        <v>7</v>
      </c>
      <c r="C180" s="8" t="s">
        <v>8</v>
      </c>
      <c r="D180" s="9" t="s">
        <v>9</v>
      </c>
      <c r="E180" s="8" t="s">
        <v>10</v>
      </c>
      <c r="F180" s="8" t="s">
        <v>11</v>
      </c>
      <c r="G180" s="9" t="s">
        <v>9</v>
      </c>
      <c r="H180" s="8" t="s">
        <v>10</v>
      </c>
      <c r="I180" s="8" t="s">
        <v>11</v>
      </c>
      <c r="J180" s="10" t="s">
        <v>12</v>
      </c>
      <c r="K180" s="8" t="s">
        <v>13</v>
      </c>
      <c r="M180" s="8" t="s">
        <v>7</v>
      </c>
      <c r="N180" s="8" t="s">
        <v>8</v>
      </c>
      <c r="O180" s="9" t="s">
        <v>9</v>
      </c>
      <c r="P180" s="8" t="s">
        <v>10</v>
      </c>
      <c r="Q180" s="8" t="s">
        <v>11</v>
      </c>
      <c r="R180" s="9" t="s">
        <v>9</v>
      </c>
      <c r="S180" s="8" t="s">
        <v>10</v>
      </c>
      <c r="T180" s="8" t="s">
        <v>11</v>
      </c>
      <c r="U180" s="10" t="s">
        <v>12</v>
      </c>
      <c r="V180" s="8" t="s">
        <v>13</v>
      </c>
    </row>
    <row r="181" spans="2:22" x14ac:dyDescent="0.3">
      <c r="B181" s="11">
        <v>939</v>
      </c>
      <c r="C181" s="11">
        <v>999</v>
      </c>
      <c r="D181" s="12">
        <v>3294</v>
      </c>
      <c r="E181" s="13">
        <v>0.1</v>
      </c>
      <c r="F181" s="13">
        <v>0.1</v>
      </c>
      <c r="G181" s="12">
        <v>82</v>
      </c>
      <c r="H181" s="13">
        <v>1.1259096526156804E-2</v>
      </c>
      <c r="I181" s="13">
        <v>1.1259096526156804E-2</v>
      </c>
      <c r="J181" s="14">
        <v>2.4893746205221615E-2</v>
      </c>
      <c r="K181" s="15">
        <v>2.4893746205221615E-2</v>
      </c>
      <c r="M181" s="11">
        <v>936</v>
      </c>
      <c r="N181" s="11">
        <v>999</v>
      </c>
      <c r="O181" s="12">
        <v>823</v>
      </c>
      <c r="P181" s="13">
        <v>0.1</v>
      </c>
      <c r="Q181" s="13">
        <v>0.1</v>
      </c>
      <c r="R181" s="12">
        <v>30</v>
      </c>
      <c r="S181" s="13">
        <v>1.6816143497757848E-2</v>
      </c>
      <c r="T181" s="13">
        <v>1.6816143497757848E-2</v>
      </c>
      <c r="U181" s="14">
        <v>3.6452004860267312E-2</v>
      </c>
      <c r="V181" s="15">
        <v>3.6452004860267312E-2</v>
      </c>
    </row>
    <row r="182" spans="2:22" x14ac:dyDescent="0.3">
      <c r="B182" s="11">
        <v>908</v>
      </c>
      <c r="C182" s="11">
        <v>939</v>
      </c>
      <c r="D182" s="12">
        <v>3294</v>
      </c>
      <c r="E182" s="13">
        <v>0.1</v>
      </c>
      <c r="F182" s="13">
        <v>0.2</v>
      </c>
      <c r="G182" s="12">
        <v>183</v>
      </c>
      <c r="H182" s="13">
        <v>2.5127008101057256E-2</v>
      </c>
      <c r="I182" s="13">
        <v>3.6386104627214061E-2</v>
      </c>
      <c r="J182" s="14">
        <v>5.5555555555555552E-2</v>
      </c>
      <c r="K182" s="15">
        <v>4.0224650880388582E-2</v>
      </c>
      <c r="M182" s="11">
        <v>906</v>
      </c>
      <c r="N182" s="11">
        <v>936</v>
      </c>
      <c r="O182" s="12">
        <v>823</v>
      </c>
      <c r="P182" s="13">
        <v>0.1</v>
      </c>
      <c r="Q182" s="13">
        <v>0.2</v>
      </c>
      <c r="R182" s="12">
        <v>52</v>
      </c>
      <c r="S182" s="13">
        <v>2.914798206278027E-2</v>
      </c>
      <c r="T182" s="13">
        <v>4.5964125560538117E-2</v>
      </c>
      <c r="U182" s="14">
        <v>6.3183475091130009E-2</v>
      </c>
      <c r="V182" s="15">
        <v>4.9817739975698661E-2</v>
      </c>
    </row>
    <row r="183" spans="2:22" x14ac:dyDescent="0.3">
      <c r="B183" s="11">
        <v>870</v>
      </c>
      <c r="C183" s="11">
        <v>908</v>
      </c>
      <c r="D183" s="12">
        <v>3294</v>
      </c>
      <c r="E183" s="13">
        <v>0.1</v>
      </c>
      <c r="F183" s="13">
        <v>0.3</v>
      </c>
      <c r="G183" s="12">
        <v>237</v>
      </c>
      <c r="H183" s="13">
        <v>3.2541535081697104E-2</v>
      </c>
      <c r="I183" s="13">
        <v>6.8927639708911165E-2</v>
      </c>
      <c r="J183" s="14">
        <v>7.1948998178506376E-2</v>
      </c>
      <c r="K183" s="15">
        <v>5.0799433313094514E-2</v>
      </c>
      <c r="M183" s="11">
        <v>870</v>
      </c>
      <c r="N183" s="11">
        <v>906</v>
      </c>
      <c r="O183" s="12">
        <v>823</v>
      </c>
      <c r="P183" s="13">
        <v>0.1</v>
      </c>
      <c r="Q183" s="13">
        <v>0.3</v>
      </c>
      <c r="R183" s="12">
        <v>75</v>
      </c>
      <c r="S183" s="13">
        <v>4.2040358744394622E-2</v>
      </c>
      <c r="T183" s="13">
        <v>8.800448430493274E-2</v>
      </c>
      <c r="U183" s="14">
        <v>9.1130012150668294E-2</v>
      </c>
      <c r="V183" s="15">
        <v>6.358849736735521E-2</v>
      </c>
    </row>
    <row r="184" spans="2:22" x14ac:dyDescent="0.3">
      <c r="B184" s="11">
        <v>820</v>
      </c>
      <c r="C184" s="11">
        <v>870</v>
      </c>
      <c r="D184" s="12">
        <v>3294</v>
      </c>
      <c r="E184" s="13">
        <v>0.1</v>
      </c>
      <c r="F184" s="13">
        <v>0.4</v>
      </c>
      <c r="G184" s="12">
        <v>350</v>
      </c>
      <c r="H184" s="13">
        <v>4.8057119318961963E-2</v>
      </c>
      <c r="I184" s="13">
        <v>0.11698475902787313</v>
      </c>
      <c r="J184" s="14">
        <v>0.10625379477838494</v>
      </c>
      <c r="K184" s="15">
        <v>6.466302367941712E-2</v>
      </c>
      <c r="M184" s="11">
        <v>822</v>
      </c>
      <c r="N184" s="11">
        <v>870</v>
      </c>
      <c r="O184" s="12">
        <v>823</v>
      </c>
      <c r="P184" s="13">
        <v>0.1</v>
      </c>
      <c r="Q184" s="13">
        <v>0.4</v>
      </c>
      <c r="R184" s="12">
        <v>103</v>
      </c>
      <c r="S184" s="13">
        <v>5.773542600896861E-2</v>
      </c>
      <c r="T184" s="13">
        <v>0.14573991031390135</v>
      </c>
      <c r="U184" s="14">
        <v>0.12515188335358446</v>
      </c>
      <c r="V184" s="15">
        <v>7.8979343863912518E-2</v>
      </c>
    </row>
    <row r="185" spans="2:22" x14ac:dyDescent="0.3">
      <c r="B185" s="11">
        <v>757</v>
      </c>
      <c r="C185" s="11">
        <v>820</v>
      </c>
      <c r="D185" s="12">
        <v>3294</v>
      </c>
      <c r="E185" s="13">
        <v>0.1</v>
      </c>
      <c r="F185" s="13">
        <v>0.5</v>
      </c>
      <c r="G185" s="12">
        <v>476</v>
      </c>
      <c r="H185" s="13">
        <v>6.535768227378827E-2</v>
      </c>
      <c r="I185" s="13">
        <v>0.18234244130166141</v>
      </c>
      <c r="J185" s="14">
        <v>0.14450516089860352</v>
      </c>
      <c r="K185" s="15">
        <v>8.06314511232544E-2</v>
      </c>
      <c r="M185" s="11">
        <v>761</v>
      </c>
      <c r="N185" s="11">
        <v>822</v>
      </c>
      <c r="O185" s="12">
        <v>823</v>
      </c>
      <c r="P185" s="13">
        <v>0.1</v>
      </c>
      <c r="Q185" s="13">
        <v>0.5</v>
      </c>
      <c r="R185" s="12">
        <v>125</v>
      </c>
      <c r="S185" s="13">
        <v>7.0067264573991025E-2</v>
      </c>
      <c r="T185" s="13">
        <v>0.21580717488789239</v>
      </c>
      <c r="U185" s="14">
        <v>0.15188335358444716</v>
      </c>
      <c r="V185" s="15">
        <v>9.356014580801944E-2</v>
      </c>
    </row>
    <row r="186" spans="2:22" x14ac:dyDescent="0.3">
      <c r="B186" s="11">
        <v>674</v>
      </c>
      <c r="C186" s="11">
        <v>757</v>
      </c>
      <c r="D186" s="12">
        <v>3294</v>
      </c>
      <c r="E186" s="13">
        <v>0.1</v>
      </c>
      <c r="F186" s="13">
        <v>0.6</v>
      </c>
      <c r="G186" s="12">
        <v>562</v>
      </c>
      <c r="H186" s="13">
        <v>7.7166003020733218E-2</v>
      </c>
      <c r="I186" s="13">
        <v>0.25950844432239462</v>
      </c>
      <c r="J186" s="14">
        <v>0.17061323618700669</v>
      </c>
      <c r="K186" s="15">
        <v>9.5628415300546443E-2</v>
      </c>
      <c r="M186" s="11">
        <v>682</v>
      </c>
      <c r="N186" s="11">
        <v>761</v>
      </c>
      <c r="O186" s="12">
        <v>823</v>
      </c>
      <c r="P186" s="13">
        <v>0.1</v>
      </c>
      <c r="Q186" s="13">
        <v>0.6</v>
      </c>
      <c r="R186" s="12">
        <v>150</v>
      </c>
      <c r="S186" s="13">
        <v>8.4080717488789244E-2</v>
      </c>
      <c r="T186" s="13">
        <v>0.29988789237668162</v>
      </c>
      <c r="U186" s="14">
        <v>0.18226002430133659</v>
      </c>
      <c r="V186" s="15">
        <v>0.10834345889023897</v>
      </c>
    </row>
    <row r="187" spans="2:22" x14ac:dyDescent="0.3">
      <c r="B187" s="11">
        <v>561</v>
      </c>
      <c r="C187" s="11">
        <v>674</v>
      </c>
      <c r="D187" s="12">
        <v>3294</v>
      </c>
      <c r="E187" s="13">
        <v>0.1</v>
      </c>
      <c r="F187" s="13">
        <v>0.7</v>
      </c>
      <c r="G187" s="12">
        <v>735</v>
      </c>
      <c r="H187" s="13">
        <v>0.10091995056982013</v>
      </c>
      <c r="I187" s="13">
        <v>0.36042839489221473</v>
      </c>
      <c r="J187" s="14">
        <v>0.22313296903460839</v>
      </c>
      <c r="K187" s="15">
        <v>0.11384335154826958</v>
      </c>
      <c r="M187" s="11">
        <v>577</v>
      </c>
      <c r="N187" s="11">
        <v>682</v>
      </c>
      <c r="O187" s="12">
        <v>823</v>
      </c>
      <c r="P187" s="13">
        <v>0.1</v>
      </c>
      <c r="Q187" s="13">
        <v>0.7</v>
      </c>
      <c r="R187" s="12">
        <v>169</v>
      </c>
      <c r="S187" s="13">
        <v>9.473094170403587E-2</v>
      </c>
      <c r="T187" s="13">
        <v>0.39461883408071746</v>
      </c>
      <c r="U187" s="14">
        <v>0.20534629404617255</v>
      </c>
      <c r="V187" s="15">
        <v>0.12220100676965805</v>
      </c>
    </row>
    <row r="188" spans="2:22" x14ac:dyDescent="0.3">
      <c r="B188" s="11">
        <v>415</v>
      </c>
      <c r="C188" s="11">
        <v>561</v>
      </c>
      <c r="D188" s="12">
        <v>3294</v>
      </c>
      <c r="E188" s="13">
        <v>0.1</v>
      </c>
      <c r="F188" s="13">
        <v>0.8</v>
      </c>
      <c r="G188" s="12">
        <v>977</v>
      </c>
      <c r="H188" s="13">
        <v>0.13414801592750239</v>
      </c>
      <c r="I188" s="13">
        <v>0.49457641081971715</v>
      </c>
      <c r="J188" s="14">
        <v>0.29659987856709169</v>
      </c>
      <c r="K188" s="15">
        <v>0.13668791742562234</v>
      </c>
      <c r="M188" s="11">
        <v>425</v>
      </c>
      <c r="N188" s="11">
        <v>577</v>
      </c>
      <c r="O188" s="12">
        <v>823</v>
      </c>
      <c r="P188" s="13">
        <v>0.1</v>
      </c>
      <c r="Q188" s="13">
        <v>0.8</v>
      </c>
      <c r="R188" s="12">
        <v>226</v>
      </c>
      <c r="S188" s="13">
        <v>0.12668161434977579</v>
      </c>
      <c r="T188" s="13">
        <v>0.52130044843049328</v>
      </c>
      <c r="U188" s="14">
        <v>0.27460510328068044</v>
      </c>
      <c r="V188" s="15">
        <v>0.14125151883353584</v>
      </c>
    </row>
    <row r="189" spans="2:22" x14ac:dyDescent="0.3">
      <c r="B189" s="11">
        <v>204</v>
      </c>
      <c r="C189" s="11">
        <v>415</v>
      </c>
      <c r="D189" s="12">
        <v>3294</v>
      </c>
      <c r="E189" s="13">
        <v>0.1</v>
      </c>
      <c r="F189" s="13">
        <v>0.9</v>
      </c>
      <c r="G189" s="12">
        <v>1347</v>
      </c>
      <c r="H189" s="13">
        <v>0.18495125635040505</v>
      </c>
      <c r="I189" s="13">
        <v>0.67952766717012225</v>
      </c>
      <c r="J189" s="14">
        <v>0.40892531876138433</v>
      </c>
      <c r="K189" s="15">
        <v>0.16693651757404035</v>
      </c>
      <c r="M189" s="11">
        <v>223</v>
      </c>
      <c r="N189" s="11">
        <v>425</v>
      </c>
      <c r="O189" s="12">
        <v>823</v>
      </c>
      <c r="P189" s="13">
        <v>0.1</v>
      </c>
      <c r="Q189" s="13">
        <v>0.9</v>
      </c>
      <c r="R189" s="12">
        <v>302</v>
      </c>
      <c r="S189" s="13">
        <v>0.16928251121076232</v>
      </c>
      <c r="T189" s="13">
        <v>0.6905829596412556</v>
      </c>
      <c r="U189" s="14">
        <v>0.36695018226002429</v>
      </c>
      <c r="V189" s="15">
        <v>0.16632914810314567</v>
      </c>
    </row>
    <row r="190" spans="2:22" x14ac:dyDescent="0.3">
      <c r="B190" s="11">
        <v>1</v>
      </c>
      <c r="C190" s="11">
        <v>204</v>
      </c>
      <c r="D190" s="12">
        <v>3294</v>
      </c>
      <c r="E190" s="13">
        <v>0.1</v>
      </c>
      <c r="F190" s="13">
        <v>1</v>
      </c>
      <c r="G190" s="12">
        <v>2334</v>
      </c>
      <c r="H190" s="13">
        <v>0.3204723328298778</v>
      </c>
      <c r="I190" s="13">
        <v>1</v>
      </c>
      <c r="J190" s="14">
        <v>0.70856102003642984</v>
      </c>
      <c r="K190" s="15">
        <v>0.2210989678202793</v>
      </c>
      <c r="M190" s="11">
        <v>1</v>
      </c>
      <c r="N190" s="11">
        <v>222</v>
      </c>
      <c r="O190" s="12">
        <v>823</v>
      </c>
      <c r="P190" s="13">
        <v>0.1</v>
      </c>
      <c r="Q190" s="13">
        <v>1</v>
      </c>
      <c r="R190" s="12">
        <v>552</v>
      </c>
      <c r="S190" s="13">
        <v>0.3094170403587444</v>
      </c>
      <c r="T190" s="13">
        <v>1</v>
      </c>
      <c r="U190" s="14">
        <v>0.67071688942891861</v>
      </c>
      <c r="V190" s="15">
        <v>0.21676792223572297</v>
      </c>
    </row>
    <row r="191" spans="2:22" x14ac:dyDescent="0.3">
      <c r="B191" s="148" t="s">
        <v>4</v>
      </c>
      <c r="C191" s="148"/>
      <c r="D191" s="16">
        <f>+SUM(D181:D190)</f>
        <v>32940</v>
      </c>
      <c r="E191" s="17"/>
      <c r="F191" s="17"/>
      <c r="G191" s="16">
        <f>+SUM(G181:G190)</f>
        <v>7283</v>
      </c>
      <c r="H191" s="17"/>
      <c r="I191" s="17"/>
      <c r="J191" s="18"/>
      <c r="K191" s="18"/>
      <c r="M191" s="148" t="s">
        <v>4</v>
      </c>
      <c r="N191" s="148"/>
      <c r="O191" s="16">
        <f>+SUM(O181:O190)</f>
        <v>8230</v>
      </c>
      <c r="P191" s="17"/>
      <c r="Q191" s="17"/>
      <c r="R191" s="16">
        <f>+SUM(R181:R190)</f>
        <v>1784</v>
      </c>
      <c r="S191" s="17"/>
      <c r="T191" s="17"/>
      <c r="U191" s="18"/>
      <c r="V191" s="18"/>
    </row>
    <row r="193" spans="2:22" x14ac:dyDescent="0.3">
      <c r="B193" s="83"/>
      <c r="C193" s="83"/>
      <c r="D193" s="84"/>
      <c r="E193" s="85"/>
      <c r="F193" s="85"/>
      <c r="G193" s="84"/>
      <c r="H193" s="85"/>
      <c r="I193" s="85"/>
      <c r="J193" s="86"/>
      <c r="K193" s="86"/>
      <c r="M193" s="83"/>
      <c r="N193" s="83"/>
      <c r="O193" s="84"/>
      <c r="P193" s="85"/>
      <c r="Q193" s="85"/>
      <c r="R193" s="84"/>
      <c r="S193" s="85"/>
      <c r="T193" s="85"/>
      <c r="U193" s="86"/>
      <c r="V193" s="86"/>
    </row>
    <row r="194" spans="2:22" x14ac:dyDescent="0.3">
      <c r="B194" s="83"/>
      <c r="C194" s="83"/>
      <c r="D194" s="84"/>
      <c r="E194" s="85"/>
      <c r="F194" s="85"/>
      <c r="G194" s="84"/>
      <c r="H194" s="85"/>
      <c r="I194" s="85"/>
      <c r="J194" s="86"/>
      <c r="K194" s="86"/>
      <c r="M194" s="83"/>
      <c r="N194" s="83"/>
      <c r="O194" s="84"/>
      <c r="P194" s="85"/>
      <c r="Q194" s="85"/>
      <c r="R194" s="84"/>
      <c r="S194" s="85"/>
      <c r="T194" s="85"/>
      <c r="U194" s="86"/>
      <c r="V194" s="86"/>
    </row>
    <row r="195" spans="2:22" ht="17.399999999999999" x14ac:dyDescent="0.3">
      <c r="B195" s="87" t="s">
        <v>63</v>
      </c>
      <c r="C195" s="88"/>
      <c r="D195" s="88"/>
    </row>
    <row r="197" spans="2:22" x14ac:dyDescent="0.3">
      <c r="B197" s="20" t="s">
        <v>15</v>
      </c>
      <c r="M197" s="20" t="s">
        <v>16</v>
      </c>
    </row>
    <row r="199" spans="2:22" x14ac:dyDescent="0.3">
      <c r="B199" s="1" t="s">
        <v>0</v>
      </c>
      <c r="C199" s="1" t="s">
        <v>1</v>
      </c>
      <c r="D199" s="1" t="s">
        <v>2</v>
      </c>
      <c r="E199" s="2"/>
      <c r="F199" s="3"/>
      <c r="G199" s="4"/>
      <c r="H199" s="3"/>
      <c r="I199" s="3"/>
      <c r="J199" s="5"/>
      <c r="K199" s="5"/>
      <c r="M199" s="1" t="s">
        <v>0</v>
      </c>
      <c r="N199" s="1" t="s">
        <v>1</v>
      </c>
      <c r="O199" s="1" t="s">
        <v>2</v>
      </c>
      <c r="P199" s="2"/>
      <c r="Q199" s="3"/>
      <c r="R199" s="4"/>
      <c r="S199" s="3"/>
      <c r="T199" s="3"/>
      <c r="U199" s="5"/>
      <c r="V199" s="5"/>
    </row>
    <row r="200" spans="2:22" x14ac:dyDescent="0.3">
      <c r="B200" s="6">
        <v>50.64083051851437</v>
      </c>
      <c r="C200" s="6">
        <v>83.051111272648953</v>
      </c>
      <c r="D200" s="6">
        <v>66.10222254529792</v>
      </c>
      <c r="E200" s="7"/>
      <c r="F200" s="3"/>
      <c r="G200" s="4"/>
      <c r="H200" s="3"/>
      <c r="I200" s="3"/>
      <c r="J200" s="5"/>
      <c r="K200" s="5"/>
      <c r="M200" s="6">
        <v>48.280890278320321</v>
      </c>
      <c r="N200" s="6">
        <v>81.336244153919765</v>
      </c>
      <c r="O200" s="6">
        <v>62.672488307839537</v>
      </c>
      <c r="P200" s="7"/>
      <c r="Q200" s="3"/>
      <c r="R200" s="4"/>
      <c r="S200" s="3"/>
      <c r="T200" s="3"/>
      <c r="U200" s="5"/>
      <c r="V200" s="5"/>
    </row>
    <row r="201" spans="2:22" x14ac:dyDescent="0.3">
      <c r="B201" s="149" t="s">
        <v>3</v>
      </c>
      <c r="C201" s="149"/>
      <c r="D201" s="146" t="s">
        <v>4</v>
      </c>
      <c r="E201" s="146"/>
      <c r="F201" s="146"/>
      <c r="G201" s="160" t="s">
        <v>5</v>
      </c>
      <c r="H201" s="161"/>
      <c r="I201" s="162"/>
      <c r="J201" s="147" t="s">
        <v>6</v>
      </c>
      <c r="K201" s="147"/>
      <c r="M201" s="149" t="s">
        <v>3</v>
      </c>
      <c r="N201" s="149"/>
      <c r="O201" s="146" t="s">
        <v>4</v>
      </c>
      <c r="P201" s="146"/>
      <c r="Q201" s="146"/>
      <c r="R201" s="146" t="s">
        <v>5</v>
      </c>
      <c r="S201" s="146"/>
      <c r="T201" s="146"/>
      <c r="U201" s="147" t="s">
        <v>6</v>
      </c>
      <c r="V201" s="147"/>
    </row>
    <row r="202" spans="2:22" x14ac:dyDescent="0.3">
      <c r="B202" s="8" t="s">
        <v>7</v>
      </c>
      <c r="C202" s="8" t="s">
        <v>8</v>
      </c>
      <c r="D202" s="9" t="s">
        <v>9</v>
      </c>
      <c r="E202" s="8" t="s">
        <v>10</v>
      </c>
      <c r="F202" s="8" t="s">
        <v>11</v>
      </c>
      <c r="G202" s="9" t="s">
        <v>9</v>
      </c>
      <c r="H202" s="8" t="s">
        <v>10</v>
      </c>
      <c r="I202" s="8" t="s">
        <v>11</v>
      </c>
      <c r="J202" s="10" t="s">
        <v>12</v>
      </c>
      <c r="K202" s="8" t="s">
        <v>13</v>
      </c>
      <c r="M202" s="8" t="s">
        <v>7</v>
      </c>
      <c r="N202" s="8" t="s">
        <v>8</v>
      </c>
      <c r="O202" s="9" t="s">
        <v>9</v>
      </c>
      <c r="P202" s="8" t="s">
        <v>10</v>
      </c>
      <c r="Q202" s="8" t="s">
        <v>11</v>
      </c>
      <c r="R202" s="9" t="s">
        <v>9</v>
      </c>
      <c r="S202" s="8" t="s">
        <v>10</v>
      </c>
      <c r="T202" s="8" t="s">
        <v>11</v>
      </c>
      <c r="U202" s="10" t="s">
        <v>12</v>
      </c>
      <c r="V202" s="8" t="s">
        <v>13</v>
      </c>
    </row>
    <row r="203" spans="2:22" x14ac:dyDescent="0.3">
      <c r="B203" s="11">
        <v>964</v>
      </c>
      <c r="C203" s="11">
        <v>999</v>
      </c>
      <c r="D203" s="12">
        <v>3294</v>
      </c>
      <c r="E203" s="13">
        <v>0.1</v>
      </c>
      <c r="F203" s="13">
        <v>0.1</v>
      </c>
      <c r="G203" s="12">
        <v>116</v>
      </c>
      <c r="H203" s="13">
        <v>1.6093229744728078E-2</v>
      </c>
      <c r="I203" s="13">
        <v>1.6093229744728078E-2</v>
      </c>
      <c r="J203" s="14">
        <v>3.5215543412264724E-2</v>
      </c>
      <c r="K203" s="15">
        <v>3.5215543412264724E-2</v>
      </c>
      <c r="M203" s="11">
        <v>963</v>
      </c>
      <c r="N203" s="11">
        <v>999</v>
      </c>
      <c r="O203" s="12">
        <v>823</v>
      </c>
      <c r="P203" s="13">
        <v>0.1</v>
      </c>
      <c r="Q203" s="13">
        <v>0.1</v>
      </c>
      <c r="R203" s="12">
        <v>38</v>
      </c>
      <c r="S203" s="13">
        <v>2.1493212669683258E-2</v>
      </c>
      <c r="T203" s="13">
        <v>2.1493212669683258E-2</v>
      </c>
      <c r="U203" s="14">
        <v>4.6172539489671933E-2</v>
      </c>
      <c r="V203" s="15">
        <v>4.6172539489671933E-2</v>
      </c>
    </row>
    <row r="204" spans="2:22" x14ac:dyDescent="0.3">
      <c r="B204" s="11">
        <v>935</v>
      </c>
      <c r="C204" s="11">
        <v>964</v>
      </c>
      <c r="D204" s="12">
        <v>3294</v>
      </c>
      <c r="E204" s="13">
        <v>0.1</v>
      </c>
      <c r="F204" s="13">
        <v>0.2</v>
      </c>
      <c r="G204" s="12">
        <v>237</v>
      </c>
      <c r="H204" s="13">
        <v>3.288013318534961E-2</v>
      </c>
      <c r="I204" s="13">
        <v>4.8973362930077695E-2</v>
      </c>
      <c r="J204" s="14">
        <v>7.1948998178506376E-2</v>
      </c>
      <c r="K204" s="15">
        <v>5.358227079538555E-2</v>
      </c>
      <c r="M204" s="11">
        <v>934</v>
      </c>
      <c r="N204" s="11">
        <v>963</v>
      </c>
      <c r="O204" s="12">
        <v>823</v>
      </c>
      <c r="P204" s="13">
        <v>0.1</v>
      </c>
      <c r="Q204" s="13">
        <v>0.2</v>
      </c>
      <c r="R204" s="12">
        <v>58</v>
      </c>
      <c r="S204" s="13">
        <v>3.2805429864253395E-2</v>
      </c>
      <c r="T204" s="13">
        <v>5.4298642533936653E-2</v>
      </c>
      <c r="U204" s="14">
        <v>7.0473876063183477E-2</v>
      </c>
      <c r="V204" s="15">
        <v>5.8323207776427702E-2</v>
      </c>
    </row>
    <row r="205" spans="2:22" x14ac:dyDescent="0.3">
      <c r="B205" s="11">
        <v>890</v>
      </c>
      <c r="C205" s="11">
        <v>935</v>
      </c>
      <c r="D205" s="12">
        <v>3294</v>
      </c>
      <c r="E205" s="13">
        <v>0.1</v>
      </c>
      <c r="F205" s="13">
        <v>0.3</v>
      </c>
      <c r="G205" s="12">
        <v>314</v>
      </c>
      <c r="H205" s="13">
        <v>4.3562708102108771E-2</v>
      </c>
      <c r="I205" s="13">
        <v>9.2536071032186459E-2</v>
      </c>
      <c r="J205" s="14">
        <v>9.532483302975106E-2</v>
      </c>
      <c r="K205" s="15">
        <v>6.749645820684072E-2</v>
      </c>
      <c r="M205" s="11">
        <v>890</v>
      </c>
      <c r="N205" s="11">
        <v>934</v>
      </c>
      <c r="O205" s="12">
        <v>823</v>
      </c>
      <c r="P205" s="13">
        <v>0.1</v>
      </c>
      <c r="Q205" s="13">
        <v>0.3</v>
      </c>
      <c r="R205" s="12">
        <v>89</v>
      </c>
      <c r="S205" s="13">
        <v>5.0339366515837106E-2</v>
      </c>
      <c r="T205" s="13">
        <v>0.10463800904977376</v>
      </c>
      <c r="U205" s="14">
        <v>0.10814094775212636</v>
      </c>
      <c r="V205" s="15">
        <v>7.4929121101660598E-2</v>
      </c>
    </row>
    <row r="206" spans="2:22" x14ac:dyDescent="0.3">
      <c r="B206" s="11">
        <v>847</v>
      </c>
      <c r="C206" s="11">
        <v>890</v>
      </c>
      <c r="D206" s="12">
        <v>3294</v>
      </c>
      <c r="E206" s="13">
        <v>0.1</v>
      </c>
      <c r="F206" s="13">
        <v>0.4</v>
      </c>
      <c r="G206" s="12">
        <v>375</v>
      </c>
      <c r="H206" s="13">
        <v>5.2025527192008876E-2</v>
      </c>
      <c r="I206" s="13">
        <v>0.14456159822419534</v>
      </c>
      <c r="J206" s="14">
        <v>0.11384335154826958</v>
      </c>
      <c r="K206" s="15">
        <v>7.9083181542197942E-2</v>
      </c>
      <c r="M206" s="11">
        <v>847</v>
      </c>
      <c r="N206" s="11">
        <v>890</v>
      </c>
      <c r="O206" s="12">
        <v>823</v>
      </c>
      <c r="P206" s="13">
        <v>0.1</v>
      </c>
      <c r="Q206" s="13">
        <v>0.4</v>
      </c>
      <c r="R206" s="12">
        <v>111</v>
      </c>
      <c r="S206" s="13">
        <v>6.2782805429864252E-2</v>
      </c>
      <c r="T206" s="13">
        <v>0.167420814479638</v>
      </c>
      <c r="U206" s="14">
        <v>0.13487241798298907</v>
      </c>
      <c r="V206" s="15">
        <v>8.9914945321992706E-2</v>
      </c>
    </row>
    <row r="207" spans="2:22" x14ac:dyDescent="0.3">
      <c r="B207" s="11">
        <v>786</v>
      </c>
      <c r="C207" s="11">
        <v>847</v>
      </c>
      <c r="D207" s="12">
        <v>3294</v>
      </c>
      <c r="E207" s="13">
        <v>0.1</v>
      </c>
      <c r="F207" s="13">
        <v>0.5</v>
      </c>
      <c r="G207" s="12">
        <v>497</v>
      </c>
      <c r="H207" s="13">
        <v>6.8951165371809106E-2</v>
      </c>
      <c r="I207" s="13">
        <v>0.21351276359600443</v>
      </c>
      <c r="J207" s="14">
        <v>0.15088038858530661</v>
      </c>
      <c r="K207" s="15">
        <v>9.3442622950819676E-2</v>
      </c>
      <c r="M207" s="11">
        <v>788</v>
      </c>
      <c r="N207" s="11">
        <v>847</v>
      </c>
      <c r="O207" s="12">
        <v>823</v>
      </c>
      <c r="P207" s="13">
        <v>0.1</v>
      </c>
      <c r="Q207" s="13">
        <v>0.5</v>
      </c>
      <c r="R207" s="12">
        <v>115</v>
      </c>
      <c r="S207" s="13">
        <v>6.5045248868778285E-2</v>
      </c>
      <c r="T207" s="13">
        <v>0.2324660633484163</v>
      </c>
      <c r="U207" s="14">
        <v>0.13973268529769137</v>
      </c>
      <c r="V207" s="15">
        <v>9.9878493317132444E-2</v>
      </c>
    </row>
    <row r="208" spans="2:22" x14ac:dyDescent="0.3">
      <c r="B208" s="11">
        <v>710</v>
      </c>
      <c r="C208" s="11">
        <v>786</v>
      </c>
      <c r="D208" s="12">
        <v>3294</v>
      </c>
      <c r="E208" s="13">
        <v>0.1</v>
      </c>
      <c r="F208" s="13">
        <v>0.6</v>
      </c>
      <c r="G208" s="12">
        <v>570</v>
      </c>
      <c r="H208" s="13">
        <v>7.9078801331853493E-2</v>
      </c>
      <c r="I208" s="13">
        <v>0.29259156492785793</v>
      </c>
      <c r="J208" s="14">
        <v>0.17304189435336975</v>
      </c>
      <c r="K208" s="15">
        <v>0.10670916818457803</v>
      </c>
      <c r="M208" s="11">
        <v>716</v>
      </c>
      <c r="N208" s="11">
        <v>788</v>
      </c>
      <c r="O208" s="12">
        <v>823</v>
      </c>
      <c r="P208" s="13">
        <v>0.1</v>
      </c>
      <c r="Q208" s="13">
        <v>0.6</v>
      </c>
      <c r="R208" s="12">
        <v>142</v>
      </c>
      <c r="S208" s="13">
        <v>8.031674208144797E-2</v>
      </c>
      <c r="T208" s="13">
        <v>0.31278280542986425</v>
      </c>
      <c r="U208" s="14">
        <v>0.17253948967193194</v>
      </c>
      <c r="V208" s="15">
        <v>0.11198865937626569</v>
      </c>
    </row>
    <row r="209" spans="2:22" x14ac:dyDescent="0.3">
      <c r="B209" s="11">
        <v>605</v>
      </c>
      <c r="C209" s="11">
        <v>710</v>
      </c>
      <c r="D209" s="12">
        <v>3294</v>
      </c>
      <c r="E209" s="13">
        <v>0.1</v>
      </c>
      <c r="F209" s="13">
        <v>0.7</v>
      </c>
      <c r="G209" s="12">
        <v>708</v>
      </c>
      <c r="H209" s="13">
        <v>9.822419533851276E-2</v>
      </c>
      <c r="I209" s="13">
        <v>0.39081576026637072</v>
      </c>
      <c r="J209" s="14">
        <v>0.21493624772313297</v>
      </c>
      <c r="K209" s="15">
        <v>0.12217017954722872</v>
      </c>
      <c r="M209" s="11">
        <v>611</v>
      </c>
      <c r="N209" s="11">
        <v>716</v>
      </c>
      <c r="O209" s="12">
        <v>823</v>
      </c>
      <c r="P209" s="13">
        <v>0.1</v>
      </c>
      <c r="Q209" s="13">
        <v>0.7</v>
      </c>
      <c r="R209" s="12">
        <v>176</v>
      </c>
      <c r="S209" s="13">
        <v>9.9547511312217188E-2</v>
      </c>
      <c r="T209" s="13">
        <v>0.41233031674208143</v>
      </c>
      <c r="U209" s="14">
        <v>0.21385176184690158</v>
      </c>
      <c r="V209" s="15">
        <v>0.1265405311577851</v>
      </c>
    </row>
    <row r="210" spans="2:22" x14ac:dyDescent="0.3">
      <c r="B210" s="11">
        <v>430</v>
      </c>
      <c r="C210" s="11">
        <v>605</v>
      </c>
      <c r="D210" s="12">
        <v>3294</v>
      </c>
      <c r="E210" s="13">
        <v>0.1</v>
      </c>
      <c r="F210" s="13">
        <v>0.8</v>
      </c>
      <c r="G210" s="12">
        <v>879</v>
      </c>
      <c r="H210" s="13">
        <v>0.12194783573806882</v>
      </c>
      <c r="I210" s="13">
        <v>0.51276359600443955</v>
      </c>
      <c r="J210" s="14">
        <v>0.2668488160291439</v>
      </c>
      <c r="K210" s="15">
        <v>0.14025500910746813</v>
      </c>
      <c r="M210" s="11">
        <v>440</v>
      </c>
      <c r="N210" s="11">
        <v>611</v>
      </c>
      <c r="O210" s="12">
        <v>823</v>
      </c>
      <c r="P210" s="13">
        <v>0.1</v>
      </c>
      <c r="Q210" s="13">
        <v>0.8</v>
      </c>
      <c r="R210" s="12">
        <v>220</v>
      </c>
      <c r="S210" s="13">
        <v>0.1244343891402715</v>
      </c>
      <c r="T210" s="13">
        <v>0.53676470588235292</v>
      </c>
      <c r="U210" s="14">
        <v>0.26731470230862697</v>
      </c>
      <c r="V210" s="15">
        <v>0.14413730255164034</v>
      </c>
    </row>
    <row r="211" spans="2:22" x14ac:dyDescent="0.3">
      <c r="B211" s="11">
        <v>163</v>
      </c>
      <c r="C211" s="11">
        <v>430</v>
      </c>
      <c r="D211" s="12">
        <v>3294</v>
      </c>
      <c r="E211" s="13">
        <v>0.1</v>
      </c>
      <c r="F211" s="13">
        <v>0.9</v>
      </c>
      <c r="G211" s="12">
        <v>1282</v>
      </c>
      <c r="H211" s="13">
        <v>0.17785793562708102</v>
      </c>
      <c r="I211" s="13">
        <v>0.69062153163152051</v>
      </c>
      <c r="J211" s="14">
        <v>0.38919247115968425</v>
      </c>
      <c r="K211" s="15">
        <v>0.16791472711326991</v>
      </c>
      <c r="M211" s="11">
        <v>185</v>
      </c>
      <c r="N211" s="11">
        <v>440</v>
      </c>
      <c r="O211" s="12">
        <v>823</v>
      </c>
      <c r="P211" s="13">
        <v>0.1</v>
      </c>
      <c r="Q211" s="13">
        <v>0.9</v>
      </c>
      <c r="R211" s="12">
        <v>294</v>
      </c>
      <c r="S211" s="13">
        <v>0.16628959276018099</v>
      </c>
      <c r="T211" s="13">
        <v>0.70305429864253388</v>
      </c>
      <c r="U211" s="14">
        <v>0.35722964763061971</v>
      </c>
      <c r="V211" s="15">
        <v>0.16781422978263805</v>
      </c>
    </row>
    <row r="212" spans="2:22" x14ac:dyDescent="0.3">
      <c r="B212" s="11">
        <v>1</v>
      </c>
      <c r="C212" s="11">
        <v>163</v>
      </c>
      <c r="D212" s="12">
        <v>3294</v>
      </c>
      <c r="E212" s="13">
        <v>0.1</v>
      </c>
      <c r="F212" s="13">
        <v>1</v>
      </c>
      <c r="G212" s="12">
        <v>2230</v>
      </c>
      <c r="H212" s="13">
        <v>0.30937846836847949</v>
      </c>
      <c r="I212" s="13">
        <v>1</v>
      </c>
      <c r="J212" s="14">
        <v>0.67698846387370981</v>
      </c>
      <c r="K212" s="15">
        <v>0.21882210078931391</v>
      </c>
      <c r="M212" s="11">
        <v>1</v>
      </c>
      <c r="N212" s="11">
        <v>185</v>
      </c>
      <c r="O212" s="12">
        <v>823</v>
      </c>
      <c r="P212" s="13">
        <v>0.1</v>
      </c>
      <c r="Q212" s="13">
        <v>1</v>
      </c>
      <c r="R212" s="12">
        <v>525</v>
      </c>
      <c r="S212" s="13">
        <v>0.29694570135746606</v>
      </c>
      <c r="T212" s="13">
        <v>1</v>
      </c>
      <c r="U212" s="14">
        <v>0.63791008505467806</v>
      </c>
      <c r="V212" s="15">
        <v>0.21482381530984204</v>
      </c>
    </row>
    <row r="213" spans="2:22" x14ac:dyDescent="0.3">
      <c r="B213" s="148" t="s">
        <v>4</v>
      </c>
      <c r="C213" s="148"/>
      <c r="D213" s="16">
        <v>39779</v>
      </c>
      <c r="E213" s="17"/>
      <c r="F213" s="17"/>
      <c r="G213" s="16">
        <v>9420</v>
      </c>
      <c r="H213" s="17"/>
      <c r="I213" s="17"/>
      <c r="J213" s="18"/>
      <c r="K213" s="18"/>
      <c r="M213" s="148" t="s">
        <v>4</v>
      </c>
      <c r="N213" s="148"/>
      <c r="O213" s="16">
        <f>+SUM(O203:O212)</f>
        <v>8230</v>
      </c>
      <c r="P213" s="17"/>
      <c r="Q213" s="17"/>
      <c r="R213" s="16">
        <f>+SUM(R203:R212)</f>
        <v>1768</v>
      </c>
      <c r="S213" s="17"/>
      <c r="T213" s="17"/>
      <c r="U213" s="18"/>
      <c r="V213" s="18"/>
    </row>
    <row r="214" spans="2:22" x14ac:dyDescent="0.3">
      <c r="B214" s="83"/>
      <c r="C214" s="83"/>
      <c r="D214" s="84"/>
      <c r="E214" s="85"/>
      <c r="F214" s="85"/>
      <c r="G214" s="84"/>
      <c r="H214" s="85"/>
      <c r="I214" s="85"/>
      <c r="J214" s="86"/>
      <c r="K214" s="86"/>
      <c r="M214" s="83"/>
      <c r="N214" s="83"/>
      <c r="O214" s="84"/>
      <c r="P214" s="85"/>
      <c r="Q214" s="85"/>
      <c r="R214" s="84"/>
      <c r="S214" s="85"/>
      <c r="T214" s="85"/>
      <c r="U214" s="86"/>
      <c r="V214" s="86"/>
    </row>
    <row r="219" spans="2:22" ht="17.399999999999999" x14ac:dyDescent="0.3">
      <c r="B219" s="59" t="s">
        <v>65</v>
      </c>
      <c r="C219" s="60"/>
      <c r="D219" s="60"/>
    </row>
    <row r="221" spans="2:22" x14ac:dyDescent="0.3">
      <c r="B221" s="20" t="s">
        <v>15</v>
      </c>
      <c r="M221" s="20" t="s">
        <v>16</v>
      </c>
    </row>
    <row r="223" spans="2:22" x14ac:dyDescent="0.3">
      <c r="B223" s="1" t="s">
        <v>0</v>
      </c>
      <c r="C223" s="1" t="s">
        <v>1</v>
      </c>
      <c r="D223" s="1" t="s">
        <v>2</v>
      </c>
      <c r="E223" s="2"/>
      <c r="F223" s="3"/>
      <c r="G223" s="4"/>
      <c r="H223" s="3"/>
      <c r="I223" s="3"/>
      <c r="J223" s="5"/>
      <c r="K223" s="5"/>
      <c r="M223" s="1" t="s">
        <v>0</v>
      </c>
      <c r="N223" s="1" t="s">
        <v>1</v>
      </c>
      <c r="O223" s="1" t="s">
        <v>2</v>
      </c>
      <c r="P223" s="2"/>
      <c r="Q223" s="3"/>
      <c r="R223" s="4"/>
      <c r="S223" s="3"/>
      <c r="T223" s="3"/>
      <c r="U223" s="5"/>
      <c r="V223" s="5"/>
    </row>
    <row r="224" spans="2:22" x14ac:dyDescent="0.3">
      <c r="B224" s="6">
        <v>55.163805088094243</v>
      </c>
      <c r="C224" s="6">
        <v>85.621171597102048</v>
      </c>
      <c r="D224" s="6">
        <v>71.242343194204111</v>
      </c>
      <c r="E224" s="7"/>
      <c r="F224" s="3"/>
      <c r="G224" s="4"/>
      <c r="H224" s="3"/>
      <c r="I224" s="3"/>
      <c r="J224" s="5"/>
      <c r="K224" s="5"/>
      <c r="M224" s="6">
        <v>50.056209359154145</v>
      </c>
      <c r="N224" s="6">
        <v>83.127252072350316</v>
      </c>
      <c r="O224" s="6">
        <v>66.254504144700618</v>
      </c>
      <c r="P224" s="7"/>
      <c r="Q224" s="3"/>
      <c r="R224" s="4"/>
      <c r="S224" s="3"/>
      <c r="T224" s="3"/>
      <c r="U224" s="5"/>
      <c r="V224" s="5"/>
    </row>
    <row r="225" spans="2:22" x14ac:dyDescent="0.3">
      <c r="B225" s="149" t="s">
        <v>3</v>
      </c>
      <c r="C225" s="149"/>
      <c r="D225" s="146" t="s">
        <v>4</v>
      </c>
      <c r="E225" s="146"/>
      <c r="F225" s="146"/>
      <c r="G225" s="160" t="s">
        <v>5</v>
      </c>
      <c r="H225" s="161"/>
      <c r="I225" s="162"/>
      <c r="J225" s="147" t="s">
        <v>6</v>
      </c>
      <c r="K225" s="147"/>
      <c r="M225" s="149" t="s">
        <v>3</v>
      </c>
      <c r="N225" s="149"/>
      <c r="O225" s="146" t="s">
        <v>4</v>
      </c>
      <c r="P225" s="146"/>
      <c r="Q225" s="146"/>
      <c r="R225" s="146" t="s">
        <v>5</v>
      </c>
      <c r="S225" s="146"/>
      <c r="T225" s="146"/>
      <c r="U225" s="147" t="s">
        <v>6</v>
      </c>
      <c r="V225" s="147"/>
    </row>
    <row r="226" spans="2:22" x14ac:dyDescent="0.3">
      <c r="B226" s="8" t="s">
        <v>7</v>
      </c>
      <c r="C226" s="8" t="s">
        <v>8</v>
      </c>
      <c r="D226" s="9" t="s">
        <v>9</v>
      </c>
      <c r="E226" s="8" t="s">
        <v>10</v>
      </c>
      <c r="F226" s="8" t="s">
        <v>11</v>
      </c>
      <c r="G226" s="9" t="s">
        <v>9</v>
      </c>
      <c r="H226" s="8" t="s">
        <v>10</v>
      </c>
      <c r="I226" s="8" t="s">
        <v>11</v>
      </c>
      <c r="J226" s="10" t="s">
        <v>12</v>
      </c>
      <c r="K226" s="8" t="s">
        <v>13</v>
      </c>
      <c r="M226" s="8" t="s">
        <v>7</v>
      </c>
      <c r="N226" s="8" t="s">
        <v>8</v>
      </c>
      <c r="O226" s="9" t="s">
        <v>9</v>
      </c>
      <c r="P226" s="8" t="s">
        <v>10</v>
      </c>
      <c r="Q226" s="8" t="s">
        <v>11</v>
      </c>
      <c r="R226" s="9" t="s">
        <v>9</v>
      </c>
      <c r="S226" s="8" t="s">
        <v>10</v>
      </c>
      <c r="T226" s="8" t="s">
        <v>11</v>
      </c>
      <c r="U226" s="10" t="s">
        <v>12</v>
      </c>
      <c r="V226" s="8" t="s">
        <v>13</v>
      </c>
    </row>
    <row r="227" spans="2:22" x14ac:dyDescent="0.3">
      <c r="B227" s="11">
        <v>965</v>
      </c>
      <c r="C227" s="11">
        <v>999</v>
      </c>
      <c r="D227" s="12">
        <v>3294</v>
      </c>
      <c r="E227" s="13">
        <v>0.1</v>
      </c>
      <c r="F227" s="13">
        <v>0.1</v>
      </c>
      <c r="G227" s="12">
        <v>84</v>
      </c>
      <c r="H227" s="13">
        <v>1.1535292502059874E-2</v>
      </c>
      <c r="I227" s="13">
        <v>1.1535292502059874E-2</v>
      </c>
      <c r="J227" s="14">
        <v>2.5500910746812388E-2</v>
      </c>
      <c r="K227" s="15">
        <v>2.5500910746812388E-2</v>
      </c>
      <c r="M227" s="11">
        <v>964</v>
      </c>
      <c r="N227" s="11">
        <v>999</v>
      </c>
      <c r="O227" s="12">
        <v>823</v>
      </c>
      <c r="P227" s="13">
        <v>0.1</v>
      </c>
      <c r="Q227" s="13">
        <v>0.1</v>
      </c>
      <c r="R227" s="12">
        <v>27</v>
      </c>
      <c r="S227" s="13">
        <v>1.5168539325842697E-2</v>
      </c>
      <c r="T227" s="13">
        <v>1.5168539325842697E-2</v>
      </c>
      <c r="U227" s="14">
        <v>3.2806804374240585E-2</v>
      </c>
      <c r="V227" s="15">
        <v>3.2806804374240585E-2</v>
      </c>
    </row>
    <row r="228" spans="2:22" x14ac:dyDescent="0.3">
      <c r="B228" s="11">
        <v>944</v>
      </c>
      <c r="C228" s="11">
        <v>965</v>
      </c>
      <c r="D228" s="12">
        <v>3294</v>
      </c>
      <c r="E228" s="13">
        <v>0.1</v>
      </c>
      <c r="F228" s="13">
        <v>0.2</v>
      </c>
      <c r="G228" s="12">
        <v>190</v>
      </c>
      <c r="H228" s="13">
        <v>2.6091733040373523E-2</v>
      </c>
      <c r="I228" s="13">
        <v>3.7627025542433398E-2</v>
      </c>
      <c r="J228" s="14">
        <v>5.7680631451123253E-2</v>
      </c>
      <c r="K228" s="15">
        <v>4.1590771098967819E-2</v>
      </c>
      <c r="M228" s="11">
        <v>942</v>
      </c>
      <c r="N228" s="11">
        <v>964</v>
      </c>
      <c r="O228" s="12">
        <v>823</v>
      </c>
      <c r="P228" s="13">
        <v>0.1</v>
      </c>
      <c r="Q228" s="13">
        <v>0.2</v>
      </c>
      <c r="R228" s="12">
        <v>56</v>
      </c>
      <c r="S228" s="13">
        <v>3.1460674157303373E-2</v>
      </c>
      <c r="T228" s="13">
        <v>4.6629213483146068E-2</v>
      </c>
      <c r="U228" s="14">
        <v>6.8043742405832316E-2</v>
      </c>
      <c r="V228" s="15">
        <v>5.0425273390036454E-2</v>
      </c>
    </row>
    <row r="229" spans="2:22" x14ac:dyDescent="0.3">
      <c r="B229" s="11">
        <v>899</v>
      </c>
      <c r="C229" s="11">
        <v>944</v>
      </c>
      <c r="D229" s="12">
        <v>3294</v>
      </c>
      <c r="E229" s="13">
        <v>0.1</v>
      </c>
      <c r="F229" s="13">
        <v>0.3</v>
      </c>
      <c r="G229" s="12">
        <v>244</v>
      </c>
      <c r="H229" s="13">
        <v>3.3507278220269159E-2</v>
      </c>
      <c r="I229" s="13">
        <v>7.113430376270255E-2</v>
      </c>
      <c r="J229" s="14">
        <v>7.407407407407407E-2</v>
      </c>
      <c r="K229" s="15">
        <v>5.2418538757336569E-2</v>
      </c>
      <c r="M229" s="11">
        <v>897</v>
      </c>
      <c r="N229" s="11">
        <v>942</v>
      </c>
      <c r="O229" s="12">
        <v>823</v>
      </c>
      <c r="P229" s="13">
        <v>0.1</v>
      </c>
      <c r="Q229" s="13">
        <v>0.3</v>
      </c>
      <c r="R229" s="12">
        <v>75</v>
      </c>
      <c r="S229" s="13">
        <v>4.2134831460674156E-2</v>
      </c>
      <c r="T229" s="13">
        <v>8.8764044943820231E-2</v>
      </c>
      <c r="U229" s="14">
        <v>9.1130012150668294E-2</v>
      </c>
      <c r="V229" s="15">
        <v>6.3993519643580396E-2</v>
      </c>
    </row>
    <row r="230" spans="2:22" x14ac:dyDescent="0.3">
      <c r="B230" s="11">
        <v>836</v>
      </c>
      <c r="C230" s="11">
        <v>899</v>
      </c>
      <c r="D230" s="12">
        <v>3294</v>
      </c>
      <c r="E230" s="13">
        <v>0.1</v>
      </c>
      <c r="F230" s="13">
        <v>0.4</v>
      </c>
      <c r="G230" s="12">
        <v>346</v>
      </c>
      <c r="H230" s="13">
        <v>4.7514419115627572E-2</v>
      </c>
      <c r="I230" s="13">
        <v>0.11864872287833013</v>
      </c>
      <c r="J230" s="14">
        <v>0.10503946569520339</v>
      </c>
      <c r="K230" s="15">
        <v>6.5573770491803282E-2</v>
      </c>
      <c r="M230" s="11">
        <v>838</v>
      </c>
      <c r="N230" s="11">
        <v>897</v>
      </c>
      <c r="O230" s="12">
        <v>823</v>
      </c>
      <c r="P230" s="13">
        <v>0.1</v>
      </c>
      <c r="Q230" s="13">
        <v>0.4</v>
      </c>
      <c r="R230" s="12">
        <v>104</v>
      </c>
      <c r="S230" s="13">
        <v>5.8426966292134834E-2</v>
      </c>
      <c r="T230" s="13">
        <v>0.14719101123595504</v>
      </c>
      <c r="U230" s="14">
        <v>0.12636695018226002</v>
      </c>
      <c r="V230" s="15">
        <v>7.9586877278250298E-2</v>
      </c>
    </row>
    <row r="231" spans="2:22" x14ac:dyDescent="0.3">
      <c r="B231" s="11">
        <v>772</v>
      </c>
      <c r="C231" s="11">
        <v>836</v>
      </c>
      <c r="D231" s="12">
        <v>3294</v>
      </c>
      <c r="E231" s="13">
        <v>0.1</v>
      </c>
      <c r="F231" s="13">
        <v>0.5</v>
      </c>
      <c r="G231" s="12">
        <v>469</v>
      </c>
      <c r="H231" s="13">
        <v>6.440538313650096E-2</v>
      </c>
      <c r="I231" s="13">
        <v>0.1830541060148311</v>
      </c>
      <c r="J231" s="14">
        <v>0.14238008500303581</v>
      </c>
      <c r="K231" s="15">
        <v>8.0935033394049782E-2</v>
      </c>
      <c r="M231" s="11">
        <v>776</v>
      </c>
      <c r="N231" s="11">
        <v>838</v>
      </c>
      <c r="O231" s="12">
        <v>823</v>
      </c>
      <c r="P231" s="13">
        <v>0.1</v>
      </c>
      <c r="Q231" s="13">
        <v>0.5</v>
      </c>
      <c r="R231" s="12">
        <v>118</v>
      </c>
      <c r="S231" s="13">
        <v>6.6292134831460681E-2</v>
      </c>
      <c r="T231" s="13">
        <v>0.21348314606741572</v>
      </c>
      <c r="U231" s="14">
        <v>0.1433778857837181</v>
      </c>
      <c r="V231" s="15">
        <v>9.2345078979343867E-2</v>
      </c>
    </row>
    <row r="232" spans="2:22" x14ac:dyDescent="0.3">
      <c r="B232" s="11">
        <v>670</v>
      </c>
      <c r="C232" s="11">
        <v>772</v>
      </c>
      <c r="D232" s="12">
        <v>3294</v>
      </c>
      <c r="E232" s="13">
        <v>0.1</v>
      </c>
      <c r="F232" s="13">
        <v>0.6</v>
      </c>
      <c r="G232" s="12">
        <v>576</v>
      </c>
      <c r="H232" s="13">
        <v>7.9099148585553419E-2</v>
      </c>
      <c r="I232" s="13">
        <v>0.26215325460038452</v>
      </c>
      <c r="J232" s="14">
        <v>0.17486338797814208</v>
      </c>
      <c r="K232" s="15">
        <v>9.6589759158065169E-2</v>
      </c>
      <c r="M232" s="11">
        <v>681</v>
      </c>
      <c r="N232" s="11">
        <v>776</v>
      </c>
      <c r="O232" s="12">
        <v>823</v>
      </c>
      <c r="P232" s="13">
        <v>0.1</v>
      </c>
      <c r="Q232" s="13">
        <v>0.6</v>
      </c>
      <c r="R232" s="12">
        <v>150</v>
      </c>
      <c r="S232" s="13">
        <v>8.4269662921348312E-2</v>
      </c>
      <c r="T232" s="13">
        <v>0.29775280898876405</v>
      </c>
      <c r="U232" s="14">
        <v>0.18226002430133659</v>
      </c>
      <c r="V232" s="15">
        <v>0.10733090319967598</v>
      </c>
    </row>
    <row r="233" spans="2:22" x14ac:dyDescent="0.3">
      <c r="B233" s="11">
        <v>548</v>
      </c>
      <c r="C233" s="11">
        <v>670</v>
      </c>
      <c r="D233" s="12">
        <v>3294</v>
      </c>
      <c r="E233" s="13">
        <v>0.1</v>
      </c>
      <c r="F233" s="13">
        <v>0.7</v>
      </c>
      <c r="G233" s="12">
        <v>721</v>
      </c>
      <c r="H233" s="13">
        <v>9.9011260642680579E-2</v>
      </c>
      <c r="I233" s="13">
        <v>0.36116451524306509</v>
      </c>
      <c r="J233" s="14">
        <v>0.21888281724347297</v>
      </c>
      <c r="K233" s="15">
        <v>0.11406019602740915</v>
      </c>
      <c r="M233" s="11">
        <v>570</v>
      </c>
      <c r="N233" s="11">
        <v>680</v>
      </c>
      <c r="O233" s="12">
        <v>823</v>
      </c>
      <c r="P233" s="13">
        <v>0.1</v>
      </c>
      <c r="Q233" s="13">
        <v>0.7</v>
      </c>
      <c r="R233" s="12">
        <v>174</v>
      </c>
      <c r="S233" s="13">
        <v>9.7752808988764039E-2</v>
      </c>
      <c r="T233" s="13">
        <v>0.39550561797752809</v>
      </c>
      <c r="U233" s="14">
        <v>0.21142162818955043</v>
      </c>
      <c r="V233" s="15">
        <v>0.12220100676965805</v>
      </c>
    </row>
    <row r="234" spans="2:22" x14ac:dyDescent="0.3">
      <c r="B234" s="11">
        <v>400</v>
      </c>
      <c r="C234" s="11">
        <v>548</v>
      </c>
      <c r="D234" s="12">
        <v>3294</v>
      </c>
      <c r="E234" s="13">
        <v>0.1</v>
      </c>
      <c r="F234" s="13">
        <v>0.8</v>
      </c>
      <c r="G234" s="12">
        <v>979</v>
      </c>
      <c r="H234" s="13">
        <v>0.13444108761329304</v>
      </c>
      <c r="I234" s="13">
        <v>0.49560560285635813</v>
      </c>
      <c r="J234" s="14">
        <v>0.29720704310868246</v>
      </c>
      <c r="K234" s="15">
        <v>0.13695355191256831</v>
      </c>
      <c r="M234" s="11">
        <v>409</v>
      </c>
      <c r="N234" s="11">
        <v>570</v>
      </c>
      <c r="O234" s="12">
        <v>823</v>
      </c>
      <c r="P234" s="13">
        <v>0.1</v>
      </c>
      <c r="Q234" s="13">
        <v>0.8</v>
      </c>
      <c r="R234" s="12">
        <v>224</v>
      </c>
      <c r="S234" s="13">
        <v>0.12584269662921349</v>
      </c>
      <c r="T234" s="13">
        <v>0.52134831460674158</v>
      </c>
      <c r="U234" s="14">
        <v>0.27217496962332927</v>
      </c>
      <c r="V234" s="15">
        <v>0.14094775212636695</v>
      </c>
    </row>
    <row r="235" spans="2:22" x14ac:dyDescent="0.3">
      <c r="B235" s="11">
        <v>153</v>
      </c>
      <c r="C235" s="11">
        <v>400</v>
      </c>
      <c r="D235" s="12">
        <v>3294</v>
      </c>
      <c r="E235" s="13">
        <v>0.1</v>
      </c>
      <c r="F235" s="13">
        <v>0.9</v>
      </c>
      <c r="G235" s="12">
        <v>1350</v>
      </c>
      <c r="H235" s="13">
        <v>0.18538862949739082</v>
      </c>
      <c r="I235" s="13">
        <v>0.68099423235374901</v>
      </c>
      <c r="J235" s="14">
        <v>0.4098360655737705</v>
      </c>
      <c r="K235" s="15">
        <v>0.16727383120825745</v>
      </c>
      <c r="M235" s="11">
        <v>178</v>
      </c>
      <c r="N235" s="11">
        <v>409</v>
      </c>
      <c r="O235" s="12">
        <v>823</v>
      </c>
      <c r="P235" s="13">
        <v>0.1</v>
      </c>
      <c r="Q235" s="13">
        <v>0.9</v>
      </c>
      <c r="R235" s="12">
        <v>306</v>
      </c>
      <c r="S235" s="13">
        <v>0.17191011235955056</v>
      </c>
      <c r="T235" s="13">
        <v>0.69325842696629214</v>
      </c>
      <c r="U235" s="14">
        <v>0.37181044957472659</v>
      </c>
      <c r="V235" s="15">
        <v>0.16659916295396246</v>
      </c>
    </row>
    <row r="236" spans="2:22" x14ac:dyDescent="0.3">
      <c r="B236" s="11">
        <v>1</v>
      </c>
      <c r="C236" s="11">
        <v>153</v>
      </c>
      <c r="D236" s="12">
        <v>3294</v>
      </c>
      <c r="E236" s="13">
        <v>0.1</v>
      </c>
      <c r="F236" s="13">
        <v>1</v>
      </c>
      <c r="G236" s="12">
        <v>2323</v>
      </c>
      <c r="H236" s="13">
        <v>0.31900576764625105</v>
      </c>
      <c r="I236" s="13">
        <v>1</v>
      </c>
      <c r="J236" s="14">
        <v>0.70522161505768066</v>
      </c>
      <c r="K236" s="15">
        <v>0.22106860959319977</v>
      </c>
      <c r="M236" s="11">
        <v>1</v>
      </c>
      <c r="N236" s="11">
        <v>178</v>
      </c>
      <c r="O236" s="12">
        <v>823</v>
      </c>
      <c r="P236" s="13">
        <v>0.1</v>
      </c>
      <c r="Q236" s="13">
        <v>1</v>
      </c>
      <c r="R236" s="12">
        <v>546</v>
      </c>
      <c r="S236" s="13">
        <v>0.30674157303370786</v>
      </c>
      <c r="T236" s="13">
        <v>1</v>
      </c>
      <c r="U236" s="14">
        <v>0.66342648845686514</v>
      </c>
      <c r="V236" s="15">
        <v>0.21628189550425272</v>
      </c>
    </row>
    <row r="237" spans="2:22" x14ac:dyDescent="0.3">
      <c r="B237" s="148" t="s">
        <v>4</v>
      </c>
      <c r="C237" s="148"/>
      <c r="D237" s="16">
        <f>+SUM(D227:D236)</f>
        <v>32940</v>
      </c>
      <c r="E237" s="17"/>
      <c r="F237" s="17"/>
      <c r="G237" s="16">
        <f>+SUM(G227:G236)</f>
        <v>7282</v>
      </c>
      <c r="H237" s="17"/>
      <c r="I237" s="17"/>
      <c r="J237" s="18"/>
      <c r="K237" s="18"/>
      <c r="M237" s="148" t="s">
        <v>4</v>
      </c>
      <c r="N237" s="148"/>
      <c r="O237" s="16">
        <f>+SUM(O227:O236)</f>
        <v>8230</v>
      </c>
      <c r="P237" s="17"/>
      <c r="Q237" s="17"/>
      <c r="R237" s="16">
        <f>+SUM(R227:R236)</f>
        <v>1780</v>
      </c>
      <c r="S237" s="17"/>
      <c r="T237" s="17"/>
      <c r="U237" s="18"/>
      <c r="V237" s="18"/>
    </row>
    <row r="242" spans="2:22" ht="17.399999999999999" x14ac:dyDescent="0.3">
      <c r="B242" s="59" t="s">
        <v>64</v>
      </c>
      <c r="C242" s="60"/>
      <c r="D242" s="60"/>
    </row>
    <row r="244" spans="2:22" x14ac:dyDescent="0.3">
      <c r="B244" s="20" t="s">
        <v>15</v>
      </c>
      <c r="M244" s="20" t="s">
        <v>16</v>
      </c>
    </row>
    <row r="246" spans="2:22" x14ac:dyDescent="0.3">
      <c r="B246" s="1" t="s">
        <v>0</v>
      </c>
      <c r="C246" s="1" t="s">
        <v>1</v>
      </c>
      <c r="D246" s="1" t="s">
        <v>2</v>
      </c>
      <c r="E246" s="2"/>
      <c r="F246" s="3"/>
      <c r="G246" s="4"/>
      <c r="H246" s="3"/>
      <c r="I246" s="3"/>
      <c r="J246" s="5"/>
      <c r="K246" s="5"/>
      <c r="M246" s="1" t="s">
        <v>0</v>
      </c>
      <c r="N246" s="1" t="s">
        <v>1</v>
      </c>
      <c r="O246" s="1" t="s">
        <v>2</v>
      </c>
      <c r="P246" s="2"/>
      <c r="Q246" s="3"/>
      <c r="R246" s="4"/>
      <c r="S246" s="3"/>
      <c r="T246" s="3"/>
      <c r="U246" s="5"/>
      <c r="V246" s="5"/>
    </row>
    <row r="247" spans="2:22" x14ac:dyDescent="0.3">
      <c r="B247" s="6">
        <v>55.362456886179515</v>
      </c>
      <c r="C247" s="6">
        <v>85.678471074350554</v>
      </c>
      <c r="D247" s="6">
        <v>71.356942148701123</v>
      </c>
      <c r="E247" s="7"/>
      <c r="F247" s="3"/>
      <c r="G247" s="4"/>
      <c r="H247" s="3"/>
      <c r="I247" s="3"/>
      <c r="J247" s="5"/>
      <c r="K247" s="5"/>
      <c r="M247" s="6">
        <v>49.736842105263158</v>
      </c>
      <c r="N247" s="6">
        <v>83.105810171496159</v>
      </c>
      <c r="O247" s="6">
        <v>66.211620342992333</v>
      </c>
      <c r="P247" s="7"/>
      <c r="Q247" s="3"/>
      <c r="R247" s="4"/>
      <c r="S247" s="3"/>
      <c r="T247" s="3"/>
      <c r="U247" s="5"/>
      <c r="V247" s="5"/>
    </row>
    <row r="248" spans="2:22" x14ac:dyDescent="0.3">
      <c r="B248" s="149" t="s">
        <v>3</v>
      </c>
      <c r="C248" s="149"/>
      <c r="D248" s="146" t="s">
        <v>4</v>
      </c>
      <c r="E248" s="146"/>
      <c r="F248" s="146"/>
      <c r="G248" s="160" t="s">
        <v>5</v>
      </c>
      <c r="H248" s="161"/>
      <c r="I248" s="162"/>
      <c r="J248" s="147" t="s">
        <v>6</v>
      </c>
      <c r="K248" s="147"/>
      <c r="M248" s="149" t="s">
        <v>3</v>
      </c>
      <c r="N248" s="149"/>
      <c r="O248" s="146" t="s">
        <v>4</v>
      </c>
      <c r="P248" s="146"/>
      <c r="Q248" s="146"/>
      <c r="R248" s="146" t="s">
        <v>5</v>
      </c>
      <c r="S248" s="146"/>
      <c r="T248" s="146"/>
      <c r="U248" s="147" t="s">
        <v>6</v>
      </c>
      <c r="V248" s="147"/>
    </row>
    <row r="249" spans="2:22" x14ac:dyDescent="0.3">
      <c r="B249" s="8" t="s">
        <v>7</v>
      </c>
      <c r="C249" s="8" t="s">
        <v>8</v>
      </c>
      <c r="D249" s="9" t="s">
        <v>9</v>
      </c>
      <c r="E249" s="8" t="s">
        <v>10</v>
      </c>
      <c r="F249" s="8" t="s">
        <v>11</v>
      </c>
      <c r="G249" s="9" t="s">
        <v>9</v>
      </c>
      <c r="H249" s="8" t="s">
        <v>10</v>
      </c>
      <c r="I249" s="8" t="s">
        <v>11</v>
      </c>
      <c r="J249" s="10" t="s">
        <v>12</v>
      </c>
      <c r="K249" s="8" t="s">
        <v>13</v>
      </c>
      <c r="M249" s="8" t="s">
        <v>7</v>
      </c>
      <c r="N249" s="8" t="s">
        <v>8</v>
      </c>
      <c r="O249" s="9" t="s">
        <v>9</v>
      </c>
      <c r="P249" s="8" t="s">
        <v>10</v>
      </c>
      <c r="Q249" s="8" t="s">
        <v>11</v>
      </c>
      <c r="R249" s="9" t="s">
        <v>9</v>
      </c>
      <c r="S249" s="8" t="s">
        <v>10</v>
      </c>
      <c r="T249" s="8" t="s">
        <v>11</v>
      </c>
      <c r="U249" s="10" t="s">
        <v>12</v>
      </c>
      <c r="V249" s="8" t="s">
        <v>13</v>
      </c>
    </row>
    <row r="250" spans="2:22" x14ac:dyDescent="0.3">
      <c r="B250" s="11">
        <v>967</v>
      </c>
      <c r="C250" s="11">
        <v>999</v>
      </c>
      <c r="D250" s="12">
        <v>3294</v>
      </c>
      <c r="E250" s="13">
        <v>0.1</v>
      </c>
      <c r="F250" s="13">
        <v>0.1</v>
      </c>
      <c r="G250" s="12">
        <v>81</v>
      </c>
      <c r="H250" s="13">
        <v>1.1126373626373627E-2</v>
      </c>
      <c r="I250" s="13">
        <v>1.1126373626373627E-2</v>
      </c>
      <c r="J250" s="14">
        <v>2.4590163934426229E-2</v>
      </c>
      <c r="K250" s="15">
        <v>2.4590163934426229E-2</v>
      </c>
      <c r="M250" s="11">
        <v>965</v>
      </c>
      <c r="N250" s="11">
        <v>999</v>
      </c>
      <c r="O250" s="12">
        <v>823</v>
      </c>
      <c r="P250" s="13">
        <v>0.1</v>
      </c>
      <c r="Q250" s="13">
        <v>0.1</v>
      </c>
      <c r="R250" s="12">
        <v>27</v>
      </c>
      <c r="S250" s="13">
        <v>1.5168539325842697E-2</v>
      </c>
      <c r="T250" s="13">
        <v>1.5168539325842697E-2</v>
      </c>
      <c r="U250" s="14">
        <v>3.2806804374240585E-2</v>
      </c>
      <c r="V250" s="15">
        <v>3.2806804374240585E-2</v>
      </c>
    </row>
    <row r="251" spans="2:22" x14ac:dyDescent="0.3">
      <c r="B251" s="11">
        <v>947</v>
      </c>
      <c r="C251" s="11">
        <v>967</v>
      </c>
      <c r="D251" s="12">
        <v>3294</v>
      </c>
      <c r="E251" s="13">
        <v>0.1</v>
      </c>
      <c r="F251" s="13">
        <v>0.2</v>
      </c>
      <c r="G251" s="12">
        <v>187</v>
      </c>
      <c r="H251" s="13">
        <v>2.5686813186813186E-2</v>
      </c>
      <c r="I251" s="13">
        <v>3.6813186813186814E-2</v>
      </c>
      <c r="J251" s="14">
        <v>5.6769884638737098E-2</v>
      </c>
      <c r="K251" s="15">
        <v>4.0680024286581663E-2</v>
      </c>
      <c r="M251" s="11">
        <v>945</v>
      </c>
      <c r="N251" s="11">
        <v>965</v>
      </c>
      <c r="O251" s="12">
        <v>823</v>
      </c>
      <c r="P251" s="13">
        <v>0.1</v>
      </c>
      <c r="Q251" s="13">
        <v>0.2</v>
      </c>
      <c r="R251" s="12">
        <v>55</v>
      </c>
      <c r="S251" s="13">
        <v>3.0898876404494381E-2</v>
      </c>
      <c r="T251" s="13">
        <v>4.6067415730337076E-2</v>
      </c>
      <c r="U251" s="14">
        <v>6.6828675577156743E-2</v>
      </c>
      <c r="V251" s="15">
        <v>4.9817739975698661E-2</v>
      </c>
    </row>
    <row r="252" spans="2:22" x14ac:dyDescent="0.3">
      <c r="B252" s="11">
        <v>911</v>
      </c>
      <c r="C252" s="11">
        <v>947</v>
      </c>
      <c r="D252" s="12">
        <v>3294</v>
      </c>
      <c r="E252" s="13">
        <v>0.1</v>
      </c>
      <c r="F252" s="13">
        <v>0.3</v>
      </c>
      <c r="G252" s="12">
        <v>233</v>
      </c>
      <c r="H252" s="13">
        <v>3.2005494505494503E-2</v>
      </c>
      <c r="I252" s="13">
        <v>6.8818681318681324E-2</v>
      </c>
      <c r="J252" s="14">
        <v>7.0734669095324831E-2</v>
      </c>
      <c r="K252" s="15">
        <v>5.0698239222829386E-2</v>
      </c>
      <c r="M252" s="11">
        <v>910</v>
      </c>
      <c r="N252" s="11">
        <v>945</v>
      </c>
      <c r="O252" s="12">
        <v>823</v>
      </c>
      <c r="P252" s="13">
        <v>0.1</v>
      </c>
      <c r="Q252" s="13">
        <v>0.3</v>
      </c>
      <c r="R252" s="12">
        <v>75</v>
      </c>
      <c r="S252" s="13">
        <v>4.2134831460674156E-2</v>
      </c>
      <c r="T252" s="13">
        <v>8.8202247191011232E-2</v>
      </c>
      <c r="U252" s="14">
        <v>9.1130012150668294E-2</v>
      </c>
      <c r="V252" s="15">
        <v>6.358849736735521E-2</v>
      </c>
    </row>
    <row r="253" spans="2:22" x14ac:dyDescent="0.3">
      <c r="B253" s="11">
        <v>862</v>
      </c>
      <c r="C253" s="11">
        <v>911</v>
      </c>
      <c r="D253" s="12">
        <v>3294</v>
      </c>
      <c r="E253" s="13">
        <v>0.1</v>
      </c>
      <c r="F253" s="13">
        <v>0.4</v>
      </c>
      <c r="G253" s="12">
        <v>361</v>
      </c>
      <c r="H253" s="13">
        <v>4.9587912087912085E-2</v>
      </c>
      <c r="I253" s="13">
        <v>0.1184065934065934</v>
      </c>
      <c r="J253" s="14">
        <v>0.10959319975713418</v>
      </c>
      <c r="K253" s="15">
        <v>6.5421979356405591E-2</v>
      </c>
      <c r="M253" s="11">
        <v>864</v>
      </c>
      <c r="N253" s="11">
        <v>910</v>
      </c>
      <c r="O253" s="12">
        <v>823</v>
      </c>
      <c r="P253" s="13">
        <v>0.1</v>
      </c>
      <c r="Q253" s="13">
        <v>0.4</v>
      </c>
      <c r="R253" s="12">
        <v>102</v>
      </c>
      <c r="S253" s="13">
        <v>5.7303370786516851E-2</v>
      </c>
      <c r="T253" s="13">
        <v>0.14550561797752809</v>
      </c>
      <c r="U253" s="14">
        <v>0.12393681652490887</v>
      </c>
      <c r="V253" s="15">
        <v>7.8675577156743615E-2</v>
      </c>
    </row>
    <row r="254" spans="2:22" x14ac:dyDescent="0.3">
      <c r="B254" s="11">
        <v>802</v>
      </c>
      <c r="C254" s="11">
        <v>862</v>
      </c>
      <c r="D254" s="12">
        <v>3294</v>
      </c>
      <c r="E254" s="13">
        <v>0.1</v>
      </c>
      <c r="F254" s="13">
        <v>0.5</v>
      </c>
      <c r="G254" s="12">
        <v>470</v>
      </c>
      <c r="H254" s="13">
        <v>6.4560439560439567E-2</v>
      </c>
      <c r="I254" s="13">
        <v>0.18296703296703296</v>
      </c>
      <c r="J254" s="14">
        <v>0.14268366727383122</v>
      </c>
      <c r="K254" s="15">
        <v>8.0874316939890709E-2</v>
      </c>
      <c r="M254" s="11">
        <v>805</v>
      </c>
      <c r="N254" s="11">
        <v>864</v>
      </c>
      <c r="O254" s="12">
        <v>823</v>
      </c>
      <c r="P254" s="13">
        <v>0.1</v>
      </c>
      <c r="Q254" s="13">
        <v>0.5</v>
      </c>
      <c r="R254" s="12">
        <v>125</v>
      </c>
      <c r="S254" s="13">
        <v>7.02247191011236E-2</v>
      </c>
      <c r="T254" s="13">
        <v>0.21573033707865169</v>
      </c>
      <c r="U254" s="14">
        <v>0.15188335358444716</v>
      </c>
      <c r="V254" s="15">
        <v>9.3317132442284331E-2</v>
      </c>
    </row>
    <row r="255" spans="2:22" x14ac:dyDescent="0.3">
      <c r="B255" s="11">
        <v>730</v>
      </c>
      <c r="C255" s="11">
        <v>802</v>
      </c>
      <c r="D255" s="12">
        <v>3294</v>
      </c>
      <c r="E255" s="13">
        <v>0.1</v>
      </c>
      <c r="F255" s="13">
        <v>0.6</v>
      </c>
      <c r="G255" s="12">
        <v>564</v>
      </c>
      <c r="H255" s="13">
        <v>7.7472527472527475E-2</v>
      </c>
      <c r="I255" s="13">
        <v>0.26043956043956046</v>
      </c>
      <c r="J255" s="14">
        <v>0.17122040072859745</v>
      </c>
      <c r="K255" s="15">
        <v>9.593199757134184E-2</v>
      </c>
      <c r="M255" s="11">
        <v>738</v>
      </c>
      <c r="N255" s="11">
        <v>805</v>
      </c>
      <c r="O255" s="12">
        <v>823</v>
      </c>
      <c r="P255" s="13">
        <v>0.1</v>
      </c>
      <c r="Q255" s="13">
        <v>0.6</v>
      </c>
      <c r="R255" s="12">
        <v>150</v>
      </c>
      <c r="S255" s="13">
        <v>8.4269662921348312E-2</v>
      </c>
      <c r="T255" s="13">
        <v>0.3</v>
      </c>
      <c r="U255" s="14">
        <v>0.18226002430133659</v>
      </c>
      <c r="V255" s="15">
        <v>0.10814094775212636</v>
      </c>
    </row>
    <row r="256" spans="2:22" x14ac:dyDescent="0.3">
      <c r="B256" s="11">
        <v>581</v>
      </c>
      <c r="C256" s="11">
        <v>730</v>
      </c>
      <c r="D256" s="12">
        <v>3294</v>
      </c>
      <c r="E256" s="13">
        <v>0.1</v>
      </c>
      <c r="F256" s="13">
        <v>0.7</v>
      </c>
      <c r="G256" s="12">
        <v>733</v>
      </c>
      <c r="H256" s="13">
        <v>0.10068681318681319</v>
      </c>
      <c r="I256" s="13">
        <v>0.36112637362637362</v>
      </c>
      <c r="J256" s="14">
        <v>0.22252580449301762</v>
      </c>
      <c r="K256" s="15">
        <v>0.11401682713158123</v>
      </c>
      <c r="M256" s="11">
        <v>611</v>
      </c>
      <c r="N256" s="11">
        <v>738</v>
      </c>
      <c r="O256" s="12">
        <v>823</v>
      </c>
      <c r="P256" s="13">
        <v>0.1</v>
      </c>
      <c r="Q256" s="13">
        <v>0.7</v>
      </c>
      <c r="R256" s="12">
        <v>167</v>
      </c>
      <c r="S256" s="13">
        <v>9.382022471910112E-2</v>
      </c>
      <c r="T256" s="13">
        <v>0.39382022471910111</v>
      </c>
      <c r="U256" s="14">
        <v>0.20291616038882138</v>
      </c>
      <c r="V256" s="15">
        <v>0.12168026384308279</v>
      </c>
    </row>
    <row r="257" spans="2:22" x14ac:dyDescent="0.3">
      <c r="B257" s="11">
        <v>389</v>
      </c>
      <c r="C257" s="11">
        <v>581</v>
      </c>
      <c r="D257" s="12">
        <v>3294</v>
      </c>
      <c r="E257" s="13">
        <v>0.1</v>
      </c>
      <c r="F257" s="13">
        <v>0.8</v>
      </c>
      <c r="G257" s="12">
        <v>972</v>
      </c>
      <c r="H257" s="13">
        <v>0.13351648351648351</v>
      </c>
      <c r="I257" s="13">
        <v>0.49464285714285716</v>
      </c>
      <c r="J257" s="14">
        <v>0.29508196721311475</v>
      </c>
      <c r="K257" s="15">
        <v>0.13664996964177292</v>
      </c>
      <c r="M257" s="11">
        <v>398</v>
      </c>
      <c r="N257" s="11">
        <v>611</v>
      </c>
      <c r="O257" s="12">
        <v>823</v>
      </c>
      <c r="P257" s="13">
        <v>0.1</v>
      </c>
      <c r="Q257" s="13">
        <v>0.8</v>
      </c>
      <c r="R257" s="12">
        <v>228</v>
      </c>
      <c r="S257" s="13">
        <v>0.12808988764044943</v>
      </c>
      <c r="T257" s="13">
        <v>0.52191011235955054</v>
      </c>
      <c r="U257" s="14">
        <v>0.27703523693803161</v>
      </c>
      <c r="V257" s="15">
        <v>0.14109963547995139</v>
      </c>
    </row>
    <row r="258" spans="2:22" x14ac:dyDescent="0.3">
      <c r="B258" s="11">
        <v>158</v>
      </c>
      <c r="C258" s="11">
        <v>389</v>
      </c>
      <c r="D258" s="12">
        <v>3294</v>
      </c>
      <c r="E258" s="13">
        <v>0.1</v>
      </c>
      <c r="F258" s="13">
        <v>0.9</v>
      </c>
      <c r="G258" s="12">
        <v>1367</v>
      </c>
      <c r="H258" s="13">
        <v>0.18777472527472527</v>
      </c>
      <c r="I258" s="13">
        <v>0.68241758241758244</v>
      </c>
      <c r="J258" s="14">
        <v>0.41499696417729204</v>
      </c>
      <c r="K258" s="15">
        <v>0.16757741347905283</v>
      </c>
      <c r="M258" s="11">
        <v>178</v>
      </c>
      <c r="N258" s="11">
        <v>398</v>
      </c>
      <c r="O258" s="12">
        <v>823</v>
      </c>
      <c r="P258" s="13">
        <v>0.1</v>
      </c>
      <c r="Q258" s="13">
        <v>0.9</v>
      </c>
      <c r="R258" s="12">
        <v>306</v>
      </c>
      <c r="S258" s="13">
        <v>0.17191011235955056</v>
      </c>
      <c r="T258" s="13">
        <v>0.6938202247191011</v>
      </c>
      <c r="U258" s="14">
        <v>0.37181044957472659</v>
      </c>
      <c r="V258" s="15">
        <v>0.16673417037937086</v>
      </c>
    </row>
    <row r="259" spans="2:22" x14ac:dyDescent="0.3">
      <c r="B259" s="11">
        <v>1</v>
      </c>
      <c r="C259" s="11">
        <v>158</v>
      </c>
      <c r="D259" s="12">
        <v>3294</v>
      </c>
      <c r="E259" s="13">
        <v>0.1</v>
      </c>
      <c r="F259" s="13">
        <v>1</v>
      </c>
      <c r="G259" s="12">
        <v>2312</v>
      </c>
      <c r="H259" s="13">
        <v>0.31758241758241756</v>
      </c>
      <c r="I259" s="13">
        <v>1</v>
      </c>
      <c r="J259" s="14">
        <v>0.70188221007893137</v>
      </c>
      <c r="K259" s="15">
        <v>0.22100789313904068</v>
      </c>
      <c r="M259" s="11">
        <v>1</v>
      </c>
      <c r="N259" s="11">
        <v>178</v>
      </c>
      <c r="O259" s="12">
        <v>823</v>
      </c>
      <c r="P259" s="13">
        <v>0.1</v>
      </c>
      <c r="Q259" s="13">
        <v>1</v>
      </c>
      <c r="R259" s="12">
        <v>545</v>
      </c>
      <c r="S259" s="13">
        <v>0.3061797752808989</v>
      </c>
      <c r="T259" s="13">
        <v>1</v>
      </c>
      <c r="U259" s="14">
        <v>0.66221142162818958</v>
      </c>
      <c r="V259" s="15">
        <v>0.21628189550425272</v>
      </c>
    </row>
    <row r="260" spans="2:22" x14ac:dyDescent="0.3">
      <c r="B260" s="148" t="s">
        <v>4</v>
      </c>
      <c r="C260" s="148"/>
      <c r="D260" s="16">
        <f>+SUM(D250:D259)</f>
        <v>32940</v>
      </c>
      <c r="E260" s="17"/>
      <c r="F260" s="17"/>
      <c r="G260" s="16">
        <f>+SUM(G250:G259)</f>
        <v>7280</v>
      </c>
      <c r="H260" s="17"/>
      <c r="I260" s="17"/>
      <c r="J260" s="18"/>
      <c r="K260" s="18"/>
      <c r="M260" s="148" t="s">
        <v>4</v>
      </c>
      <c r="N260" s="148"/>
      <c r="O260" s="16">
        <f>+SUM(O250:O259)</f>
        <v>8230</v>
      </c>
      <c r="P260" s="17"/>
      <c r="Q260" s="17"/>
      <c r="R260" s="16">
        <f>+SUM(R250:R259)</f>
        <v>1780</v>
      </c>
      <c r="S260" s="17"/>
      <c r="T260" s="17"/>
      <c r="U260" s="18"/>
      <c r="V260" s="18"/>
    </row>
  </sheetData>
  <mergeCells count="139">
    <mergeCell ref="B213:C213"/>
    <mergeCell ref="M213:N213"/>
    <mergeCell ref="D113:H113"/>
    <mergeCell ref="I113:M113"/>
    <mergeCell ref="N113:N114"/>
    <mergeCell ref="B201:C201"/>
    <mergeCell ref="D201:F201"/>
    <mergeCell ref="G201:I201"/>
    <mergeCell ref="J201:K201"/>
    <mergeCell ref="M201:N201"/>
    <mergeCell ref="O201:Q201"/>
    <mergeCell ref="R201:T201"/>
    <mergeCell ref="U201:V201"/>
    <mergeCell ref="B118:C118"/>
    <mergeCell ref="B119:C119"/>
    <mergeCell ref="B120:C120"/>
    <mergeCell ref="B121:C121"/>
    <mergeCell ref="H49:J49"/>
    <mergeCell ref="K49:M49"/>
    <mergeCell ref="C51:D51"/>
    <mergeCell ref="C52:D52"/>
    <mergeCell ref="C53:D53"/>
    <mergeCell ref="O156:Q156"/>
    <mergeCell ref="R156:T156"/>
    <mergeCell ref="U156:V156"/>
    <mergeCell ref="M168:N168"/>
    <mergeCell ref="O179:Q179"/>
    <mergeCell ref="R179:T179"/>
    <mergeCell ref="U179:V179"/>
    <mergeCell ref="O133:Q133"/>
    <mergeCell ref="R133:T133"/>
    <mergeCell ref="U133:V133"/>
    <mergeCell ref="M145:N145"/>
    <mergeCell ref="M133:N133"/>
    <mergeCell ref="C39:D39"/>
    <mergeCell ref="C40:D40"/>
    <mergeCell ref="C41:D41"/>
    <mergeCell ref="C42:D42"/>
    <mergeCell ref="C43:D43"/>
    <mergeCell ref="C44:D44"/>
    <mergeCell ref="C45:D45"/>
    <mergeCell ref="C49:D50"/>
    <mergeCell ref="E49:G49"/>
    <mergeCell ref="C34:F34"/>
    <mergeCell ref="G34:H34"/>
    <mergeCell ref="I34:Q34"/>
    <mergeCell ref="R34:U34"/>
    <mergeCell ref="V34:W34"/>
    <mergeCell ref="C37:D38"/>
    <mergeCell ref="E37:G37"/>
    <mergeCell ref="H37:J37"/>
    <mergeCell ref="K37:M37"/>
    <mergeCell ref="C32:F32"/>
    <mergeCell ref="G32:H32"/>
    <mergeCell ref="I32:Q32"/>
    <mergeCell ref="R32:U32"/>
    <mergeCell ref="V32:W32"/>
    <mergeCell ref="C33:F33"/>
    <mergeCell ref="G33:H33"/>
    <mergeCell ref="I33:Q33"/>
    <mergeCell ref="R33:U33"/>
    <mergeCell ref="V33:W33"/>
    <mergeCell ref="O248:Q248"/>
    <mergeCell ref="R248:T248"/>
    <mergeCell ref="U248:V248"/>
    <mergeCell ref="B260:C260"/>
    <mergeCell ref="M260:N260"/>
    <mergeCell ref="B248:C248"/>
    <mergeCell ref="D248:F248"/>
    <mergeCell ref="G248:I248"/>
    <mergeCell ref="J248:K248"/>
    <mergeCell ref="M248:N248"/>
    <mergeCell ref="O225:Q225"/>
    <mergeCell ref="R225:T225"/>
    <mergeCell ref="U225:V225"/>
    <mergeCell ref="B237:C237"/>
    <mergeCell ref="M237:N237"/>
    <mergeCell ref="B225:C225"/>
    <mergeCell ref="D225:F225"/>
    <mergeCell ref="G225:I225"/>
    <mergeCell ref="J225:K225"/>
    <mergeCell ref="M225:N225"/>
    <mergeCell ref="AK133:AM133"/>
    <mergeCell ref="AN133:AP133"/>
    <mergeCell ref="AQ133:AR133"/>
    <mergeCell ref="X145:Y145"/>
    <mergeCell ref="AI145:AJ145"/>
    <mergeCell ref="X133:Y133"/>
    <mergeCell ref="Z133:AB133"/>
    <mergeCell ref="AC133:AE133"/>
    <mergeCell ref="AF133:AG133"/>
    <mergeCell ref="AI133:AJ133"/>
    <mergeCell ref="E61:F61"/>
    <mergeCell ref="G61:H61"/>
    <mergeCell ref="B62:C62"/>
    <mergeCell ref="B63:C63"/>
    <mergeCell ref="B179:C179"/>
    <mergeCell ref="D179:F179"/>
    <mergeCell ref="G179:I179"/>
    <mergeCell ref="J179:K179"/>
    <mergeCell ref="B191:C191"/>
    <mergeCell ref="B65:C65"/>
    <mergeCell ref="B66:C66"/>
    <mergeCell ref="B67:C67"/>
    <mergeCell ref="B68:C68"/>
    <mergeCell ref="B69:C69"/>
    <mergeCell ref="B79:C79"/>
    <mergeCell ref="J62:K62"/>
    <mergeCell ref="J63:K63"/>
    <mergeCell ref="J64:K64"/>
    <mergeCell ref="J65:K65"/>
    <mergeCell ref="J66:K66"/>
    <mergeCell ref="J67:K67"/>
    <mergeCell ref="J68:K68"/>
    <mergeCell ref="B168:C168"/>
    <mergeCell ref="B156:C156"/>
    <mergeCell ref="J69:K69"/>
    <mergeCell ref="J70:K70"/>
    <mergeCell ref="B70:C70"/>
    <mergeCell ref="B75:C75"/>
    <mergeCell ref="B76:C76"/>
    <mergeCell ref="B77:C77"/>
    <mergeCell ref="B78:C78"/>
    <mergeCell ref="B64:C64"/>
    <mergeCell ref="M191:N191"/>
    <mergeCell ref="M179:N179"/>
    <mergeCell ref="M156:N156"/>
    <mergeCell ref="D156:F156"/>
    <mergeCell ref="G156:I156"/>
    <mergeCell ref="J156:K156"/>
    <mergeCell ref="B133:C133"/>
    <mergeCell ref="D133:F133"/>
    <mergeCell ref="G133:I133"/>
    <mergeCell ref="J133:K133"/>
    <mergeCell ref="B145:C145"/>
    <mergeCell ref="B114:C114"/>
    <mergeCell ref="B115:C115"/>
    <mergeCell ref="B116:C116"/>
    <mergeCell ref="B117:C117"/>
  </mergeCells>
  <conditionalFormatting sqref="F63:F6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{767AD801-F210-4AC9-8C18-1A4B67A3C642}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{F14391E6-5250-4690-8241-824B240D2837}</x14:id>
        </ext>
      </extLst>
    </cfRule>
  </conditionalFormatting>
  <conditionalFormatting sqref="F122:F123 F76:F78 F80:F1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{5D4117C9-A88C-4F39-968F-541B62D6DA93}</x14:id>
        </ext>
      </extLst>
    </cfRule>
  </conditionalFormatting>
  <conditionalFormatting sqref="H63:H6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{844A27EE-9B8D-4FF5-B16F-4B6B7DAAE957}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{928542D7-615E-42D6-A829-B55B83F4C7C9}</x14:id>
        </ext>
      </extLst>
    </cfRule>
  </conditionalFormatting>
  <conditionalFormatting sqref="H6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{B18DC81E-C365-4BE8-8107-56E789AD6A83}</x14:id>
        </ext>
      </extLst>
    </cfRule>
  </conditionalFormatting>
  <conditionalFormatting sqref="H122:H123 H76:H78 H107:H112 H80:H8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{2FA7D509-7B31-4D14-8B96-B7A760E93DCE}</x14:id>
        </ext>
      </extLst>
    </cfRule>
  </conditionalFormatting>
  <conditionalFormatting sqref="J135:J14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8:J16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1:J19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3:J2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7:J2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0:J2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{3A240543-4A4A-4F92-BD93-3D9F25BCB05C}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{A85E3170-74CB-46E0-BADB-19FDD74C0389}</x14:id>
        </ext>
      </extLst>
    </cfRule>
  </conditionalFormatting>
  <conditionalFormatting sqref="P63:P6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{4E601ABC-C382-4210-AADB-221BC5940A10}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{B32DE8A2-9B8C-4D97-80E6-FD0ED7A2E659}</x14:id>
        </ext>
      </extLst>
    </cfRule>
  </conditionalFormatting>
  <conditionalFormatting sqref="P6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{ABAFBDE8-1721-4B97-9FD7-FDA09CA0BE67}</x14:id>
        </ext>
      </extLst>
    </cfRule>
  </conditionalFormatting>
  <conditionalFormatting sqref="U135:U14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8:U16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1:U19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3:U2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7:U2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0:U2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5:AF14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35:AQ1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7AD801-F210-4AC9-8C18-1A4B67A3C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14391E6-5250-4690-8241-824B240D2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F63:F69</xm:sqref>
        </x14:conditionalFormatting>
        <x14:conditionalFormatting xmlns:xm="http://schemas.microsoft.com/office/excel/2006/main">
          <x14:cfRule type="dataBar" id="{5D4117C9-A88C-4F39-968F-541B62D6D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F122:F123 F76:F78 F80:F112</xm:sqref>
        </x14:conditionalFormatting>
        <x14:conditionalFormatting xmlns:xm="http://schemas.microsoft.com/office/excel/2006/main">
          <x14:cfRule type="dataBar" id="{844A27EE-9B8D-4FF5-B16F-4B6B7DAAE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28542D7-615E-42D6-A829-B55B83F4C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H63:H69</xm:sqref>
        </x14:conditionalFormatting>
        <x14:conditionalFormatting xmlns:xm="http://schemas.microsoft.com/office/excel/2006/main">
          <x14:cfRule type="dataBar" id="{B18DC81E-C365-4BE8-8107-56E789AD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H66</xm:sqref>
        </x14:conditionalFormatting>
        <x14:conditionalFormatting xmlns:xm="http://schemas.microsoft.com/office/excel/2006/main">
          <x14:cfRule type="dataBar" id="{2FA7D509-7B31-4D14-8B96-B7A760E93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H122:H123 H76:H78 H107:H112 H80:H82</xm:sqref>
        </x14:conditionalFormatting>
        <x14:conditionalFormatting xmlns:xm="http://schemas.microsoft.com/office/excel/2006/main">
          <x14:cfRule type="dataBar" id="{3A240543-4A4A-4F92-BD93-3D9F25BCB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85E3170-74CB-46E0-BADB-19FDD74C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N63:N69</xm:sqref>
        </x14:conditionalFormatting>
        <x14:conditionalFormatting xmlns:xm="http://schemas.microsoft.com/office/excel/2006/main">
          <x14:cfRule type="dataBar" id="{4E601ABC-C382-4210-AADB-221BC5940A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32DE8A2-9B8C-4D97-80E6-FD0ED7A2E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P63:P69</xm:sqref>
        </x14:conditionalFormatting>
        <x14:conditionalFormatting xmlns:xm="http://schemas.microsoft.com/office/excel/2006/main">
          <x14:cfRule type="dataBar" id="{ABAFBDE8-1721-4B97-9FD7-FDA09CA0BE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892D-F1EB-43FC-8F64-2527BFC23313}">
  <dimension ref="A2:AR202"/>
  <sheetViews>
    <sheetView showGridLines="0" topLeftCell="A18" zoomScale="112" zoomScaleNormal="112" workbookViewId="0">
      <selection activeCell="E22" activeCellId="1" sqref="G22 E22"/>
    </sheetView>
  </sheetViews>
  <sheetFormatPr baseColWidth="10" defaultRowHeight="14.4" x14ac:dyDescent="0.3"/>
  <cols>
    <col min="2" max="2" width="9.6640625" customWidth="1"/>
    <col min="3" max="3" width="9" customWidth="1"/>
    <col min="4" max="4" width="11.21875" customWidth="1"/>
    <col min="5" max="5" width="9.6640625" customWidth="1"/>
    <col min="6" max="6" width="10.88671875" customWidth="1"/>
    <col min="7" max="7" width="9.5546875" customWidth="1"/>
    <col min="8" max="8" width="10.88671875" customWidth="1"/>
    <col min="9" max="9" width="9" customWidth="1"/>
    <col min="10" max="10" width="9.33203125" customWidth="1"/>
    <col min="11" max="11" width="8.77734375" customWidth="1"/>
    <col min="13" max="13" width="9.77734375" customWidth="1"/>
    <col min="14" max="14" width="10.5546875" customWidth="1"/>
    <col min="15" max="15" width="9.6640625" customWidth="1"/>
    <col min="16" max="16" width="9.109375" customWidth="1"/>
    <col min="17" max="17" width="8.44140625" customWidth="1"/>
    <col min="18" max="18" width="9.77734375" customWidth="1"/>
    <col min="19" max="19" width="8.21875" customWidth="1"/>
    <col min="20" max="20" width="9.44140625" customWidth="1"/>
    <col min="21" max="21" width="9.109375" customWidth="1"/>
    <col min="22" max="22" width="9.5546875" customWidth="1"/>
  </cols>
  <sheetData>
    <row r="2" spans="1:18" ht="17.399999999999999" x14ac:dyDescent="0.3">
      <c r="A2" s="19" t="s">
        <v>185</v>
      </c>
    </row>
    <row r="3" spans="1:18" x14ac:dyDescent="0.3">
      <c r="J3" s="38" t="s">
        <v>36</v>
      </c>
    </row>
    <row r="4" spans="1:18" x14ac:dyDescent="0.3">
      <c r="B4" s="26"/>
      <c r="C4" s="26"/>
      <c r="D4" s="27"/>
      <c r="E4" s="144"/>
      <c r="F4" s="144"/>
      <c r="G4" s="144"/>
      <c r="H4" s="144"/>
    </row>
    <row r="5" spans="1:18" ht="15.6" x14ac:dyDescent="0.3">
      <c r="B5" s="139"/>
      <c r="C5" s="139"/>
      <c r="D5" s="28"/>
      <c r="E5" s="28" t="s">
        <v>23</v>
      </c>
      <c r="F5" s="28"/>
      <c r="G5" s="28" t="s">
        <v>24</v>
      </c>
      <c r="H5" s="28"/>
      <c r="J5" s="139"/>
      <c r="K5" s="139"/>
      <c r="L5" s="28"/>
      <c r="M5" s="28" t="s">
        <v>23</v>
      </c>
      <c r="N5" s="28"/>
      <c r="O5" s="28" t="s">
        <v>24</v>
      </c>
      <c r="P5" s="28"/>
      <c r="R5" s="72"/>
    </row>
    <row r="6" spans="1:18" x14ac:dyDescent="0.3">
      <c r="B6" s="138" t="s">
        <v>25</v>
      </c>
      <c r="C6" s="138"/>
      <c r="D6" s="29" t="s">
        <v>26</v>
      </c>
      <c r="E6" s="30" t="s">
        <v>21</v>
      </c>
      <c r="F6" s="31" t="s">
        <v>22</v>
      </c>
      <c r="G6" s="30" t="s">
        <v>21</v>
      </c>
      <c r="H6" s="31" t="s">
        <v>22</v>
      </c>
      <c r="J6" s="138" t="s">
        <v>25</v>
      </c>
      <c r="K6" s="138"/>
      <c r="L6" s="29" t="s">
        <v>26</v>
      </c>
      <c r="M6" s="30" t="s">
        <v>21</v>
      </c>
      <c r="N6" s="31" t="s">
        <v>22</v>
      </c>
      <c r="O6" s="30" t="s">
        <v>21</v>
      </c>
      <c r="P6" s="31" t="s">
        <v>22</v>
      </c>
      <c r="R6" s="72"/>
    </row>
    <row r="7" spans="1:18" x14ac:dyDescent="0.3">
      <c r="B7" s="138" t="s">
        <v>27</v>
      </c>
      <c r="C7" s="138"/>
      <c r="D7" s="29">
        <v>0</v>
      </c>
      <c r="E7" s="30">
        <v>2202</v>
      </c>
      <c r="F7" s="31">
        <f t="shared" ref="F7:F9" si="0">+E7/$E$13</f>
        <v>7.2991249005568817E-2</v>
      </c>
      <c r="G7" s="30">
        <v>555</v>
      </c>
      <c r="H7" s="31">
        <f>+G7/$G$13</f>
        <v>7.3587907716786E-2</v>
      </c>
      <c r="J7" s="138" t="s">
        <v>27</v>
      </c>
      <c r="K7" s="138"/>
      <c r="L7" s="29">
        <v>0</v>
      </c>
      <c r="M7" s="30">
        <v>2202</v>
      </c>
      <c r="N7" s="31">
        <f>+M7/$M$13</f>
        <v>7.3034825870646761E-2</v>
      </c>
      <c r="O7" s="30">
        <v>555</v>
      </c>
      <c r="P7" s="31">
        <f>+O7/$O$13</f>
        <v>7.3617190608834066E-2</v>
      </c>
      <c r="R7" s="72"/>
    </row>
    <row r="8" spans="1:18" x14ac:dyDescent="0.3">
      <c r="B8" s="138" t="s">
        <v>5</v>
      </c>
      <c r="C8" s="138"/>
      <c r="D8" s="29">
        <v>1</v>
      </c>
      <c r="E8" s="32">
        <v>6488</v>
      </c>
      <c r="F8" s="31">
        <f t="shared" si="0"/>
        <v>0.21506231768761602</v>
      </c>
      <c r="G8" s="32">
        <v>1545</v>
      </c>
      <c r="H8" s="31">
        <f>+G8/$G$13</f>
        <v>0.20485282418456643</v>
      </c>
      <c r="J8" s="138" t="s">
        <v>5</v>
      </c>
      <c r="K8" s="138"/>
      <c r="L8" s="29">
        <v>1</v>
      </c>
      <c r="M8" s="32">
        <v>6488</v>
      </c>
      <c r="N8" s="31">
        <f t="shared" ref="N8:N12" si="1">+M8/$M$13</f>
        <v>0.21519071310116086</v>
      </c>
      <c r="O8" s="32">
        <v>1545</v>
      </c>
      <c r="P8" s="31">
        <f t="shared" ref="P8:P12" si="2">+O8/$O$13</f>
        <v>0.20493434142459213</v>
      </c>
      <c r="R8" s="72"/>
    </row>
    <row r="9" spans="1:18" x14ac:dyDescent="0.3">
      <c r="B9" s="138" t="s">
        <v>28</v>
      </c>
      <c r="C9" s="138"/>
      <c r="D9" s="29">
        <v>2</v>
      </c>
      <c r="E9" s="32">
        <v>5565</v>
      </c>
      <c r="F9" s="31">
        <f t="shared" si="0"/>
        <v>0.184466984884646</v>
      </c>
      <c r="G9" s="32">
        <v>1466</v>
      </c>
      <c r="H9" s="31">
        <f>+G9/$G$13</f>
        <v>0.19437814903208697</v>
      </c>
      <c r="J9" s="138" t="s">
        <v>28</v>
      </c>
      <c r="K9" s="138"/>
      <c r="L9" s="29">
        <v>2</v>
      </c>
      <c r="M9" s="32">
        <v>5565</v>
      </c>
      <c r="N9" s="31">
        <f t="shared" si="1"/>
        <v>0.18457711442786071</v>
      </c>
      <c r="O9" s="32">
        <v>1466</v>
      </c>
      <c r="P9" s="31">
        <f t="shared" si="2"/>
        <v>0.19445549807666798</v>
      </c>
      <c r="R9" s="72"/>
    </row>
    <row r="10" spans="1:18" x14ac:dyDescent="0.3">
      <c r="B10" s="138" t="s">
        <v>29</v>
      </c>
      <c r="C10" s="138"/>
      <c r="D10" s="29">
        <v>3</v>
      </c>
      <c r="E10" s="33">
        <v>15687</v>
      </c>
      <c r="F10" s="31">
        <f>+E10/$E$13</f>
        <v>0.5199880668257757</v>
      </c>
      <c r="G10" s="33">
        <v>3919</v>
      </c>
      <c r="H10" s="31">
        <f>+G10/$G$13</f>
        <v>0.51962344205780964</v>
      </c>
      <c r="J10" s="138" t="s">
        <v>29</v>
      </c>
      <c r="K10" s="138"/>
      <c r="L10" s="29">
        <v>3</v>
      </c>
      <c r="M10" s="33">
        <v>15687</v>
      </c>
      <c r="N10" s="31">
        <f t="shared" si="1"/>
        <v>0.52029850746268658</v>
      </c>
      <c r="O10" s="33">
        <v>3919</v>
      </c>
      <c r="P10" s="31">
        <f t="shared" si="2"/>
        <v>0.51983021620904635</v>
      </c>
      <c r="R10" s="72"/>
    </row>
    <row r="11" spans="1:18" x14ac:dyDescent="0.3">
      <c r="B11" s="138" t="s">
        <v>30</v>
      </c>
      <c r="C11" s="138"/>
      <c r="D11" s="29">
        <v>4</v>
      </c>
      <c r="E11" s="32">
        <v>208</v>
      </c>
      <c r="F11" s="31">
        <f t="shared" ref="F11:F13" si="3">+E11/$E$13</f>
        <v>6.8947228851763461E-3</v>
      </c>
      <c r="G11" s="32">
        <v>54</v>
      </c>
      <c r="H11" s="31">
        <f t="shared" ref="H11:H13" si="4">+G11/$G$13</f>
        <v>7.1599045346062056E-3</v>
      </c>
      <c r="J11" s="138" t="s">
        <v>30</v>
      </c>
      <c r="K11" s="138"/>
      <c r="L11" s="29">
        <v>4</v>
      </c>
      <c r="M11" s="32">
        <v>208</v>
      </c>
      <c r="N11" s="31">
        <f t="shared" si="1"/>
        <v>6.8988391376451075E-3</v>
      </c>
      <c r="O11" s="32">
        <v>54</v>
      </c>
      <c r="P11" s="31">
        <f t="shared" si="2"/>
        <v>7.1627536808595302E-3</v>
      </c>
      <c r="R11" s="73"/>
    </row>
    <row r="12" spans="1:18" x14ac:dyDescent="0.3">
      <c r="B12" s="138" t="s">
        <v>31</v>
      </c>
      <c r="C12" s="138"/>
      <c r="D12" s="34">
        <v>5</v>
      </c>
      <c r="E12" s="32">
        <v>18</v>
      </c>
      <c r="F12" s="31">
        <f t="shared" si="3"/>
        <v>5.966587112171838E-4</v>
      </c>
      <c r="G12" s="32">
        <v>3</v>
      </c>
      <c r="H12" s="31">
        <f t="shared" si="4"/>
        <v>3.977724741447892E-4</v>
      </c>
      <c r="I12" t="s">
        <v>33</v>
      </c>
      <c r="J12" s="138" t="s">
        <v>31</v>
      </c>
      <c r="K12" s="138"/>
      <c r="L12" s="34">
        <v>5</v>
      </c>
      <c r="M12" s="32">
        <v>0</v>
      </c>
      <c r="N12" s="31">
        <f t="shared" si="1"/>
        <v>0</v>
      </c>
      <c r="O12" s="32">
        <v>0</v>
      </c>
      <c r="P12" s="31">
        <f t="shared" si="2"/>
        <v>0</v>
      </c>
    </row>
    <row r="13" spans="1:18" x14ac:dyDescent="0.3">
      <c r="B13" s="145" t="s">
        <v>4</v>
      </c>
      <c r="C13" s="145"/>
      <c r="D13" s="35" t="s">
        <v>32</v>
      </c>
      <c r="E13" s="37">
        <f>+SUM(E7:E12)</f>
        <v>30168</v>
      </c>
      <c r="F13" s="36">
        <f t="shared" si="3"/>
        <v>1</v>
      </c>
      <c r="G13" s="37">
        <f>+SUM(G7:G12)</f>
        <v>7542</v>
      </c>
      <c r="H13" s="36">
        <f t="shared" si="4"/>
        <v>1</v>
      </c>
      <c r="J13" s="145" t="s">
        <v>4</v>
      </c>
      <c r="K13" s="145"/>
      <c r="L13" s="35" t="s">
        <v>32</v>
      </c>
      <c r="M13" s="37">
        <f>+SUM(M7:M12)</f>
        <v>30150</v>
      </c>
      <c r="N13" s="36">
        <f>+M13/$M$13</f>
        <v>1</v>
      </c>
      <c r="O13" s="37">
        <f>+SUM(O7:O12)</f>
        <v>7539</v>
      </c>
      <c r="P13" s="36">
        <f>+O13/$O$13</f>
        <v>1</v>
      </c>
    </row>
    <row r="16" spans="1:18" x14ac:dyDescent="0.3">
      <c r="B16" s="38" t="s">
        <v>58</v>
      </c>
    </row>
    <row r="18" spans="1:11" ht="15.6" x14ac:dyDescent="0.3">
      <c r="B18" s="139"/>
      <c r="C18" s="139"/>
      <c r="D18" s="28"/>
      <c r="E18" s="28" t="s">
        <v>23</v>
      </c>
      <c r="F18" s="28"/>
      <c r="G18" s="28" t="s">
        <v>24</v>
      </c>
      <c r="H18" s="28"/>
    </row>
    <row r="19" spans="1:11" x14ac:dyDescent="0.3">
      <c r="B19" s="138" t="s">
        <v>25</v>
      </c>
      <c r="C19" s="138"/>
      <c r="D19" s="29" t="s">
        <v>26</v>
      </c>
      <c r="E19" s="30" t="s">
        <v>21</v>
      </c>
      <c r="F19" s="31" t="s">
        <v>22</v>
      </c>
      <c r="G19" s="30" t="s">
        <v>21</v>
      </c>
      <c r="H19" s="31" t="s">
        <v>22</v>
      </c>
    </row>
    <row r="20" spans="1:11" x14ac:dyDescent="0.3">
      <c r="B20" s="138" t="s">
        <v>27</v>
      </c>
      <c r="C20" s="138"/>
      <c r="D20" s="29">
        <v>0</v>
      </c>
      <c r="E20" s="30">
        <v>2202</v>
      </c>
      <c r="F20" s="31">
        <f>+E20/$E$22</f>
        <v>0.25339470655926349</v>
      </c>
      <c r="G20" s="30">
        <v>555</v>
      </c>
      <c r="H20" s="31">
        <f>+G20/$G$22</f>
        <v>0.26428571428571429</v>
      </c>
    </row>
    <row r="21" spans="1:11" x14ac:dyDescent="0.3">
      <c r="B21" s="138" t="s">
        <v>5</v>
      </c>
      <c r="C21" s="138"/>
      <c r="D21" s="29">
        <v>1</v>
      </c>
      <c r="E21" s="32">
        <v>6488</v>
      </c>
      <c r="F21" s="31">
        <f>+E21/$E$22</f>
        <v>0.74660529344073645</v>
      </c>
      <c r="G21" s="32">
        <v>1545</v>
      </c>
      <c r="H21" s="31">
        <f>+G21/$G$22</f>
        <v>0.73571428571428577</v>
      </c>
    </row>
    <row r="22" spans="1:11" x14ac:dyDescent="0.3">
      <c r="B22" s="145" t="s">
        <v>4</v>
      </c>
      <c r="C22" s="145"/>
      <c r="D22" s="29" t="s">
        <v>34</v>
      </c>
      <c r="E22" s="32">
        <f>+SUM(E20:E21)</f>
        <v>8690</v>
      </c>
      <c r="F22" s="36">
        <f>+E22/$E$22</f>
        <v>1</v>
      </c>
      <c r="G22" s="32">
        <f>+SUM(G20:G21)</f>
        <v>2100</v>
      </c>
      <c r="H22" s="36">
        <f>+G22/$G$22</f>
        <v>1</v>
      </c>
    </row>
    <row r="23" spans="1:11" x14ac:dyDescent="0.3">
      <c r="B23" s="26"/>
      <c r="C23" s="26"/>
      <c r="D23" s="39"/>
      <c r="E23" s="40"/>
      <c r="F23" s="41"/>
      <c r="G23" s="40"/>
      <c r="H23" s="41"/>
    </row>
    <row r="24" spans="1:11" x14ac:dyDescent="0.3">
      <c r="A24" s="26" t="s">
        <v>37</v>
      </c>
      <c r="C24" s="26"/>
      <c r="D24" s="39"/>
      <c r="E24" s="40"/>
      <c r="F24" s="41"/>
      <c r="G24" s="40"/>
      <c r="H24" s="41"/>
    </row>
    <row r="25" spans="1:11" x14ac:dyDescent="0.3">
      <c r="B25" s="26"/>
      <c r="C25" s="26"/>
      <c r="D25" s="39"/>
      <c r="E25" s="40"/>
      <c r="F25" s="41"/>
      <c r="G25" s="40"/>
      <c r="H25" s="41"/>
    </row>
    <row r="26" spans="1:11" x14ac:dyDescent="0.3">
      <c r="B26" s="54" t="s">
        <v>57</v>
      </c>
      <c r="C26" s="47" t="s">
        <v>37</v>
      </c>
      <c r="D26" s="48"/>
      <c r="E26" s="49"/>
      <c r="F26" s="50"/>
      <c r="G26" s="49"/>
      <c r="H26" s="51" t="s">
        <v>55</v>
      </c>
      <c r="I26" s="54" t="s">
        <v>56</v>
      </c>
    </row>
    <row r="27" spans="1:11" x14ac:dyDescent="0.3">
      <c r="B27" s="57">
        <v>1</v>
      </c>
      <c r="C27" s="42" t="s">
        <v>136</v>
      </c>
      <c r="D27" s="39"/>
      <c r="E27" s="40"/>
      <c r="F27" s="41"/>
      <c r="G27" s="40"/>
      <c r="H27" s="39">
        <v>467.05635999999998</v>
      </c>
      <c r="I27" s="55">
        <f>+H27/$H$27</f>
        <v>1</v>
      </c>
    </row>
    <row r="28" spans="1:11" x14ac:dyDescent="0.3">
      <c r="B28" s="57">
        <v>2</v>
      </c>
      <c r="C28" s="42" t="s">
        <v>127</v>
      </c>
      <c r="D28" s="39"/>
      <c r="E28" s="40"/>
      <c r="F28" s="41"/>
      <c r="G28" s="40"/>
      <c r="H28" s="39">
        <v>214.49184</v>
      </c>
      <c r="I28" s="55">
        <f t="shared" ref="I28:I34" si="5">+H28/$H$27</f>
        <v>0.45924187821786649</v>
      </c>
    </row>
    <row r="29" spans="1:11" x14ac:dyDescent="0.3">
      <c r="B29" s="57">
        <v>3</v>
      </c>
      <c r="C29" s="42" t="s">
        <v>47</v>
      </c>
      <c r="D29" s="39"/>
      <c r="E29" s="40"/>
      <c r="F29" s="41"/>
      <c r="G29" s="40"/>
      <c r="H29" s="39">
        <v>178.03761</v>
      </c>
      <c r="I29" s="55">
        <f t="shared" si="5"/>
        <v>0.3811908481451789</v>
      </c>
    </row>
    <row r="30" spans="1:11" x14ac:dyDescent="0.3">
      <c r="B30" s="57">
        <v>4</v>
      </c>
      <c r="C30" s="42" t="s">
        <v>128</v>
      </c>
      <c r="D30" s="39"/>
      <c r="E30" s="40"/>
      <c r="F30" s="41"/>
      <c r="G30" s="40"/>
      <c r="H30" s="39">
        <v>83.044489999999996</v>
      </c>
      <c r="I30" s="55">
        <f t="shared" si="5"/>
        <v>0.17780400206947186</v>
      </c>
    </row>
    <row r="31" spans="1:11" x14ac:dyDescent="0.3">
      <c r="B31" s="57">
        <v>5</v>
      </c>
      <c r="C31" s="42" t="s">
        <v>130</v>
      </c>
      <c r="D31" s="39"/>
      <c r="E31" s="40"/>
      <c r="F31" s="41"/>
      <c r="G31" s="40"/>
      <c r="H31" s="39">
        <v>61.387529999999998</v>
      </c>
      <c r="I31" s="55">
        <f t="shared" si="5"/>
        <v>0.13143495144782955</v>
      </c>
      <c r="K31" s="38" t="s">
        <v>72</v>
      </c>
    </row>
    <row r="32" spans="1:11" x14ac:dyDescent="0.3">
      <c r="B32" s="57">
        <v>6</v>
      </c>
      <c r="C32" s="42" t="s">
        <v>129</v>
      </c>
      <c r="D32" s="39"/>
      <c r="E32" s="40"/>
      <c r="F32" s="41"/>
      <c r="G32" s="40"/>
      <c r="H32" s="39">
        <v>55.201909999999998</v>
      </c>
      <c r="I32" s="55">
        <f t="shared" si="5"/>
        <v>0.11819111081155173</v>
      </c>
      <c r="K32" s="38" t="s">
        <v>132</v>
      </c>
    </row>
    <row r="33" spans="2:11" x14ac:dyDescent="0.3">
      <c r="B33" s="57">
        <v>7</v>
      </c>
      <c r="C33" s="42" t="s">
        <v>131</v>
      </c>
      <c r="D33" s="39"/>
      <c r="E33" s="40"/>
      <c r="F33" s="41"/>
      <c r="G33" s="40"/>
      <c r="H33" s="39">
        <v>47.670819999999999</v>
      </c>
      <c r="I33" s="55">
        <f t="shared" si="5"/>
        <v>0.10206652576147342</v>
      </c>
      <c r="K33" s="38" t="s">
        <v>133</v>
      </c>
    </row>
    <row r="34" spans="2:11" x14ac:dyDescent="0.3">
      <c r="B34" s="57">
        <v>8</v>
      </c>
      <c r="C34" s="42" t="s">
        <v>108</v>
      </c>
      <c r="D34" s="39"/>
      <c r="E34" s="40"/>
      <c r="F34" s="41"/>
      <c r="G34" s="40"/>
      <c r="H34" s="39">
        <v>45.844639999999998</v>
      </c>
      <c r="I34" s="55">
        <f t="shared" si="5"/>
        <v>9.815654795922274E-2</v>
      </c>
    </row>
    <row r="35" spans="2:11" x14ac:dyDescent="0.3">
      <c r="B35" s="57">
        <v>9</v>
      </c>
      <c r="C35" s="42" t="s">
        <v>69</v>
      </c>
      <c r="D35" s="39"/>
      <c r="E35" s="40"/>
      <c r="F35" s="41"/>
      <c r="G35" s="40"/>
      <c r="H35" s="39">
        <v>38.949939999999998</v>
      </c>
      <c r="I35" s="55">
        <f>+H35/$H$27</f>
        <v>8.3394517954963721E-2</v>
      </c>
    </row>
    <row r="36" spans="2:11" x14ac:dyDescent="0.3">
      <c r="B36" s="57">
        <v>10</v>
      </c>
      <c r="C36" s="42" t="s">
        <v>135</v>
      </c>
      <c r="D36" s="39"/>
      <c r="E36" s="40"/>
      <c r="F36" s="41"/>
      <c r="G36" s="40"/>
      <c r="H36" s="39">
        <v>34.498690000000003</v>
      </c>
      <c r="I36" s="55">
        <f t="shared" ref="I36:I38" si="6">+H36/$H$27</f>
        <v>7.3864083555140972E-2</v>
      </c>
    </row>
    <row r="37" spans="2:11" x14ac:dyDescent="0.3">
      <c r="B37" s="57">
        <v>11</v>
      </c>
      <c r="C37" s="42" t="s">
        <v>68</v>
      </c>
      <c r="D37" s="39"/>
      <c r="E37" s="40"/>
      <c r="F37" s="41"/>
      <c r="G37" s="40"/>
      <c r="H37" s="39">
        <v>25.683689999999999</v>
      </c>
      <c r="I37" s="55">
        <f t="shared" si="6"/>
        <v>5.4990558312919664E-2</v>
      </c>
    </row>
    <row r="38" spans="2:11" x14ac:dyDescent="0.3">
      <c r="B38" s="57">
        <v>12</v>
      </c>
      <c r="C38" s="42" t="s">
        <v>66</v>
      </c>
      <c r="D38" s="39"/>
      <c r="E38" s="40"/>
      <c r="F38" s="41"/>
      <c r="G38" s="40"/>
      <c r="H38" s="39">
        <v>22.777529999999999</v>
      </c>
      <c r="I38" s="55">
        <f t="shared" si="6"/>
        <v>4.876826856613193E-2</v>
      </c>
    </row>
    <row r="39" spans="2:11" x14ac:dyDescent="0.3">
      <c r="B39" s="57">
        <v>13</v>
      </c>
      <c r="C39" s="42"/>
      <c r="D39" s="39"/>
      <c r="E39" s="40"/>
      <c r="F39" s="41"/>
      <c r="G39" s="40"/>
      <c r="H39" s="39"/>
      <c r="I39" s="55"/>
    </row>
    <row r="40" spans="2:11" x14ac:dyDescent="0.3">
      <c r="B40" s="57">
        <v>14</v>
      </c>
      <c r="C40" s="42"/>
      <c r="D40" s="39"/>
      <c r="E40" s="40"/>
      <c r="F40" s="41"/>
      <c r="G40" s="40"/>
      <c r="H40" s="39"/>
      <c r="I40" s="55"/>
    </row>
    <row r="41" spans="2:11" x14ac:dyDescent="0.3">
      <c r="B41" s="57">
        <v>15</v>
      </c>
      <c r="C41" s="42"/>
      <c r="D41" s="39"/>
      <c r="E41" s="40"/>
      <c r="F41" s="41"/>
      <c r="G41" s="40"/>
      <c r="H41" s="39"/>
      <c r="I41" s="55"/>
    </row>
    <row r="42" spans="2:11" x14ac:dyDescent="0.3">
      <c r="B42" s="57">
        <v>16</v>
      </c>
      <c r="C42" s="42"/>
      <c r="D42" s="39"/>
      <c r="E42" s="40"/>
      <c r="F42" s="41"/>
      <c r="G42" s="40"/>
      <c r="H42" s="39"/>
      <c r="I42" s="55"/>
    </row>
    <row r="43" spans="2:11" x14ac:dyDescent="0.3">
      <c r="B43" s="57">
        <v>17</v>
      </c>
      <c r="C43" s="42"/>
      <c r="D43" s="39"/>
      <c r="E43" s="40"/>
      <c r="F43" s="41"/>
      <c r="G43" s="40"/>
      <c r="H43" s="39"/>
      <c r="I43" s="55"/>
    </row>
    <row r="44" spans="2:11" x14ac:dyDescent="0.3">
      <c r="B44" s="57">
        <v>18</v>
      </c>
      <c r="C44" s="42"/>
      <c r="D44" s="39"/>
      <c r="E44" s="40"/>
      <c r="F44" s="41"/>
      <c r="G44" s="40"/>
      <c r="H44" s="39"/>
      <c r="I44" s="55"/>
    </row>
    <row r="45" spans="2:11" x14ac:dyDescent="0.3">
      <c r="B45" s="57">
        <v>19</v>
      </c>
      <c r="C45" s="42"/>
      <c r="D45" s="39"/>
      <c r="E45" s="40"/>
      <c r="F45" s="41"/>
      <c r="G45" s="40"/>
      <c r="H45" s="39"/>
      <c r="I45" s="55"/>
    </row>
    <row r="46" spans="2:11" x14ac:dyDescent="0.3">
      <c r="B46" s="57">
        <v>20</v>
      </c>
      <c r="C46" s="42"/>
      <c r="D46" s="39"/>
      <c r="E46" s="40"/>
      <c r="F46" s="41"/>
      <c r="G46" s="40"/>
      <c r="H46" s="39"/>
      <c r="I46" s="55"/>
    </row>
    <row r="47" spans="2:11" x14ac:dyDescent="0.3">
      <c r="B47" s="57">
        <v>21</v>
      </c>
      <c r="C47" s="42"/>
      <c r="D47" s="39"/>
      <c r="E47" s="40"/>
      <c r="F47" s="41"/>
      <c r="G47" s="40"/>
      <c r="H47" s="39"/>
      <c r="I47" s="55"/>
    </row>
    <row r="48" spans="2:11" x14ac:dyDescent="0.3">
      <c r="B48" s="57">
        <v>22</v>
      </c>
      <c r="C48" s="42"/>
      <c r="D48" s="39"/>
      <c r="E48" s="40"/>
      <c r="F48" s="41"/>
      <c r="G48" s="40"/>
      <c r="H48" s="39"/>
      <c r="I48" s="55"/>
    </row>
    <row r="49" spans="1:14" x14ac:dyDescent="0.3">
      <c r="B49" s="57">
        <v>23</v>
      </c>
      <c r="C49" s="42"/>
      <c r="D49" s="39"/>
      <c r="E49" s="40"/>
      <c r="F49" s="41"/>
      <c r="G49" s="40"/>
      <c r="H49" s="39"/>
      <c r="I49" s="55"/>
    </row>
    <row r="50" spans="1:14" x14ac:dyDescent="0.3">
      <c r="B50" s="57">
        <v>24</v>
      </c>
      <c r="C50" s="43"/>
      <c r="D50" s="44"/>
      <c r="E50" s="45"/>
      <c r="F50" s="46"/>
      <c r="G50" s="45"/>
      <c r="H50" s="44"/>
      <c r="I50" s="55"/>
    </row>
    <row r="51" spans="1:14" x14ac:dyDescent="0.3">
      <c r="B51" s="97"/>
      <c r="C51" s="62"/>
      <c r="D51" s="39"/>
      <c r="E51" s="40"/>
      <c r="F51" s="41"/>
      <c r="G51" s="40"/>
      <c r="H51" s="39"/>
      <c r="I51" s="98"/>
    </row>
    <row r="52" spans="1:14" x14ac:dyDescent="0.3">
      <c r="B52" s="97"/>
      <c r="C52" s="62"/>
      <c r="D52" s="39"/>
      <c r="E52" s="40"/>
      <c r="F52" s="41"/>
      <c r="G52" s="40"/>
      <c r="H52" s="39"/>
      <c r="I52" s="98"/>
    </row>
    <row r="53" spans="1:14" x14ac:dyDescent="0.3">
      <c r="B53" s="97"/>
      <c r="C53" s="62"/>
      <c r="D53" s="39"/>
      <c r="E53" s="40"/>
      <c r="F53" s="41"/>
      <c r="G53" s="40"/>
      <c r="H53" s="39"/>
      <c r="I53" s="98"/>
    </row>
    <row r="54" spans="1:14" ht="17.399999999999999" x14ac:dyDescent="0.3">
      <c r="A54" s="94" t="s">
        <v>124</v>
      </c>
      <c r="C54" s="26"/>
      <c r="D54" s="39"/>
      <c r="E54" s="40"/>
      <c r="F54" s="41"/>
      <c r="G54" s="40"/>
      <c r="H54" s="41"/>
    </row>
    <row r="55" spans="1:14" x14ac:dyDescent="0.3">
      <c r="B55" s="26"/>
      <c r="C55" s="26"/>
      <c r="D55" s="39"/>
      <c r="E55" s="40"/>
      <c r="F55" s="41"/>
      <c r="G55" s="40"/>
      <c r="H55" s="41"/>
    </row>
    <row r="56" spans="1:14" x14ac:dyDescent="0.3">
      <c r="B56" s="26"/>
      <c r="C56" s="26"/>
      <c r="D56" s="39"/>
      <c r="E56" s="40"/>
      <c r="F56" s="41"/>
      <c r="G56" s="40"/>
      <c r="H56" s="41"/>
    </row>
    <row r="57" spans="1:14" ht="17.399999999999999" x14ac:dyDescent="0.3">
      <c r="B57" s="26"/>
      <c r="C57" s="26"/>
      <c r="D57" s="188" t="s">
        <v>15</v>
      </c>
      <c r="E57" s="189"/>
      <c r="F57" s="189"/>
      <c r="G57" s="189"/>
      <c r="H57" s="189"/>
      <c r="I57" s="188" t="s">
        <v>122</v>
      </c>
      <c r="J57" s="189"/>
      <c r="K57" s="189"/>
      <c r="L57" s="189"/>
      <c r="M57" s="189"/>
      <c r="N57" s="190" t="s">
        <v>114</v>
      </c>
    </row>
    <row r="58" spans="1:14" ht="41.4" x14ac:dyDescent="0.3">
      <c r="B58" s="163" t="s">
        <v>110</v>
      </c>
      <c r="C58" s="163"/>
      <c r="D58" s="79" t="s">
        <v>0</v>
      </c>
      <c r="E58" s="79" t="s">
        <v>1</v>
      </c>
      <c r="F58" s="79" t="s">
        <v>111</v>
      </c>
      <c r="G58" s="80" t="s">
        <v>112</v>
      </c>
      <c r="H58" s="80" t="s">
        <v>113</v>
      </c>
      <c r="I58" s="90" t="s">
        <v>0</v>
      </c>
      <c r="J58" s="90" t="s">
        <v>1</v>
      </c>
      <c r="K58" s="90" t="s">
        <v>111</v>
      </c>
      <c r="L58" s="91" t="s">
        <v>112</v>
      </c>
      <c r="M58" s="91" t="s">
        <v>113</v>
      </c>
      <c r="N58" s="191"/>
    </row>
    <row r="59" spans="1:14" ht="30.6" customHeight="1" x14ac:dyDescent="0.3">
      <c r="B59" s="164" t="s">
        <v>116</v>
      </c>
      <c r="C59" s="165"/>
      <c r="D59" s="81">
        <v>70.782755648030786</v>
      </c>
      <c r="E59" s="81">
        <v>91.832748443754141</v>
      </c>
      <c r="F59" s="81">
        <v>83.665496887508283</v>
      </c>
      <c r="G59" s="82">
        <v>0.18275290215588724</v>
      </c>
      <c r="H59" s="89">
        <v>0.98772802653399672</v>
      </c>
      <c r="I59" s="81">
        <v>71.251112660804296</v>
      </c>
      <c r="J59" s="81">
        <v>91.896490574904661</v>
      </c>
      <c r="K59" s="81">
        <v>83.792981149809336</v>
      </c>
      <c r="L59" s="89">
        <v>0.16047745358090185</v>
      </c>
      <c r="M59" s="89">
        <v>0.98938992042440321</v>
      </c>
      <c r="N59" s="93">
        <v>1.29E-2</v>
      </c>
    </row>
    <row r="60" spans="1:14" ht="25.8" customHeight="1" x14ac:dyDescent="0.3">
      <c r="B60" s="164" t="s">
        <v>117</v>
      </c>
      <c r="C60" s="165"/>
      <c r="D60" s="81">
        <v>70.446355459995317</v>
      </c>
      <c r="E60" s="81">
        <v>91.620489141452026</v>
      </c>
      <c r="F60" s="81">
        <v>83.240978282904067</v>
      </c>
      <c r="G60" s="82">
        <v>0.1781094527363184</v>
      </c>
      <c r="H60" s="89">
        <v>0.97578772802653402</v>
      </c>
      <c r="I60" s="81">
        <v>69.685324163355716</v>
      </c>
      <c r="J60" s="81">
        <v>91.798585778789771</v>
      </c>
      <c r="K60" s="81">
        <v>83.597171557579557</v>
      </c>
      <c r="L60" s="89">
        <v>0.17374005305039789</v>
      </c>
      <c r="M60" s="96">
        <v>1</v>
      </c>
      <c r="N60" s="93">
        <v>1.6839822125402054E-2</v>
      </c>
    </row>
    <row r="61" spans="1:14" ht="25.2" customHeight="1" x14ac:dyDescent="0.3">
      <c r="B61" s="164" t="s">
        <v>118</v>
      </c>
      <c r="C61" s="165"/>
      <c r="D61" s="81">
        <v>72.446681775829575</v>
      </c>
      <c r="E61" s="81">
        <v>91.96474859336017</v>
      </c>
      <c r="F61" s="81">
        <v>83.92949718672034</v>
      </c>
      <c r="G61" s="82">
        <v>0.1648</v>
      </c>
      <c r="H61" s="89">
        <v>0.95389718076285246</v>
      </c>
      <c r="I61" s="81">
        <v>70.046500263975304</v>
      </c>
      <c r="J61" s="81">
        <v>91.468341304994311</v>
      </c>
      <c r="K61" s="81">
        <v>82.936682609988608</v>
      </c>
      <c r="L61" s="89">
        <v>0.16180371352785147</v>
      </c>
      <c r="M61" s="89">
        <v>0.98670000000000002</v>
      </c>
      <c r="N61" s="93">
        <v>1.6478687969338976E-2</v>
      </c>
    </row>
    <row r="62" spans="1:14" ht="24" customHeight="1" x14ac:dyDescent="0.3">
      <c r="B62" s="164" t="s">
        <v>119</v>
      </c>
      <c r="C62" s="165"/>
      <c r="D62" s="81">
        <v>70.43650205729989</v>
      </c>
      <c r="E62" s="81">
        <v>91.933411959491522</v>
      </c>
      <c r="F62" s="81">
        <v>83.86682391898303</v>
      </c>
      <c r="G62" s="82">
        <v>0.17379767827529022</v>
      </c>
      <c r="H62" s="89">
        <v>0.98670000000000002</v>
      </c>
      <c r="I62" s="81">
        <v>70.675149074498435</v>
      </c>
      <c r="J62" s="81">
        <v>91.620397849219998</v>
      </c>
      <c r="K62" s="81">
        <v>83.240795698439982</v>
      </c>
      <c r="L62" s="89">
        <v>0.1658</v>
      </c>
      <c r="M62" s="89">
        <v>0.98809999999999998</v>
      </c>
      <c r="N62" s="93">
        <v>1.5973713483562059E-2</v>
      </c>
    </row>
    <row r="63" spans="1:14" ht="30.6" customHeight="1" x14ac:dyDescent="0.3">
      <c r="B63" s="164" t="s">
        <v>120</v>
      </c>
      <c r="C63" s="165"/>
      <c r="D63" s="6">
        <v>72.592490208253736</v>
      </c>
      <c r="E63" s="6">
        <v>92.090152727359566</v>
      </c>
      <c r="F63" s="6">
        <v>84.180305454719132</v>
      </c>
      <c r="G63" s="82">
        <v>0.16948590381426201</v>
      </c>
      <c r="H63" s="89">
        <v>0.96919999999999995</v>
      </c>
      <c r="I63" s="81">
        <v>71.635356548011003</v>
      </c>
      <c r="J63" s="81">
        <v>92.450371848007123</v>
      </c>
      <c r="K63" s="81">
        <v>84.90074369601426</v>
      </c>
      <c r="L63" s="89">
        <v>0.16047745358090185</v>
      </c>
      <c r="M63" s="96">
        <v>1</v>
      </c>
      <c r="N63" s="93">
        <v>1.8263426072488393E-2</v>
      </c>
    </row>
    <row r="64" spans="1:14" ht="20.399999999999999" customHeight="1" x14ac:dyDescent="0.3">
      <c r="B64" s="164" t="s">
        <v>121</v>
      </c>
      <c r="C64" s="165"/>
      <c r="D64" s="81">
        <v>72.455157636146055</v>
      </c>
      <c r="E64" s="81">
        <v>91.979417386868363</v>
      </c>
      <c r="F64" s="81">
        <v>83.958834773736712</v>
      </c>
      <c r="G64" s="82">
        <v>0.16583747927031509</v>
      </c>
      <c r="H64" s="89">
        <v>0.95520000000000005</v>
      </c>
      <c r="I64" s="81">
        <v>71.454846314926272</v>
      </c>
      <c r="J64" s="81">
        <v>92.116560174812605</v>
      </c>
      <c r="K64" s="81">
        <v>84.233120349625224</v>
      </c>
      <c r="L64" s="89">
        <v>0.16710875331564987</v>
      </c>
      <c r="M64" s="89">
        <v>0.98409999999999997</v>
      </c>
      <c r="N64" s="93">
        <v>1.8499999999999999E-2</v>
      </c>
    </row>
    <row r="65" spans="1:44" x14ac:dyDescent="0.3">
      <c r="B65" s="97"/>
      <c r="C65" s="62"/>
      <c r="D65" s="39"/>
      <c r="E65" s="40"/>
      <c r="F65" s="41"/>
      <c r="G65" s="40"/>
      <c r="H65" s="39"/>
      <c r="I65" s="98"/>
    </row>
    <row r="66" spans="1:44" x14ac:dyDescent="0.3">
      <c r="B66" s="26"/>
      <c r="C66" s="26"/>
      <c r="D66" s="39"/>
      <c r="E66" s="40"/>
      <c r="F66" s="41"/>
      <c r="G66" s="40"/>
      <c r="H66" s="41"/>
    </row>
    <row r="67" spans="1:44" ht="17.399999999999999" customHeight="1" x14ac:dyDescent="0.3">
      <c r="A67" s="19" t="s">
        <v>123</v>
      </c>
    </row>
    <row r="69" spans="1:44" ht="17.399999999999999" x14ac:dyDescent="0.3">
      <c r="B69" s="19" t="s">
        <v>60</v>
      </c>
      <c r="X69" s="19"/>
    </row>
    <row r="71" spans="1:44" x14ac:dyDescent="0.3">
      <c r="B71" s="20" t="s">
        <v>15</v>
      </c>
      <c r="M71" s="20" t="s">
        <v>16</v>
      </c>
      <c r="X71" s="20"/>
      <c r="AI71" s="20"/>
    </row>
    <row r="72" spans="1:44" x14ac:dyDescent="0.3">
      <c r="B72" t="s">
        <v>35</v>
      </c>
    </row>
    <row r="74" spans="1:44" x14ac:dyDescent="0.3">
      <c r="B74" s="1" t="s">
        <v>0</v>
      </c>
      <c r="C74" s="1" t="s">
        <v>1</v>
      </c>
      <c r="D74" s="1" t="s">
        <v>2</v>
      </c>
      <c r="E74" s="2"/>
      <c r="F74" s="3"/>
      <c r="G74" s="4"/>
      <c r="H74" s="3"/>
      <c r="I74" s="3"/>
      <c r="J74" s="5"/>
      <c r="K74" s="5"/>
      <c r="M74" s="1" t="s">
        <v>0</v>
      </c>
      <c r="N74" s="1" t="s">
        <v>1</v>
      </c>
      <c r="O74" s="1" t="s">
        <v>2</v>
      </c>
      <c r="P74" s="2"/>
      <c r="Q74" s="3"/>
      <c r="R74" s="4"/>
      <c r="S74" s="3"/>
      <c r="T74" s="3"/>
      <c r="U74" s="5"/>
      <c r="V74" s="5"/>
      <c r="X74" s="100"/>
      <c r="Y74" s="100"/>
      <c r="Z74" s="100"/>
      <c r="AA74" s="101"/>
      <c r="AB74" s="102"/>
      <c r="AC74" s="103"/>
      <c r="AD74" s="102"/>
      <c r="AE74" s="102"/>
      <c r="AF74" s="78"/>
      <c r="AG74" s="78"/>
      <c r="AI74" s="100"/>
      <c r="AJ74" s="100"/>
      <c r="AK74" s="100"/>
      <c r="AL74" s="101"/>
      <c r="AM74" s="102"/>
      <c r="AN74" s="103"/>
      <c r="AO74" s="102"/>
      <c r="AP74" s="102"/>
      <c r="AQ74" s="78"/>
      <c r="AR74" s="78"/>
    </row>
    <row r="75" spans="1:44" x14ac:dyDescent="0.3">
      <c r="B75" s="6">
        <v>70.782755648030786</v>
      </c>
      <c r="C75" s="6">
        <v>91.832748443754141</v>
      </c>
      <c r="D75" s="6">
        <v>83.665496887508283</v>
      </c>
      <c r="E75" s="7"/>
      <c r="F75" s="3"/>
      <c r="G75" s="4"/>
      <c r="H75" s="3"/>
      <c r="I75" s="3"/>
      <c r="J75" s="5"/>
      <c r="K75" s="5"/>
      <c r="M75" s="6">
        <v>71.251112660804296</v>
      </c>
      <c r="N75" s="6">
        <v>91.896490574904661</v>
      </c>
      <c r="O75" s="6">
        <v>83.792981149809336</v>
      </c>
      <c r="P75" s="7"/>
      <c r="Q75" s="3"/>
      <c r="R75" s="4"/>
      <c r="S75" s="3"/>
      <c r="T75" s="3"/>
      <c r="U75" s="5"/>
      <c r="V75" s="5"/>
      <c r="X75" s="104"/>
      <c r="Y75" s="104"/>
      <c r="Z75" s="104"/>
      <c r="AA75" s="99"/>
      <c r="AB75" s="102"/>
      <c r="AC75" s="103"/>
      <c r="AD75" s="102"/>
      <c r="AE75" s="102"/>
      <c r="AF75" s="78"/>
      <c r="AG75" s="78"/>
      <c r="AI75" s="104"/>
      <c r="AJ75" s="104"/>
      <c r="AK75" s="104"/>
      <c r="AL75" s="99"/>
      <c r="AM75" s="102"/>
      <c r="AN75" s="103"/>
      <c r="AO75" s="102"/>
      <c r="AP75" s="102"/>
      <c r="AQ75" s="78"/>
      <c r="AR75" s="78"/>
    </row>
    <row r="76" spans="1:44" x14ac:dyDescent="0.3">
      <c r="B76" s="149" t="s">
        <v>3</v>
      </c>
      <c r="C76" s="149"/>
      <c r="D76" s="146" t="s">
        <v>4</v>
      </c>
      <c r="E76" s="146"/>
      <c r="F76" s="146"/>
      <c r="G76" s="146" t="s">
        <v>5</v>
      </c>
      <c r="H76" s="146"/>
      <c r="I76" s="146"/>
      <c r="J76" s="147" t="s">
        <v>6</v>
      </c>
      <c r="K76" s="147"/>
      <c r="M76" s="149" t="s">
        <v>3</v>
      </c>
      <c r="N76" s="149"/>
      <c r="O76" s="146" t="s">
        <v>4</v>
      </c>
      <c r="P76" s="146"/>
      <c r="Q76" s="146"/>
      <c r="R76" s="146" t="s">
        <v>5</v>
      </c>
      <c r="S76" s="146"/>
      <c r="T76" s="146"/>
      <c r="U76" s="147" t="s">
        <v>6</v>
      </c>
      <c r="V76" s="147"/>
      <c r="X76" s="195"/>
      <c r="Y76" s="195"/>
      <c r="Z76" s="194"/>
      <c r="AA76" s="194"/>
      <c r="AB76" s="194"/>
      <c r="AC76" s="194"/>
      <c r="AD76" s="194"/>
      <c r="AE76" s="194"/>
      <c r="AF76" s="192"/>
      <c r="AG76" s="192"/>
      <c r="AI76" s="195"/>
      <c r="AJ76" s="195"/>
      <c r="AK76" s="194"/>
      <c r="AL76" s="194"/>
      <c r="AM76" s="194"/>
      <c r="AN76" s="194"/>
      <c r="AO76" s="194"/>
      <c r="AP76" s="194"/>
      <c r="AQ76" s="192"/>
      <c r="AR76" s="192"/>
    </row>
    <row r="77" spans="1:44" x14ac:dyDescent="0.3">
      <c r="B77" s="8" t="s">
        <v>7</v>
      </c>
      <c r="C77" s="8" t="s">
        <v>8</v>
      </c>
      <c r="D77" s="9" t="s">
        <v>9</v>
      </c>
      <c r="E77" s="8" t="s">
        <v>10</v>
      </c>
      <c r="F77" s="8" t="s">
        <v>11</v>
      </c>
      <c r="G77" s="9" t="s">
        <v>9</v>
      </c>
      <c r="H77" s="8" t="s">
        <v>10</v>
      </c>
      <c r="I77" s="8" t="s">
        <v>11</v>
      </c>
      <c r="J77" s="10" t="s">
        <v>12</v>
      </c>
      <c r="K77" s="8" t="s">
        <v>13</v>
      </c>
      <c r="M77" s="8" t="s">
        <v>7</v>
      </c>
      <c r="N77" s="8" t="s">
        <v>8</v>
      </c>
      <c r="O77" s="9" t="s">
        <v>9</v>
      </c>
      <c r="P77" s="8" t="s">
        <v>10</v>
      </c>
      <c r="Q77" s="8" t="s">
        <v>11</v>
      </c>
      <c r="R77" s="9" t="s">
        <v>9</v>
      </c>
      <c r="S77" s="8" t="s">
        <v>10</v>
      </c>
      <c r="T77" s="8" t="s">
        <v>11</v>
      </c>
      <c r="U77" s="10" t="s">
        <v>12</v>
      </c>
      <c r="V77" s="8" t="s">
        <v>13</v>
      </c>
      <c r="X77" s="76"/>
      <c r="Y77" s="76"/>
      <c r="Z77" s="105"/>
      <c r="AA77" s="76"/>
      <c r="AB77" s="76"/>
      <c r="AC77" s="105"/>
      <c r="AD77" s="76"/>
      <c r="AE77" s="76"/>
      <c r="AF77" s="75"/>
      <c r="AG77" s="76"/>
      <c r="AI77" s="76"/>
      <c r="AJ77" s="76"/>
      <c r="AK77" s="105"/>
      <c r="AL77" s="76"/>
      <c r="AM77" s="76"/>
      <c r="AN77" s="105"/>
      <c r="AO77" s="76"/>
      <c r="AP77" s="76"/>
      <c r="AQ77" s="75"/>
      <c r="AR77" s="76"/>
    </row>
    <row r="78" spans="1:44" x14ac:dyDescent="0.3">
      <c r="B78" s="11">
        <v>501</v>
      </c>
      <c r="C78" s="11">
        <v>999</v>
      </c>
      <c r="D78" s="12">
        <v>3015</v>
      </c>
      <c r="E78" s="13">
        <v>0.1</v>
      </c>
      <c r="F78" s="13">
        <v>0.1</v>
      </c>
      <c r="G78" s="12">
        <v>551</v>
      </c>
      <c r="H78" s="13">
        <v>2.8365508365508364E-2</v>
      </c>
      <c r="I78" s="13">
        <v>2.8365508365508364E-2</v>
      </c>
      <c r="J78" s="14">
        <v>0.18275290215588724</v>
      </c>
      <c r="K78" s="15">
        <v>0.18275290215588724</v>
      </c>
      <c r="M78" s="11">
        <v>504</v>
      </c>
      <c r="N78" s="11">
        <v>999</v>
      </c>
      <c r="O78" s="12">
        <v>754</v>
      </c>
      <c r="P78" s="13">
        <v>0.10001326435866825</v>
      </c>
      <c r="Q78" s="13">
        <v>0.10001326435866825</v>
      </c>
      <c r="R78" s="12">
        <v>121</v>
      </c>
      <c r="S78" s="13">
        <v>2.5382840360813928E-2</v>
      </c>
      <c r="T78" s="13">
        <v>2.5382840360813928E-2</v>
      </c>
      <c r="U78" s="14">
        <v>0.16047745358090185</v>
      </c>
      <c r="V78" s="15">
        <v>0.16047745358090185</v>
      </c>
      <c r="X78" s="106"/>
      <c r="Y78" s="106"/>
      <c r="Z78" s="103"/>
      <c r="AA78" s="107"/>
      <c r="AB78" s="107"/>
      <c r="AC78" s="103"/>
      <c r="AD78" s="107"/>
      <c r="AE78" s="107"/>
      <c r="AF78" s="77"/>
      <c r="AG78" s="78"/>
      <c r="AI78" s="106"/>
      <c r="AJ78" s="106"/>
      <c r="AK78" s="103"/>
      <c r="AL78" s="107"/>
      <c r="AM78" s="107"/>
      <c r="AN78" s="103"/>
      <c r="AO78" s="107"/>
      <c r="AP78" s="107"/>
      <c r="AQ78" s="77"/>
      <c r="AR78" s="78"/>
    </row>
    <row r="79" spans="1:44" x14ac:dyDescent="0.3">
      <c r="B79" s="11">
        <v>356</v>
      </c>
      <c r="C79" s="11">
        <v>501</v>
      </c>
      <c r="D79" s="12">
        <v>3015</v>
      </c>
      <c r="E79" s="13">
        <v>0.1</v>
      </c>
      <c r="F79" s="13">
        <v>0.2</v>
      </c>
      <c r="G79" s="12">
        <v>855</v>
      </c>
      <c r="H79" s="13">
        <v>4.4015444015444015E-2</v>
      </c>
      <c r="I79" s="13">
        <v>7.2380952380952379E-2</v>
      </c>
      <c r="J79" s="14">
        <v>0.28358208955223879</v>
      </c>
      <c r="K79" s="15">
        <v>0.23316749585406302</v>
      </c>
      <c r="M79" s="11">
        <v>368</v>
      </c>
      <c r="N79" s="11">
        <v>504</v>
      </c>
      <c r="O79" s="12">
        <v>754</v>
      </c>
      <c r="P79" s="13">
        <v>0.10001326435866825</v>
      </c>
      <c r="Q79" s="13">
        <v>0.2000265287173365</v>
      </c>
      <c r="R79" s="12">
        <v>205</v>
      </c>
      <c r="S79" s="13">
        <v>4.3003985735263268E-2</v>
      </c>
      <c r="T79" s="13">
        <v>6.83868260960772E-2</v>
      </c>
      <c r="U79" s="14">
        <v>0.27188328912466841</v>
      </c>
      <c r="V79" s="15">
        <v>0.21618037135278514</v>
      </c>
      <c r="X79" s="106"/>
      <c r="Y79" s="106"/>
      <c r="Z79" s="103"/>
      <c r="AA79" s="107"/>
      <c r="AB79" s="107"/>
      <c r="AC79" s="103"/>
      <c r="AD79" s="107"/>
      <c r="AE79" s="107"/>
      <c r="AF79" s="77"/>
      <c r="AG79" s="78"/>
      <c r="AI79" s="106"/>
      <c r="AJ79" s="106"/>
      <c r="AK79" s="103"/>
      <c r="AL79" s="107"/>
      <c r="AM79" s="107"/>
      <c r="AN79" s="103"/>
      <c r="AO79" s="107"/>
      <c r="AP79" s="107"/>
      <c r="AQ79" s="77"/>
      <c r="AR79" s="78"/>
    </row>
    <row r="80" spans="1:44" x14ac:dyDescent="0.3">
      <c r="B80" s="11">
        <v>208</v>
      </c>
      <c r="C80" s="11">
        <v>356</v>
      </c>
      <c r="D80" s="12">
        <v>3015</v>
      </c>
      <c r="E80" s="13">
        <v>0.1</v>
      </c>
      <c r="F80" s="13">
        <v>0.3</v>
      </c>
      <c r="G80" s="12">
        <v>1146</v>
      </c>
      <c r="H80" s="13">
        <v>5.8996138996138994E-2</v>
      </c>
      <c r="I80" s="13">
        <v>0.13137709137709139</v>
      </c>
      <c r="J80" s="14">
        <v>0.38009950248756219</v>
      </c>
      <c r="K80" s="15">
        <v>0.28214483139856272</v>
      </c>
      <c r="M80" s="11">
        <v>215</v>
      </c>
      <c r="N80" s="11">
        <v>368</v>
      </c>
      <c r="O80" s="12">
        <v>754</v>
      </c>
      <c r="P80" s="13">
        <v>0.10001326435866825</v>
      </c>
      <c r="Q80" s="13">
        <v>0.30003979307600476</v>
      </c>
      <c r="R80" s="12">
        <v>275</v>
      </c>
      <c r="S80" s="13">
        <v>5.7688273547304388E-2</v>
      </c>
      <c r="T80" s="13">
        <v>0.12607509964338159</v>
      </c>
      <c r="U80" s="14">
        <v>0.36472148541114058</v>
      </c>
      <c r="V80" s="15">
        <v>0.2656940760389036</v>
      </c>
      <c r="X80" s="106"/>
      <c r="Y80" s="106"/>
      <c r="Z80" s="103"/>
      <c r="AA80" s="107"/>
      <c r="AB80" s="107"/>
      <c r="AC80" s="103"/>
      <c r="AD80" s="107"/>
      <c r="AE80" s="107"/>
      <c r="AF80" s="77"/>
      <c r="AG80" s="78"/>
      <c r="AI80" s="106"/>
      <c r="AJ80" s="106"/>
      <c r="AK80" s="103"/>
      <c r="AL80" s="107"/>
      <c r="AM80" s="107"/>
      <c r="AN80" s="103"/>
      <c r="AO80" s="107"/>
      <c r="AP80" s="107"/>
      <c r="AQ80" s="77"/>
      <c r="AR80" s="78"/>
    </row>
    <row r="81" spans="2:44" x14ac:dyDescent="0.3">
      <c r="B81" s="11">
        <v>126</v>
      </c>
      <c r="C81" s="11">
        <v>208</v>
      </c>
      <c r="D81" s="12">
        <v>3015</v>
      </c>
      <c r="E81" s="13">
        <v>0.1</v>
      </c>
      <c r="F81" s="13">
        <v>0.4</v>
      </c>
      <c r="G81" s="12">
        <v>1509</v>
      </c>
      <c r="H81" s="13">
        <v>7.7683397683397687E-2</v>
      </c>
      <c r="I81" s="13">
        <v>0.20906048906048907</v>
      </c>
      <c r="J81" s="14">
        <v>0.50049751243781093</v>
      </c>
      <c r="K81" s="15">
        <v>0.33673300165837478</v>
      </c>
      <c r="M81" s="11">
        <v>133</v>
      </c>
      <c r="N81" s="11">
        <v>215</v>
      </c>
      <c r="O81" s="12">
        <v>754</v>
      </c>
      <c r="P81" s="13">
        <v>0.10001326435866825</v>
      </c>
      <c r="Q81" s="13">
        <v>0.40005305743467301</v>
      </c>
      <c r="R81" s="12">
        <v>340</v>
      </c>
      <c r="S81" s="13">
        <v>7.1323683658485418E-2</v>
      </c>
      <c r="T81" s="13">
        <v>0.197398783301867</v>
      </c>
      <c r="U81" s="14">
        <v>0.45092838196286472</v>
      </c>
      <c r="V81" s="15">
        <v>0.3120026525198939</v>
      </c>
      <c r="X81" s="106"/>
      <c r="Y81" s="106"/>
      <c r="Z81" s="103"/>
      <c r="AA81" s="107"/>
      <c r="AB81" s="107"/>
      <c r="AC81" s="103"/>
      <c r="AD81" s="107"/>
      <c r="AE81" s="107"/>
      <c r="AF81" s="77"/>
      <c r="AG81" s="78"/>
      <c r="AI81" s="106"/>
      <c r="AJ81" s="106"/>
      <c r="AK81" s="103"/>
      <c r="AL81" s="107"/>
      <c r="AM81" s="107"/>
      <c r="AN81" s="103"/>
      <c r="AO81" s="107"/>
      <c r="AP81" s="107"/>
      <c r="AQ81" s="77"/>
      <c r="AR81" s="78"/>
    </row>
    <row r="82" spans="2:44" x14ac:dyDescent="0.3">
      <c r="B82" s="11">
        <v>65</v>
      </c>
      <c r="C82" s="11">
        <v>126</v>
      </c>
      <c r="D82" s="12">
        <v>3015</v>
      </c>
      <c r="E82" s="13">
        <v>0.1</v>
      </c>
      <c r="F82" s="13">
        <v>0.5</v>
      </c>
      <c r="G82" s="12">
        <v>1993</v>
      </c>
      <c r="H82" s="13">
        <v>0.1025997425997426</v>
      </c>
      <c r="I82" s="13">
        <v>0.31166023166023166</v>
      </c>
      <c r="J82" s="14">
        <v>0.66102819237147592</v>
      </c>
      <c r="K82" s="15">
        <v>0.401592039800995</v>
      </c>
      <c r="M82" s="11">
        <v>68</v>
      </c>
      <c r="N82" s="11">
        <v>133</v>
      </c>
      <c r="O82" s="12">
        <v>754</v>
      </c>
      <c r="P82" s="13">
        <v>0.10001326435866825</v>
      </c>
      <c r="Q82" s="13">
        <v>0.50006632179334132</v>
      </c>
      <c r="R82" s="12">
        <v>482</v>
      </c>
      <c r="S82" s="13">
        <v>0.10111181036291168</v>
      </c>
      <c r="T82" s="13">
        <v>0.29851059366477867</v>
      </c>
      <c r="U82" s="14">
        <v>0.63925729442970824</v>
      </c>
      <c r="V82" s="15">
        <v>0.37745358090185677</v>
      </c>
      <c r="X82" s="106"/>
      <c r="Y82" s="106"/>
      <c r="Z82" s="103"/>
      <c r="AA82" s="107"/>
      <c r="AB82" s="107"/>
      <c r="AC82" s="103"/>
      <c r="AD82" s="107"/>
      <c r="AE82" s="107"/>
      <c r="AF82" s="77"/>
      <c r="AG82" s="78"/>
      <c r="AI82" s="106"/>
      <c r="AJ82" s="106"/>
      <c r="AK82" s="103"/>
      <c r="AL82" s="107"/>
      <c r="AM82" s="107"/>
      <c r="AN82" s="103"/>
      <c r="AO82" s="107"/>
      <c r="AP82" s="107"/>
      <c r="AQ82" s="77"/>
      <c r="AR82" s="78"/>
    </row>
    <row r="83" spans="2:44" x14ac:dyDescent="0.3">
      <c r="B83" s="11">
        <v>36</v>
      </c>
      <c r="C83" s="11">
        <v>65</v>
      </c>
      <c r="D83" s="12">
        <v>3015</v>
      </c>
      <c r="E83" s="13">
        <v>0.1</v>
      </c>
      <c r="F83" s="13">
        <v>0.6</v>
      </c>
      <c r="G83" s="12">
        <v>2317</v>
      </c>
      <c r="H83" s="13">
        <v>0.11927927927927928</v>
      </c>
      <c r="I83" s="13">
        <v>0.43093951093951094</v>
      </c>
      <c r="J83" s="14">
        <v>0.7684908789386401</v>
      </c>
      <c r="K83" s="15">
        <v>0.46274184632393589</v>
      </c>
      <c r="M83" s="11">
        <v>37</v>
      </c>
      <c r="N83" s="11">
        <v>68</v>
      </c>
      <c r="O83" s="12">
        <v>753</v>
      </c>
      <c r="P83" s="13">
        <v>9.9880620771985673E-2</v>
      </c>
      <c r="Q83" s="13">
        <v>0.59994694256532699</v>
      </c>
      <c r="R83" s="12">
        <v>554</v>
      </c>
      <c r="S83" s="13">
        <v>0.11621564925529683</v>
      </c>
      <c r="T83" s="13">
        <v>0.41472624292007554</v>
      </c>
      <c r="U83" s="14">
        <v>0.7357237715803453</v>
      </c>
      <c r="V83" s="15">
        <v>0.43709927039575502</v>
      </c>
      <c r="X83" s="106"/>
      <c r="Y83" s="106"/>
      <c r="Z83" s="103"/>
      <c r="AA83" s="107"/>
      <c r="AB83" s="107"/>
      <c r="AC83" s="103"/>
      <c r="AD83" s="107"/>
      <c r="AE83" s="107"/>
      <c r="AF83" s="77"/>
      <c r="AG83" s="78"/>
      <c r="AI83" s="106"/>
      <c r="AJ83" s="106"/>
      <c r="AK83" s="103"/>
      <c r="AL83" s="107"/>
      <c r="AM83" s="107"/>
      <c r="AN83" s="103"/>
      <c r="AO83" s="107"/>
      <c r="AP83" s="107"/>
      <c r="AQ83" s="77"/>
      <c r="AR83" s="78"/>
    </row>
    <row r="84" spans="2:44" x14ac:dyDescent="0.3">
      <c r="B84" s="11">
        <v>25</v>
      </c>
      <c r="C84" s="11">
        <v>36</v>
      </c>
      <c r="D84" s="12">
        <v>3015</v>
      </c>
      <c r="E84" s="13">
        <v>0.1</v>
      </c>
      <c r="F84" s="13">
        <v>0.7</v>
      </c>
      <c r="G84" s="12">
        <v>2533</v>
      </c>
      <c r="H84" s="13">
        <v>0.13039897039897039</v>
      </c>
      <c r="I84" s="13">
        <v>0.5613384813384813</v>
      </c>
      <c r="J84" s="14">
        <v>0.84013266998341629</v>
      </c>
      <c r="K84" s="15">
        <v>0.51665482113243311</v>
      </c>
      <c r="M84" s="11">
        <v>25</v>
      </c>
      <c r="N84" s="11">
        <v>37</v>
      </c>
      <c r="O84" s="12">
        <v>754</v>
      </c>
      <c r="P84" s="13">
        <v>0.10001326435866825</v>
      </c>
      <c r="Q84" s="13">
        <v>0.69996020692399519</v>
      </c>
      <c r="R84" s="12">
        <v>634</v>
      </c>
      <c r="S84" s="13">
        <v>0.1329976924690581</v>
      </c>
      <c r="T84" s="13">
        <v>0.54772393538913366</v>
      </c>
      <c r="U84" s="14">
        <v>0.84084880636604775</v>
      </c>
      <c r="V84" s="15">
        <v>0.49478870570399847</v>
      </c>
      <c r="X84" s="106"/>
      <c r="Y84" s="106"/>
      <c r="Z84" s="103"/>
      <c r="AA84" s="107"/>
      <c r="AB84" s="107"/>
      <c r="AC84" s="103"/>
      <c r="AD84" s="107"/>
      <c r="AE84" s="107"/>
      <c r="AF84" s="77"/>
      <c r="AG84" s="78"/>
      <c r="AI84" s="106"/>
      <c r="AJ84" s="106"/>
      <c r="AK84" s="103"/>
      <c r="AL84" s="107"/>
      <c r="AM84" s="107"/>
      <c r="AN84" s="103"/>
      <c r="AO84" s="107"/>
      <c r="AP84" s="107"/>
      <c r="AQ84" s="77"/>
      <c r="AR84" s="78"/>
    </row>
    <row r="85" spans="2:44" x14ac:dyDescent="0.3">
      <c r="B85" s="11">
        <v>16</v>
      </c>
      <c r="C85" s="11">
        <v>25</v>
      </c>
      <c r="D85" s="12">
        <v>3015</v>
      </c>
      <c r="E85" s="13">
        <v>0.1</v>
      </c>
      <c r="F85" s="13">
        <v>0.8</v>
      </c>
      <c r="G85" s="12">
        <v>2697</v>
      </c>
      <c r="H85" s="13">
        <v>0.13884169884169884</v>
      </c>
      <c r="I85" s="13">
        <v>0.70018018018018013</v>
      </c>
      <c r="J85" s="14">
        <v>0.89452736318407955</v>
      </c>
      <c r="K85" s="15">
        <v>0.56388888888888888</v>
      </c>
      <c r="M85" s="11">
        <v>16</v>
      </c>
      <c r="N85" s="11">
        <v>25</v>
      </c>
      <c r="O85" s="12">
        <v>754</v>
      </c>
      <c r="P85" s="13">
        <v>0.10001326435866825</v>
      </c>
      <c r="Q85" s="13">
        <v>0.7999734712826635</v>
      </c>
      <c r="R85" s="12">
        <v>670</v>
      </c>
      <c r="S85" s="13">
        <v>0.14054961191525067</v>
      </c>
      <c r="T85" s="13">
        <v>0.68827354730438428</v>
      </c>
      <c r="U85" s="14">
        <v>0.8885941644562334</v>
      </c>
      <c r="V85" s="15">
        <v>0.54402255015751944</v>
      </c>
      <c r="X85" s="106"/>
      <c r="Y85" s="106"/>
      <c r="Z85" s="103"/>
      <c r="AA85" s="107"/>
      <c r="AB85" s="107"/>
      <c r="AC85" s="103"/>
      <c r="AD85" s="107"/>
      <c r="AE85" s="107"/>
      <c r="AF85" s="77"/>
      <c r="AG85" s="78"/>
      <c r="AI85" s="106"/>
      <c r="AJ85" s="106"/>
      <c r="AK85" s="103"/>
      <c r="AL85" s="107"/>
      <c r="AM85" s="107"/>
      <c r="AN85" s="103"/>
      <c r="AO85" s="107"/>
      <c r="AP85" s="107"/>
      <c r="AQ85" s="77"/>
      <c r="AR85" s="78"/>
    </row>
    <row r="86" spans="2:44" x14ac:dyDescent="0.3">
      <c r="B86" s="11">
        <v>12</v>
      </c>
      <c r="C86" s="11">
        <v>16</v>
      </c>
      <c r="D86" s="12">
        <v>3015</v>
      </c>
      <c r="E86" s="13">
        <v>0.1</v>
      </c>
      <c r="F86" s="13">
        <v>0.9</v>
      </c>
      <c r="G86" s="12">
        <v>2846</v>
      </c>
      <c r="H86" s="13">
        <v>0.14651222651222651</v>
      </c>
      <c r="I86" s="13">
        <v>0.84669240669240664</v>
      </c>
      <c r="J86" s="14">
        <v>0.94394693200663349</v>
      </c>
      <c r="K86" s="15">
        <v>0.60611756034641606</v>
      </c>
      <c r="M86" s="11">
        <v>12</v>
      </c>
      <c r="N86" s="11">
        <v>16</v>
      </c>
      <c r="O86" s="12">
        <v>754</v>
      </c>
      <c r="P86" s="13">
        <v>0.10001326435866825</v>
      </c>
      <c r="Q86" s="13">
        <v>0.89998673564133169</v>
      </c>
      <c r="R86" s="12">
        <v>740</v>
      </c>
      <c r="S86" s="13">
        <v>0.15523389972729179</v>
      </c>
      <c r="T86" s="13">
        <v>0.84350744703167613</v>
      </c>
      <c r="U86" s="14">
        <v>0.98143236074270557</v>
      </c>
      <c r="V86" s="15">
        <v>0.59263080324244655</v>
      </c>
      <c r="W86" s="109"/>
      <c r="X86" s="106"/>
      <c r="Y86" s="106"/>
      <c r="Z86" s="103"/>
      <c r="AA86" s="107"/>
      <c r="AB86" s="107"/>
      <c r="AC86" s="103"/>
      <c r="AD86" s="107"/>
      <c r="AE86" s="107"/>
      <c r="AF86" s="77"/>
      <c r="AG86" s="78"/>
      <c r="AI86" s="106"/>
      <c r="AJ86" s="106"/>
      <c r="AK86" s="103"/>
      <c r="AL86" s="107"/>
      <c r="AM86" s="107"/>
      <c r="AN86" s="103"/>
      <c r="AO86" s="107"/>
      <c r="AP86" s="107"/>
      <c r="AQ86" s="77"/>
      <c r="AR86" s="78"/>
    </row>
    <row r="87" spans="2:44" x14ac:dyDescent="0.3">
      <c r="B87" s="11">
        <v>1</v>
      </c>
      <c r="C87" s="11">
        <v>12</v>
      </c>
      <c r="D87" s="12">
        <v>3015</v>
      </c>
      <c r="E87" s="13">
        <v>0.1</v>
      </c>
      <c r="F87" s="13">
        <v>1</v>
      </c>
      <c r="G87" s="12">
        <v>2978</v>
      </c>
      <c r="H87" s="13">
        <v>0.1533075933075933</v>
      </c>
      <c r="I87" s="13">
        <v>1</v>
      </c>
      <c r="J87" s="14">
        <v>0.98772802653399672</v>
      </c>
      <c r="K87" s="15">
        <v>0.64427860696517414</v>
      </c>
      <c r="M87" s="11">
        <v>1</v>
      </c>
      <c r="N87" s="11">
        <v>12</v>
      </c>
      <c r="O87" s="12">
        <v>754</v>
      </c>
      <c r="P87" s="13">
        <v>0.10001326435866825</v>
      </c>
      <c r="Q87" s="13">
        <v>1</v>
      </c>
      <c r="R87" s="12">
        <v>746</v>
      </c>
      <c r="S87" s="13">
        <v>0.1564925529683239</v>
      </c>
      <c r="T87" s="13">
        <v>1</v>
      </c>
      <c r="U87" s="14">
        <v>0.98938992042440321</v>
      </c>
      <c r="V87" s="15">
        <v>0.63231197771587744</v>
      </c>
      <c r="X87" s="106"/>
      <c r="Y87" s="106"/>
      <c r="Z87" s="103"/>
      <c r="AA87" s="107"/>
      <c r="AB87" s="107"/>
      <c r="AC87" s="103"/>
      <c r="AD87" s="107"/>
      <c r="AE87" s="107"/>
      <c r="AF87" s="77"/>
      <c r="AG87" s="78"/>
      <c r="AI87" s="106"/>
      <c r="AJ87" s="106"/>
      <c r="AK87" s="103"/>
      <c r="AL87" s="107"/>
      <c r="AM87" s="107"/>
      <c r="AN87" s="103"/>
      <c r="AO87" s="107"/>
      <c r="AP87" s="107"/>
      <c r="AQ87" s="77"/>
      <c r="AR87" s="78"/>
    </row>
    <row r="88" spans="2:44" x14ac:dyDescent="0.3">
      <c r="B88" s="148" t="s">
        <v>4</v>
      </c>
      <c r="C88" s="148"/>
      <c r="D88" s="16">
        <f>+SUM(D78:D87)</f>
        <v>30150</v>
      </c>
      <c r="E88" s="17"/>
      <c r="F88" s="17"/>
      <c r="G88" s="16">
        <f>+SUM(G78:G87)</f>
        <v>19425</v>
      </c>
      <c r="H88" s="17"/>
      <c r="I88" s="17"/>
      <c r="J88" s="18"/>
      <c r="K88" s="18"/>
      <c r="M88" s="148" t="s">
        <v>4</v>
      </c>
      <c r="N88" s="148"/>
      <c r="O88" s="16">
        <f>+SUM(O78:O87)</f>
        <v>7539</v>
      </c>
      <c r="P88" s="17"/>
      <c r="Q88" s="17"/>
      <c r="R88" s="16">
        <f>+SUM(R78:R87)</f>
        <v>4767</v>
      </c>
      <c r="S88" s="17"/>
      <c r="T88" s="17"/>
      <c r="U88" s="18"/>
      <c r="V88" s="18"/>
      <c r="X88" s="193"/>
      <c r="Y88" s="193"/>
      <c r="Z88" s="84"/>
      <c r="AA88" s="85"/>
      <c r="AB88" s="85"/>
      <c r="AC88" s="84"/>
      <c r="AD88" s="85"/>
      <c r="AE88" s="85"/>
      <c r="AF88" s="108"/>
      <c r="AG88" s="108"/>
      <c r="AI88" s="193"/>
      <c r="AJ88" s="193"/>
      <c r="AK88" s="84"/>
      <c r="AL88" s="85"/>
      <c r="AM88" s="85"/>
      <c r="AN88" s="84"/>
      <c r="AO88" s="85"/>
      <c r="AP88" s="85"/>
      <c r="AQ88" s="108"/>
      <c r="AR88" s="108"/>
    </row>
    <row r="92" spans="2:44" ht="17.399999999999999" x14ac:dyDescent="0.3">
      <c r="B92" s="59" t="s">
        <v>61</v>
      </c>
      <c r="C92" s="60"/>
      <c r="D92" s="60"/>
    </row>
    <row r="94" spans="2:44" x14ac:dyDescent="0.3">
      <c r="B94" s="20" t="s">
        <v>15</v>
      </c>
      <c r="M94" s="20" t="s">
        <v>16</v>
      </c>
    </row>
    <row r="97" spans="2:22" x14ac:dyDescent="0.3">
      <c r="B97" s="1" t="s">
        <v>0</v>
      </c>
      <c r="C97" s="1" t="s">
        <v>1</v>
      </c>
      <c r="D97" s="1" t="s">
        <v>2</v>
      </c>
      <c r="E97" s="2"/>
      <c r="F97" s="3"/>
      <c r="G97" s="4"/>
      <c r="H97" s="3"/>
      <c r="I97" s="3"/>
      <c r="J97" s="5"/>
      <c r="K97" s="5"/>
      <c r="M97" s="1" t="s">
        <v>0</v>
      </c>
      <c r="N97" s="1" t="s">
        <v>1</v>
      </c>
      <c r="O97" s="1" t="s">
        <v>2</v>
      </c>
      <c r="P97" s="2"/>
      <c r="Q97" s="3"/>
      <c r="R97" s="4"/>
      <c r="S97" s="3"/>
      <c r="T97" s="3"/>
      <c r="U97" s="5"/>
      <c r="V97" s="5"/>
    </row>
    <row r="98" spans="2:22" x14ac:dyDescent="0.3">
      <c r="B98" s="6">
        <v>70.446355459995317</v>
      </c>
      <c r="C98" s="6">
        <v>91.620489141452026</v>
      </c>
      <c r="D98" s="6">
        <v>83.240978282904067</v>
      </c>
      <c r="E98" s="7"/>
      <c r="F98" s="3"/>
      <c r="G98" s="4"/>
      <c r="H98" s="3"/>
      <c r="I98" s="3"/>
      <c r="J98" s="5"/>
      <c r="K98" s="5"/>
      <c r="M98" s="6">
        <v>69.685324163355716</v>
      </c>
      <c r="N98" s="6">
        <v>91.798585778789771</v>
      </c>
      <c r="O98" s="6">
        <v>83.597171557579557</v>
      </c>
      <c r="P98" s="7"/>
      <c r="Q98" s="3"/>
      <c r="R98" s="4"/>
      <c r="S98" s="3"/>
      <c r="T98" s="3"/>
      <c r="U98" s="5"/>
      <c r="V98" s="5"/>
    </row>
    <row r="99" spans="2:22" x14ac:dyDescent="0.3">
      <c r="B99" s="149" t="s">
        <v>3</v>
      </c>
      <c r="C99" s="149"/>
      <c r="D99" s="146" t="s">
        <v>4</v>
      </c>
      <c r="E99" s="146"/>
      <c r="F99" s="146"/>
      <c r="G99" s="146" t="s">
        <v>5</v>
      </c>
      <c r="H99" s="146"/>
      <c r="I99" s="146"/>
      <c r="J99" s="147" t="s">
        <v>6</v>
      </c>
      <c r="K99" s="147"/>
      <c r="M99" s="149" t="s">
        <v>3</v>
      </c>
      <c r="N99" s="149"/>
      <c r="O99" s="146" t="s">
        <v>4</v>
      </c>
      <c r="P99" s="146"/>
      <c r="Q99" s="146"/>
      <c r="R99" s="146" t="s">
        <v>5</v>
      </c>
      <c r="S99" s="146"/>
      <c r="T99" s="146"/>
      <c r="U99" s="147" t="s">
        <v>6</v>
      </c>
      <c r="V99" s="147"/>
    </row>
    <row r="100" spans="2:22" x14ac:dyDescent="0.3">
      <c r="B100" s="8" t="s">
        <v>7</v>
      </c>
      <c r="C100" s="8" t="s">
        <v>8</v>
      </c>
      <c r="D100" s="9" t="s">
        <v>9</v>
      </c>
      <c r="E100" s="8" t="s">
        <v>10</v>
      </c>
      <c r="F100" s="8" t="s">
        <v>11</v>
      </c>
      <c r="G100" s="9" t="s">
        <v>9</v>
      </c>
      <c r="H100" s="8" t="s">
        <v>10</v>
      </c>
      <c r="I100" s="8" t="s">
        <v>11</v>
      </c>
      <c r="J100" s="10" t="s">
        <v>12</v>
      </c>
      <c r="K100" s="8" t="s">
        <v>13</v>
      </c>
      <c r="M100" s="8" t="s">
        <v>7</v>
      </c>
      <c r="N100" s="8" t="s">
        <v>8</v>
      </c>
      <c r="O100" s="9" t="s">
        <v>9</v>
      </c>
      <c r="P100" s="8" t="s">
        <v>10</v>
      </c>
      <c r="Q100" s="8" t="s">
        <v>11</v>
      </c>
      <c r="R100" s="9" t="s">
        <v>9</v>
      </c>
      <c r="S100" s="8" t="s">
        <v>10</v>
      </c>
      <c r="T100" s="8" t="s">
        <v>11</v>
      </c>
      <c r="U100" s="10" t="s">
        <v>12</v>
      </c>
      <c r="V100" s="8" t="s">
        <v>13</v>
      </c>
    </row>
    <row r="101" spans="2:22" x14ac:dyDescent="0.3">
      <c r="B101" s="11">
        <v>401</v>
      </c>
      <c r="C101" s="11">
        <v>999</v>
      </c>
      <c r="D101" s="12">
        <v>3015</v>
      </c>
      <c r="E101" s="13">
        <v>0.1</v>
      </c>
      <c r="F101" s="13">
        <v>0.1</v>
      </c>
      <c r="G101" s="12">
        <v>537</v>
      </c>
      <c r="H101" s="13">
        <v>2.7381195186620435E-2</v>
      </c>
      <c r="I101" s="13">
        <v>2.7381195186620435E-2</v>
      </c>
      <c r="J101" s="14">
        <v>0.1781094527363184</v>
      </c>
      <c r="K101" s="15">
        <v>0.1781094527363184</v>
      </c>
      <c r="M101" s="11">
        <v>403</v>
      </c>
      <c r="N101" s="11">
        <v>999</v>
      </c>
      <c r="O101" s="12">
        <v>754</v>
      </c>
      <c r="P101" s="13">
        <v>0.10001326435866825</v>
      </c>
      <c r="Q101" s="13">
        <v>0.10001326435866825</v>
      </c>
      <c r="R101" s="12">
        <v>131</v>
      </c>
      <c r="S101" s="13">
        <v>2.7150259067357511E-2</v>
      </c>
      <c r="T101" s="13">
        <v>2.7150259067357511E-2</v>
      </c>
      <c r="U101" s="21">
        <v>0.17374005305039789</v>
      </c>
      <c r="V101" s="15">
        <v>0.17374005305039789</v>
      </c>
    </row>
    <row r="102" spans="2:22" x14ac:dyDescent="0.3">
      <c r="B102" s="11">
        <v>342</v>
      </c>
      <c r="C102" s="11">
        <v>401</v>
      </c>
      <c r="D102" s="12">
        <v>3015</v>
      </c>
      <c r="E102" s="13">
        <v>0.1</v>
      </c>
      <c r="F102" s="13">
        <v>0.2</v>
      </c>
      <c r="G102" s="12">
        <v>848</v>
      </c>
      <c r="H102" s="13">
        <v>4.3238833367326125E-2</v>
      </c>
      <c r="I102" s="13">
        <v>7.0620028553946557E-2</v>
      </c>
      <c r="J102" s="14">
        <v>0.28126036484245437</v>
      </c>
      <c r="K102" s="15">
        <v>0.22968490878938641</v>
      </c>
      <c r="M102" s="11">
        <v>348</v>
      </c>
      <c r="N102" s="11">
        <v>403</v>
      </c>
      <c r="O102" s="12">
        <v>754</v>
      </c>
      <c r="P102" s="13">
        <v>0.10001326435866825</v>
      </c>
      <c r="Q102" s="13">
        <v>0.2000265287173365</v>
      </c>
      <c r="R102" s="12">
        <v>187</v>
      </c>
      <c r="S102" s="13">
        <v>3.8756476683937821E-2</v>
      </c>
      <c r="T102" s="13">
        <v>6.5906735751295339E-2</v>
      </c>
      <c r="U102" s="14">
        <v>0.24801061007957559</v>
      </c>
      <c r="V102" s="15">
        <v>0.21087533156498675</v>
      </c>
    </row>
    <row r="103" spans="2:22" x14ac:dyDescent="0.3">
      <c r="B103" s="11">
        <v>246</v>
      </c>
      <c r="C103" s="11">
        <v>342</v>
      </c>
      <c r="D103" s="12">
        <v>3015</v>
      </c>
      <c r="E103" s="13">
        <v>0.1</v>
      </c>
      <c r="F103" s="13">
        <v>0.3</v>
      </c>
      <c r="G103" s="12">
        <v>1174</v>
      </c>
      <c r="H103" s="13">
        <v>5.9861309402406693E-2</v>
      </c>
      <c r="I103" s="13">
        <v>0.13048133795635325</v>
      </c>
      <c r="J103" s="14">
        <v>0.38938640132669983</v>
      </c>
      <c r="K103" s="15">
        <v>0.28291873963515757</v>
      </c>
      <c r="M103" s="11">
        <v>250</v>
      </c>
      <c r="N103" s="11">
        <v>348</v>
      </c>
      <c r="O103" s="12">
        <v>754</v>
      </c>
      <c r="P103" s="13">
        <v>0.10001326435866825</v>
      </c>
      <c r="Q103" s="13">
        <v>0.30003979307600476</v>
      </c>
      <c r="R103" s="12">
        <v>272</v>
      </c>
      <c r="S103" s="13">
        <v>5.6373056994818656E-2</v>
      </c>
      <c r="T103" s="13">
        <v>0.12227979274611399</v>
      </c>
      <c r="U103" s="14">
        <v>0.36074270557029176</v>
      </c>
      <c r="V103" s="15">
        <v>0.26083112290008842</v>
      </c>
    </row>
    <row r="104" spans="2:22" x14ac:dyDescent="0.3">
      <c r="B104" s="11">
        <v>188</v>
      </c>
      <c r="C104" s="11">
        <v>246</v>
      </c>
      <c r="D104" s="12">
        <v>3015</v>
      </c>
      <c r="E104" s="13">
        <v>0.1</v>
      </c>
      <c r="F104" s="13">
        <v>0.4</v>
      </c>
      <c r="G104" s="12">
        <v>1509</v>
      </c>
      <c r="H104" s="13">
        <v>7.6942688150112182E-2</v>
      </c>
      <c r="I104" s="13">
        <v>0.20742402610646543</v>
      </c>
      <c r="J104" s="14">
        <v>0.50049751243781093</v>
      </c>
      <c r="K104" s="15">
        <v>0.33731343283582088</v>
      </c>
      <c r="M104" s="11">
        <v>191</v>
      </c>
      <c r="N104" s="11">
        <v>250</v>
      </c>
      <c r="O104" s="12">
        <v>754</v>
      </c>
      <c r="P104" s="13">
        <v>0.10001326435866825</v>
      </c>
      <c r="Q104" s="13">
        <v>0.40005305743467301</v>
      </c>
      <c r="R104" s="12">
        <v>359</v>
      </c>
      <c r="S104" s="13">
        <v>7.440414507772021E-2</v>
      </c>
      <c r="T104" s="13">
        <v>0.1966839378238342</v>
      </c>
      <c r="U104" s="14">
        <v>0.47612732095490717</v>
      </c>
      <c r="V104" s="15">
        <v>0.31465517241379309</v>
      </c>
    </row>
    <row r="105" spans="2:22" x14ac:dyDescent="0.3">
      <c r="B105" s="11">
        <v>134</v>
      </c>
      <c r="C105" s="11">
        <v>188</v>
      </c>
      <c r="D105" s="12">
        <v>3015</v>
      </c>
      <c r="E105" s="13">
        <v>0.1</v>
      </c>
      <c r="F105" s="13">
        <v>0.5</v>
      </c>
      <c r="G105" s="12">
        <v>1961</v>
      </c>
      <c r="H105" s="13">
        <v>9.9989802161941671E-2</v>
      </c>
      <c r="I105" s="13">
        <v>0.30741382826840707</v>
      </c>
      <c r="J105" s="14">
        <v>0.65041459369817578</v>
      </c>
      <c r="K105" s="15">
        <v>0.39993366500829186</v>
      </c>
      <c r="M105" s="11">
        <v>136</v>
      </c>
      <c r="N105" s="11">
        <v>191</v>
      </c>
      <c r="O105" s="12">
        <v>754</v>
      </c>
      <c r="P105" s="13">
        <v>0.10001326435866825</v>
      </c>
      <c r="Q105" s="13">
        <v>0.50006632179334132</v>
      </c>
      <c r="R105" s="12">
        <v>478</v>
      </c>
      <c r="S105" s="13">
        <v>9.9067357512953369E-2</v>
      </c>
      <c r="T105" s="13">
        <v>0.29575129533678757</v>
      </c>
      <c r="U105" s="14">
        <v>0.63395225464190985</v>
      </c>
      <c r="V105" s="15">
        <v>0.37851458885941647</v>
      </c>
    </row>
    <row r="106" spans="2:22" x14ac:dyDescent="0.3">
      <c r="B106" s="11">
        <v>104</v>
      </c>
      <c r="C106" s="11">
        <v>134</v>
      </c>
      <c r="D106" s="12">
        <v>3015</v>
      </c>
      <c r="E106" s="13">
        <v>0.1</v>
      </c>
      <c r="F106" s="13">
        <v>0.6</v>
      </c>
      <c r="G106" s="12">
        <v>2369</v>
      </c>
      <c r="H106" s="13">
        <v>0.1207933918009382</v>
      </c>
      <c r="I106" s="13">
        <v>0.42820722006934531</v>
      </c>
      <c r="J106" s="14">
        <v>0.78573797678275292</v>
      </c>
      <c r="K106" s="15">
        <v>0.46423438363736869</v>
      </c>
      <c r="M106" s="11">
        <v>106</v>
      </c>
      <c r="N106" s="11">
        <v>136</v>
      </c>
      <c r="O106" s="12">
        <v>753</v>
      </c>
      <c r="P106" s="13">
        <v>9.9880620771985673E-2</v>
      </c>
      <c r="Q106" s="13">
        <v>0.59994694256532699</v>
      </c>
      <c r="R106" s="12">
        <v>547</v>
      </c>
      <c r="S106" s="13">
        <v>0.1133678756476684</v>
      </c>
      <c r="T106" s="13">
        <v>0.40911917098445594</v>
      </c>
      <c r="U106" s="14">
        <v>0.72642762284196549</v>
      </c>
      <c r="V106" s="15">
        <v>0.43643599380941855</v>
      </c>
    </row>
    <row r="107" spans="2:22" x14ac:dyDescent="0.3">
      <c r="B107" s="11">
        <v>85</v>
      </c>
      <c r="C107" s="11">
        <v>104</v>
      </c>
      <c r="D107" s="12">
        <v>3015</v>
      </c>
      <c r="E107" s="13">
        <v>0.1</v>
      </c>
      <c r="F107" s="13">
        <v>0.7</v>
      </c>
      <c r="G107" s="12">
        <v>2646</v>
      </c>
      <c r="H107" s="13">
        <v>0.13491739751172752</v>
      </c>
      <c r="I107" s="13">
        <v>0.56312461758107279</v>
      </c>
      <c r="J107" s="14">
        <v>0.87761194029850742</v>
      </c>
      <c r="K107" s="15">
        <v>0.52328832030324568</v>
      </c>
      <c r="M107" s="11">
        <v>85</v>
      </c>
      <c r="N107" s="11">
        <v>106</v>
      </c>
      <c r="O107" s="12">
        <v>754</v>
      </c>
      <c r="P107" s="13">
        <v>0.10001326435866825</v>
      </c>
      <c r="Q107" s="13">
        <v>0.69996020692399519</v>
      </c>
      <c r="R107" s="12">
        <v>686</v>
      </c>
      <c r="S107" s="13">
        <v>0.14217616580310879</v>
      </c>
      <c r="T107" s="13">
        <v>0.55129533678756482</v>
      </c>
      <c r="U107" s="14">
        <v>0.90981432360742709</v>
      </c>
      <c r="V107" s="15">
        <v>0.50407428463141934</v>
      </c>
    </row>
    <row r="108" spans="2:22" x14ac:dyDescent="0.3">
      <c r="B108" s="11">
        <v>70</v>
      </c>
      <c r="C108" s="11">
        <v>85</v>
      </c>
      <c r="D108" s="12">
        <v>3015</v>
      </c>
      <c r="E108" s="13">
        <v>0.1</v>
      </c>
      <c r="F108" s="13">
        <v>0.8</v>
      </c>
      <c r="G108" s="12">
        <v>2778</v>
      </c>
      <c r="H108" s="13">
        <v>0.14164797063022638</v>
      </c>
      <c r="I108" s="13">
        <v>0.70477258821129918</v>
      </c>
      <c r="J108" s="14">
        <v>0.92139303482587065</v>
      </c>
      <c r="K108" s="15">
        <v>0.57305140961857381</v>
      </c>
      <c r="M108" s="11">
        <v>70</v>
      </c>
      <c r="N108" s="11">
        <v>85</v>
      </c>
      <c r="O108" s="12">
        <v>754</v>
      </c>
      <c r="P108" s="13">
        <v>0.10001326435866825</v>
      </c>
      <c r="Q108" s="13">
        <v>0.7999734712826635</v>
      </c>
      <c r="R108" s="12">
        <v>672</v>
      </c>
      <c r="S108" s="13">
        <v>0.13927461139896374</v>
      </c>
      <c r="T108" s="13">
        <v>0.6905699481865285</v>
      </c>
      <c r="U108" s="14">
        <v>0.89124668435013266</v>
      </c>
      <c r="V108" s="15">
        <v>0.55247885922732554</v>
      </c>
    </row>
    <row r="109" spans="2:22" x14ac:dyDescent="0.3">
      <c r="B109" s="11">
        <v>58</v>
      </c>
      <c r="C109" s="11">
        <v>70</v>
      </c>
      <c r="D109" s="12">
        <v>3015</v>
      </c>
      <c r="E109" s="13">
        <v>0.1</v>
      </c>
      <c r="F109" s="13">
        <v>0.9</v>
      </c>
      <c r="G109" s="12">
        <v>2848</v>
      </c>
      <c r="H109" s="13">
        <v>0.14521721395064247</v>
      </c>
      <c r="I109" s="13">
        <v>0.84998980216194164</v>
      </c>
      <c r="J109" s="14">
        <v>0.94461028192371477</v>
      </c>
      <c r="K109" s="15">
        <v>0.61433572876358944</v>
      </c>
      <c r="M109" s="11">
        <v>58</v>
      </c>
      <c r="N109" s="11">
        <v>70</v>
      </c>
      <c r="O109" s="12">
        <v>754</v>
      </c>
      <c r="P109" s="13">
        <v>0.10001326435866825</v>
      </c>
      <c r="Q109" s="13">
        <v>0.89998673564133169</v>
      </c>
      <c r="R109" s="12">
        <v>739</v>
      </c>
      <c r="S109" s="13">
        <v>0.15316062176165804</v>
      </c>
      <c r="T109" s="13">
        <v>0.84373056994818652</v>
      </c>
      <c r="U109" s="14">
        <v>0.980106100795756</v>
      </c>
      <c r="V109" s="15">
        <v>0.6</v>
      </c>
    </row>
    <row r="110" spans="2:22" x14ac:dyDescent="0.3">
      <c r="B110" s="11">
        <v>1</v>
      </c>
      <c r="C110" s="11">
        <v>58</v>
      </c>
      <c r="D110" s="12">
        <v>3015</v>
      </c>
      <c r="E110" s="13">
        <v>0.1</v>
      </c>
      <c r="F110" s="13">
        <v>1</v>
      </c>
      <c r="G110" s="12">
        <v>2942</v>
      </c>
      <c r="H110" s="13">
        <v>0.15001019783805833</v>
      </c>
      <c r="I110" s="13">
        <v>1</v>
      </c>
      <c r="J110" s="14">
        <v>0.97578772802653402</v>
      </c>
      <c r="K110" s="15">
        <v>0.65048092868988394</v>
      </c>
      <c r="M110" s="11">
        <v>1</v>
      </c>
      <c r="N110" s="11">
        <v>58</v>
      </c>
      <c r="O110" s="12">
        <v>754</v>
      </c>
      <c r="P110" s="13">
        <v>0.10001326435866825</v>
      </c>
      <c r="Q110" s="13">
        <v>1</v>
      </c>
      <c r="R110" s="12">
        <v>754</v>
      </c>
      <c r="S110" s="13">
        <v>0.15626943005181348</v>
      </c>
      <c r="T110" s="13">
        <v>1</v>
      </c>
      <c r="U110" s="14">
        <v>1</v>
      </c>
      <c r="V110" s="15">
        <v>0.64000530574346726</v>
      </c>
    </row>
    <row r="111" spans="2:22" x14ac:dyDescent="0.3">
      <c r="B111" s="148" t="s">
        <v>4</v>
      </c>
      <c r="C111" s="148"/>
      <c r="D111" s="16">
        <f>+SUM(D101:D110)</f>
        <v>30150</v>
      </c>
      <c r="E111" s="17"/>
      <c r="F111" s="17"/>
      <c r="G111" s="16">
        <f>+SUM(G101:G110)</f>
        <v>19612</v>
      </c>
      <c r="H111" s="17"/>
      <c r="I111" s="17"/>
      <c r="J111" s="18"/>
      <c r="K111" s="18"/>
      <c r="M111" s="148" t="s">
        <v>4</v>
      </c>
      <c r="N111" s="148"/>
      <c r="O111" s="16">
        <f>+SUM(O101:O110)</f>
        <v>7539</v>
      </c>
      <c r="P111" s="17"/>
      <c r="Q111" s="17"/>
      <c r="R111" s="16">
        <f>+SUM(R101:R110)</f>
        <v>4825</v>
      </c>
      <c r="S111" s="17"/>
      <c r="T111" s="17"/>
      <c r="U111" s="18"/>
      <c r="V111" s="18"/>
    </row>
    <row r="116" spans="2:22" ht="17.399999999999999" x14ac:dyDescent="0.3">
      <c r="B116" s="19" t="s">
        <v>18</v>
      </c>
    </row>
    <row r="118" spans="2:22" x14ac:dyDescent="0.3">
      <c r="B118" s="20" t="s">
        <v>15</v>
      </c>
      <c r="M118" s="20" t="s">
        <v>16</v>
      </c>
    </row>
    <row r="120" spans="2:22" x14ac:dyDescent="0.3">
      <c r="B120" s="1" t="s">
        <v>0</v>
      </c>
      <c r="C120" s="1" t="s">
        <v>1</v>
      </c>
      <c r="D120" s="1" t="s">
        <v>2</v>
      </c>
      <c r="E120" s="2"/>
      <c r="F120" s="3"/>
      <c r="G120" s="4"/>
      <c r="H120" s="3"/>
      <c r="I120" s="3"/>
      <c r="J120" s="5"/>
      <c r="K120" s="5"/>
      <c r="M120" s="1" t="s">
        <v>0</v>
      </c>
      <c r="N120" s="1" t="s">
        <v>1</v>
      </c>
      <c r="O120" s="1" t="s">
        <v>2</v>
      </c>
      <c r="P120" s="2"/>
      <c r="Q120" s="3"/>
      <c r="R120" s="4"/>
      <c r="S120" s="3"/>
      <c r="T120" s="3"/>
      <c r="U120" s="5"/>
      <c r="V120" s="5"/>
    </row>
    <row r="121" spans="2:22" x14ac:dyDescent="0.3">
      <c r="B121" s="6">
        <v>72.446681775829575</v>
      </c>
      <c r="C121" s="6">
        <v>91.96474859336017</v>
      </c>
      <c r="D121" s="6">
        <v>83.92949718672034</v>
      </c>
      <c r="E121" s="7"/>
      <c r="F121" s="3"/>
      <c r="G121" s="4"/>
      <c r="H121" s="3"/>
      <c r="I121" s="3"/>
      <c r="J121" s="5"/>
      <c r="K121" s="5"/>
      <c r="M121" s="6">
        <v>70.046500263975304</v>
      </c>
      <c r="N121" s="6">
        <v>91.468341304994311</v>
      </c>
      <c r="O121" s="6">
        <v>82.936682609988608</v>
      </c>
      <c r="P121" s="7"/>
      <c r="Q121" s="3"/>
      <c r="R121" s="4"/>
      <c r="S121" s="3"/>
      <c r="T121" s="3"/>
      <c r="U121" s="5"/>
      <c r="V121" s="5"/>
    </row>
    <row r="122" spans="2:22" x14ac:dyDescent="0.3">
      <c r="B122" s="149" t="s">
        <v>3</v>
      </c>
      <c r="C122" s="149"/>
      <c r="D122" s="146" t="s">
        <v>4</v>
      </c>
      <c r="E122" s="146"/>
      <c r="F122" s="146"/>
      <c r="G122" s="146" t="s">
        <v>5</v>
      </c>
      <c r="H122" s="146"/>
      <c r="I122" s="146"/>
      <c r="J122" s="147" t="s">
        <v>6</v>
      </c>
      <c r="K122" s="147"/>
      <c r="M122" s="149" t="s">
        <v>3</v>
      </c>
      <c r="N122" s="149"/>
      <c r="O122" s="146" t="s">
        <v>4</v>
      </c>
      <c r="P122" s="146"/>
      <c r="Q122" s="146"/>
      <c r="R122" s="146" t="s">
        <v>5</v>
      </c>
      <c r="S122" s="146"/>
      <c r="T122" s="146"/>
      <c r="U122" s="147" t="s">
        <v>6</v>
      </c>
      <c r="V122" s="147"/>
    </row>
    <row r="123" spans="2:22" x14ac:dyDescent="0.3">
      <c r="B123" s="8" t="s">
        <v>7</v>
      </c>
      <c r="C123" s="8" t="s">
        <v>8</v>
      </c>
      <c r="D123" s="9" t="s">
        <v>9</v>
      </c>
      <c r="E123" s="8" t="s">
        <v>10</v>
      </c>
      <c r="F123" s="8" t="s">
        <v>11</v>
      </c>
      <c r="G123" s="9" t="s">
        <v>9</v>
      </c>
      <c r="H123" s="8" t="s">
        <v>10</v>
      </c>
      <c r="I123" s="8" t="s">
        <v>11</v>
      </c>
      <c r="J123" s="10" t="s">
        <v>12</v>
      </c>
      <c r="K123" s="8" t="s">
        <v>13</v>
      </c>
      <c r="M123" s="8" t="s">
        <v>7</v>
      </c>
      <c r="N123" s="8" t="s">
        <v>8</v>
      </c>
      <c r="O123" s="9" t="s">
        <v>9</v>
      </c>
      <c r="P123" s="8" t="s">
        <v>10</v>
      </c>
      <c r="Q123" s="8" t="s">
        <v>11</v>
      </c>
      <c r="R123" s="9" t="s">
        <v>9</v>
      </c>
      <c r="S123" s="8" t="s">
        <v>10</v>
      </c>
      <c r="T123" s="8" t="s">
        <v>11</v>
      </c>
      <c r="U123" s="10" t="s">
        <v>12</v>
      </c>
      <c r="V123" s="8" t="s">
        <v>13</v>
      </c>
    </row>
    <row r="124" spans="2:22" x14ac:dyDescent="0.3">
      <c r="B124" s="11">
        <v>549</v>
      </c>
      <c r="C124" s="11">
        <v>999</v>
      </c>
      <c r="D124" s="12">
        <v>3015</v>
      </c>
      <c r="E124" s="13">
        <v>0.1</v>
      </c>
      <c r="F124" s="13">
        <v>0.1</v>
      </c>
      <c r="G124" s="12">
        <v>497</v>
      </c>
      <c r="H124" s="13">
        <v>2.6491125206545493E-2</v>
      </c>
      <c r="I124" s="13">
        <v>2.6491125206545493E-2</v>
      </c>
      <c r="J124" s="14">
        <v>0.16484245439469319</v>
      </c>
      <c r="K124" s="15">
        <v>0.16484245439469319</v>
      </c>
      <c r="M124" s="11">
        <v>559</v>
      </c>
      <c r="N124" s="11">
        <v>999</v>
      </c>
      <c r="O124" s="12">
        <v>754</v>
      </c>
      <c r="P124" s="13">
        <v>0.10001326435866825</v>
      </c>
      <c r="Q124" s="13">
        <v>0.10001326435866825</v>
      </c>
      <c r="R124" s="12">
        <v>122</v>
      </c>
      <c r="S124" s="13">
        <v>2.6730937773882558E-2</v>
      </c>
      <c r="T124" s="13">
        <v>2.6730937773882558E-2</v>
      </c>
      <c r="U124" s="14">
        <v>0.16180371352785147</v>
      </c>
      <c r="V124" s="15">
        <v>0.16180371352785147</v>
      </c>
    </row>
    <row r="125" spans="2:22" x14ac:dyDescent="0.3">
      <c r="B125" s="11">
        <v>319</v>
      </c>
      <c r="C125" s="11">
        <v>549</v>
      </c>
      <c r="D125" s="12">
        <v>3015</v>
      </c>
      <c r="E125" s="13">
        <v>0.1</v>
      </c>
      <c r="F125" s="13">
        <v>0.2</v>
      </c>
      <c r="G125" s="12">
        <v>856</v>
      </c>
      <c r="H125" s="13">
        <v>4.5626565748094448E-2</v>
      </c>
      <c r="I125" s="13">
        <v>7.2117690954639949E-2</v>
      </c>
      <c r="J125" s="14">
        <v>0.28391376451077943</v>
      </c>
      <c r="K125" s="15">
        <v>0.22437810945273631</v>
      </c>
      <c r="M125" s="11">
        <v>329</v>
      </c>
      <c r="N125" s="11">
        <v>559</v>
      </c>
      <c r="O125" s="12">
        <v>754</v>
      </c>
      <c r="P125" s="13">
        <v>0.10001326435866825</v>
      </c>
      <c r="Q125" s="13">
        <v>0.2000265287173365</v>
      </c>
      <c r="R125" s="12">
        <v>202</v>
      </c>
      <c r="S125" s="13">
        <v>4.425942156003506E-2</v>
      </c>
      <c r="T125" s="13">
        <v>7.0990359333917619E-2</v>
      </c>
      <c r="U125" s="14">
        <v>0.26790450928381965</v>
      </c>
      <c r="V125" s="15">
        <v>0.21485411140583555</v>
      </c>
    </row>
    <row r="126" spans="2:22" x14ac:dyDescent="0.3">
      <c r="B126" s="11">
        <v>156</v>
      </c>
      <c r="C126" s="11">
        <v>319</v>
      </c>
      <c r="D126" s="12">
        <v>3015</v>
      </c>
      <c r="E126" s="13">
        <v>0.1</v>
      </c>
      <c r="F126" s="13">
        <v>0.3</v>
      </c>
      <c r="G126" s="12">
        <v>1176</v>
      </c>
      <c r="H126" s="13">
        <v>6.2683225840840046E-2</v>
      </c>
      <c r="I126" s="13">
        <v>0.13480091679547998</v>
      </c>
      <c r="J126" s="14">
        <v>0.39004975124378111</v>
      </c>
      <c r="K126" s="15">
        <v>0.27960199004975123</v>
      </c>
      <c r="M126" s="11">
        <v>167</v>
      </c>
      <c r="N126" s="11">
        <v>329</v>
      </c>
      <c r="O126" s="12">
        <v>754</v>
      </c>
      <c r="P126" s="13">
        <v>0.10001326435866825</v>
      </c>
      <c r="Q126" s="13">
        <v>0.30003979307600476</v>
      </c>
      <c r="R126" s="12">
        <v>279</v>
      </c>
      <c r="S126" s="13">
        <v>6.1130587204206839E-2</v>
      </c>
      <c r="T126" s="13">
        <v>0.13212094653812445</v>
      </c>
      <c r="U126" s="14">
        <v>0.37002652519893897</v>
      </c>
      <c r="V126" s="15">
        <v>0.26657824933687002</v>
      </c>
    </row>
    <row r="127" spans="2:22" x14ac:dyDescent="0.3">
      <c r="B127" s="11">
        <v>74</v>
      </c>
      <c r="C127" s="11">
        <v>156</v>
      </c>
      <c r="D127" s="12">
        <v>3015</v>
      </c>
      <c r="E127" s="13">
        <v>0.1</v>
      </c>
      <c r="F127" s="13">
        <v>0.4</v>
      </c>
      <c r="G127" s="12">
        <v>1538</v>
      </c>
      <c r="H127" s="13">
        <v>8.1978572570758482E-2</v>
      </c>
      <c r="I127" s="13">
        <v>0.21677948936623848</v>
      </c>
      <c r="J127" s="14">
        <v>0.51011608623548921</v>
      </c>
      <c r="K127" s="15">
        <v>0.33723051409618576</v>
      </c>
      <c r="M127" s="11">
        <v>75</v>
      </c>
      <c r="N127" s="11">
        <v>167</v>
      </c>
      <c r="O127" s="12">
        <v>754</v>
      </c>
      <c r="P127" s="13">
        <v>0.10001326435866825</v>
      </c>
      <c r="Q127" s="13">
        <v>0.40005305743467301</v>
      </c>
      <c r="R127" s="12">
        <v>344</v>
      </c>
      <c r="S127" s="13">
        <v>7.5372480280455734E-2</v>
      </c>
      <c r="T127" s="13">
        <v>0.20749342681858018</v>
      </c>
      <c r="U127" s="14">
        <v>0.45623342175066312</v>
      </c>
      <c r="V127" s="15">
        <v>0.31399204244031831</v>
      </c>
    </row>
    <row r="128" spans="2:22" x14ac:dyDescent="0.3">
      <c r="B128" s="11">
        <v>45</v>
      </c>
      <c r="C128" s="11">
        <v>74</v>
      </c>
      <c r="D128" s="12">
        <v>3015</v>
      </c>
      <c r="E128" s="13">
        <v>0.1</v>
      </c>
      <c r="F128" s="13">
        <v>0.5</v>
      </c>
      <c r="G128" s="12">
        <v>1961</v>
      </c>
      <c r="H128" s="13">
        <v>0.10452534513085657</v>
      </c>
      <c r="I128" s="13">
        <v>0.32130483449709502</v>
      </c>
      <c r="J128" s="14">
        <v>0.65041459369817578</v>
      </c>
      <c r="K128" s="15">
        <v>0.39986733001658376</v>
      </c>
      <c r="M128" s="11">
        <v>46</v>
      </c>
      <c r="N128" s="11">
        <v>75</v>
      </c>
      <c r="O128" s="12">
        <v>754</v>
      </c>
      <c r="P128" s="13">
        <v>0.10001326435866825</v>
      </c>
      <c r="Q128" s="13">
        <v>0.50006632179334132</v>
      </c>
      <c r="R128" s="12">
        <v>466</v>
      </c>
      <c r="S128" s="13">
        <v>0.1021034180543383</v>
      </c>
      <c r="T128" s="13">
        <v>0.3095968448729185</v>
      </c>
      <c r="U128" s="14">
        <v>0.61803713527851456</v>
      </c>
      <c r="V128" s="15">
        <v>0.37480106100795757</v>
      </c>
    </row>
    <row r="129" spans="2:22" x14ac:dyDescent="0.3">
      <c r="B129" s="11">
        <v>31</v>
      </c>
      <c r="C129" s="11">
        <v>45</v>
      </c>
      <c r="D129" s="12">
        <v>3015</v>
      </c>
      <c r="E129" s="13">
        <v>0.1</v>
      </c>
      <c r="F129" s="13">
        <v>0.6</v>
      </c>
      <c r="G129" s="12">
        <v>2230</v>
      </c>
      <c r="H129" s="13">
        <v>0.11886360002132082</v>
      </c>
      <c r="I129" s="13">
        <v>0.44016843451841586</v>
      </c>
      <c r="J129" s="14">
        <v>0.73963515754560527</v>
      </c>
      <c r="K129" s="15">
        <v>0.45649530127142068</v>
      </c>
      <c r="M129" s="11">
        <v>31</v>
      </c>
      <c r="N129" s="11">
        <v>46</v>
      </c>
      <c r="O129" s="12">
        <v>753</v>
      </c>
      <c r="P129" s="13">
        <v>9.9880620771985673E-2</v>
      </c>
      <c r="Q129" s="13">
        <v>0.59994694256532699</v>
      </c>
      <c r="R129" s="12">
        <v>522</v>
      </c>
      <c r="S129" s="13">
        <v>0.11437335670464505</v>
      </c>
      <c r="T129" s="13">
        <v>0.42397020157756354</v>
      </c>
      <c r="U129" s="14">
        <v>0.69322709163346619</v>
      </c>
      <c r="V129" s="15">
        <v>0.427813398187044</v>
      </c>
    </row>
    <row r="130" spans="2:22" x14ac:dyDescent="0.3">
      <c r="B130" s="11">
        <v>24</v>
      </c>
      <c r="C130" s="11">
        <v>31</v>
      </c>
      <c r="D130" s="12">
        <v>3015</v>
      </c>
      <c r="E130" s="13">
        <v>0.1</v>
      </c>
      <c r="F130" s="13">
        <v>0.7</v>
      </c>
      <c r="G130" s="12">
        <v>2410</v>
      </c>
      <c r="H130" s="13">
        <v>0.12845797132349021</v>
      </c>
      <c r="I130" s="13">
        <v>0.56862640584190605</v>
      </c>
      <c r="J130" s="14">
        <v>0.79933665008291876</v>
      </c>
      <c r="K130" s="15">
        <v>0.50547263681592036</v>
      </c>
      <c r="M130" s="11">
        <v>24</v>
      </c>
      <c r="N130" s="11">
        <v>31</v>
      </c>
      <c r="O130" s="12">
        <v>754</v>
      </c>
      <c r="P130" s="13">
        <v>0.10001326435866825</v>
      </c>
      <c r="Q130" s="13">
        <v>0.69996020692399519</v>
      </c>
      <c r="R130" s="12">
        <v>571</v>
      </c>
      <c r="S130" s="13">
        <v>0.12510955302366344</v>
      </c>
      <c r="T130" s="13">
        <v>0.54907975460122704</v>
      </c>
      <c r="U130" s="14">
        <v>0.7572944297082228</v>
      </c>
      <c r="V130" s="15">
        <v>0.47489103657381088</v>
      </c>
    </row>
    <row r="131" spans="2:22" x14ac:dyDescent="0.3">
      <c r="B131" s="11">
        <v>19</v>
      </c>
      <c r="C131" s="11">
        <v>24</v>
      </c>
      <c r="D131" s="12">
        <v>3015</v>
      </c>
      <c r="E131" s="13">
        <v>0.1</v>
      </c>
      <c r="F131" s="13">
        <v>0.8</v>
      </c>
      <c r="G131" s="12">
        <v>2539</v>
      </c>
      <c r="H131" s="13">
        <v>0.13533393742337829</v>
      </c>
      <c r="I131" s="13">
        <v>0.70396034326528434</v>
      </c>
      <c r="J131" s="14">
        <v>0.84212271973466002</v>
      </c>
      <c r="K131" s="15">
        <v>0.54755389718076286</v>
      </c>
      <c r="M131" s="11">
        <v>19</v>
      </c>
      <c r="N131" s="11">
        <v>24</v>
      </c>
      <c r="O131" s="12">
        <v>754</v>
      </c>
      <c r="P131" s="13">
        <v>0.10001326435866825</v>
      </c>
      <c r="Q131" s="13">
        <v>0.7999734712826635</v>
      </c>
      <c r="R131" s="12">
        <v>648</v>
      </c>
      <c r="S131" s="13">
        <v>0.14198071866783524</v>
      </c>
      <c r="T131" s="13">
        <v>0.69106047326906228</v>
      </c>
      <c r="U131" s="14">
        <v>0.85941644562334218</v>
      </c>
      <c r="V131" s="15">
        <v>0.52296468247388495</v>
      </c>
    </row>
    <row r="132" spans="2:22" x14ac:dyDescent="0.3">
      <c r="B132" s="11">
        <v>16</v>
      </c>
      <c r="C132" s="11">
        <v>19</v>
      </c>
      <c r="D132" s="12">
        <v>3015</v>
      </c>
      <c r="E132" s="13">
        <v>0.1</v>
      </c>
      <c r="F132" s="13">
        <v>0.9</v>
      </c>
      <c r="G132" s="12">
        <v>2678</v>
      </c>
      <c r="H132" s="13">
        <v>0.14274292415116466</v>
      </c>
      <c r="I132" s="13">
        <v>0.84670326741644897</v>
      </c>
      <c r="J132" s="14">
        <v>0.88822553897180767</v>
      </c>
      <c r="K132" s="15">
        <v>0.58540630182421227</v>
      </c>
      <c r="M132" s="11">
        <v>16</v>
      </c>
      <c r="N132" s="11">
        <v>19</v>
      </c>
      <c r="O132" s="12">
        <v>754</v>
      </c>
      <c r="P132" s="13">
        <v>0.10001326435866825</v>
      </c>
      <c r="Q132" s="13">
        <v>0.89998673564133169</v>
      </c>
      <c r="R132" s="12">
        <v>666</v>
      </c>
      <c r="S132" s="13">
        <v>0.14592462751971955</v>
      </c>
      <c r="T132" s="13">
        <v>0.83698510078878174</v>
      </c>
      <c r="U132" s="14">
        <v>0.88328912466843501</v>
      </c>
      <c r="V132" s="15">
        <v>0.56300663227708181</v>
      </c>
    </row>
    <row r="133" spans="2:22" x14ac:dyDescent="0.3">
      <c r="B133" s="11">
        <v>1</v>
      </c>
      <c r="C133" s="11">
        <v>16</v>
      </c>
      <c r="D133" s="12">
        <v>3015</v>
      </c>
      <c r="E133" s="13">
        <v>0.1</v>
      </c>
      <c r="F133" s="13">
        <v>1</v>
      </c>
      <c r="G133" s="12">
        <v>2876</v>
      </c>
      <c r="H133" s="13">
        <v>0.15329673258355098</v>
      </c>
      <c r="I133" s="13">
        <v>1</v>
      </c>
      <c r="J133" s="14">
        <v>0.95389718076285246</v>
      </c>
      <c r="K133" s="15">
        <v>0.62225538971807626</v>
      </c>
      <c r="M133" s="11">
        <v>1</v>
      </c>
      <c r="N133" s="11">
        <v>16</v>
      </c>
      <c r="O133" s="12">
        <v>754</v>
      </c>
      <c r="P133" s="13">
        <v>0.10001326435866825</v>
      </c>
      <c r="Q133" s="13">
        <v>1</v>
      </c>
      <c r="R133" s="12">
        <v>744</v>
      </c>
      <c r="S133" s="13">
        <v>0.16301489921121823</v>
      </c>
      <c r="T133" s="13">
        <v>1</v>
      </c>
      <c r="U133" s="14">
        <v>0.98673740053050396</v>
      </c>
      <c r="V133" s="15">
        <v>0.60538532961931291</v>
      </c>
    </row>
    <row r="134" spans="2:22" x14ac:dyDescent="0.3">
      <c r="B134" s="148" t="s">
        <v>4</v>
      </c>
      <c r="C134" s="148"/>
      <c r="D134" s="16">
        <f>+SUM(D124:D133)</f>
        <v>30150</v>
      </c>
      <c r="E134" s="17"/>
      <c r="F134" s="17"/>
      <c r="G134" s="16">
        <f>+SUM(G124:G133)</f>
        <v>18761</v>
      </c>
      <c r="H134" s="17"/>
      <c r="I134" s="17"/>
      <c r="J134" s="18"/>
      <c r="K134" s="18"/>
      <c r="M134" s="148" t="s">
        <v>4</v>
      </c>
      <c r="N134" s="148"/>
      <c r="O134" s="16">
        <f>+SUM(O124:O133)</f>
        <v>7539</v>
      </c>
      <c r="P134" s="17"/>
      <c r="Q134" s="17"/>
      <c r="R134" s="16">
        <f>+SUM(R124:R133)</f>
        <v>4564</v>
      </c>
      <c r="S134" s="17"/>
      <c r="T134" s="17"/>
      <c r="U134" s="18"/>
      <c r="V134" s="18"/>
    </row>
    <row r="138" spans="2:22" ht="17.399999999999999" x14ac:dyDescent="0.3">
      <c r="B138" s="19" t="s">
        <v>63</v>
      </c>
    </row>
    <row r="140" spans="2:22" x14ac:dyDescent="0.3">
      <c r="B140" s="20" t="s">
        <v>15</v>
      </c>
      <c r="M140" s="20" t="s">
        <v>16</v>
      </c>
    </row>
    <row r="142" spans="2:22" x14ac:dyDescent="0.3">
      <c r="B142" s="1" t="s">
        <v>0</v>
      </c>
      <c r="C142" s="1" t="s">
        <v>1</v>
      </c>
      <c r="D142" s="1" t="s">
        <v>2</v>
      </c>
      <c r="E142" s="2"/>
      <c r="F142" s="3"/>
      <c r="G142" s="4"/>
      <c r="H142" s="3"/>
      <c r="I142" s="3"/>
      <c r="J142" s="5"/>
      <c r="K142" s="5"/>
      <c r="M142" s="1" t="s">
        <v>0</v>
      </c>
      <c r="N142" s="1" t="s">
        <v>1</v>
      </c>
      <c r="O142" s="1" t="s">
        <v>2</v>
      </c>
      <c r="P142" s="2"/>
      <c r="Q142" s="3"/>
      <c r="R142" s="4"/>
      <c r="S142" s="3"/>
      <c r="T142" s="3"/>
      <c r="U142" s="5"/>
      <c r="V142" s="5"/>
    </row>
    <row r="143" spans="2:22" x14ac:dyDescent="0.3">
      <c r="B143" s="6">
        <v>70.43650205729989</v>
      </c>
      <c r="C143" s="6">
        <v>91.933411959491522</v>
      </c>
      <c r="D143" s="6">
        <v>83.86682391898303</v>
      </c>
      <c r="E143" s="7"/>
      <c r="F143" s="3"/>
      <c r="G143" s="4"/>
      <c r="H143" s="3"/>
      <c r="I143" s="3"/>
      <c r="J143" s="5"/>
      <c r="K143" s="5"/>
      <c r="M143" s="6">
        <v>70.675149074498435</v>
      </c>
      <c r="N143" s="6">
        <v>91.620397849219998</v>
      </c>
      <c r="O143" s="6">
        <v>83.240795698439982</v>
      </c>
      <c r="P143" s="7"/>
      <c r="Q143" s="3"/>
      <c r="R143" s="4"/>
      <c r="S143" s="3"/>
      <c r="T143" s="3"/>
      <c r="U143" s="5"/>
      <c r="V143" s="5"/>
    </row>
    <row r="144" spans="2:22" x14ac:dyDescent="0.3">
      <c r="B144" s="149" t="s">
        <v>3</v>
      </c>
      <c r="C144" s="149"/>
      <c r="D144" s="146" t="s">
        <v>4</v>
      </c>
      <c r="E144" s="146"/>
      <c r="F144" s="146"/>
      <c r="G144" s="146" t="s">
        <v>5</v>
      </c>
      <c r="H144" s="146"/>
      <c r="I144" s="146"/>
      <c r="J144" s="147" t="s">
        <v>6</v>
      </c>
      <c r="K144" s="147"/>
      <c r="M144" s="149" t="s">
        <v>3</v>
      </c>
      <c r="N144" s="149"/>
      <c r="O144" s="146" t="s">
        <v>4</v>
      </c>
      <c r="P144" s="146"/>
      <c r="Q144" s="146"/>
      <c r="R144" s="146" t="s">
        <v>5</v>
      </c>
      <c r="S144" s="146"/>
      <c r="T144" s="146"/>
      <c r="U144" s="147" t="s">
        <v>6</v>
      </c>
      <c r="V144" s="147"/>
    </row>
    <row r="145" spans="2:23" x14ac:dyDescent="0.3">
      <c r="B145" s="8" t="s">
        <v>7</v>
      </c>
      <c r="C145" s="8" t="s">
        <v>8</v>
      </c>
      <c r="D145" s="9" t="s">
        <v>9</v>
      </c>
      <c r="E145" s="8" t="s">
        <v>10</v>
      </c>
      <c r="F145" s="8" t="s">
        <v>11</v>
      </c>
      <c r="G145" s="9" t="s">
        <v>9</v>
      </c>
      <c r="H145" s="8" t="s">
        <v>10</v>
      </c>
      <c r="I145" s="8" t="s">
        <v>11</v>
      </c>
      <c r="J145" s="10" t="s">
        <v>12</v>
      </c>
      <c r="K145" s="8" t="s">
        <v>13</v>
      </c>
      <c r="M145" s="8" t="s">
        <v>7</v>
      </c>
      <c r="N145" s="8" t="s">
        <v>8</v>
      </c>
      <c r="O145" s="9" t="s">
        <v>9</v>
      </c>
      <c r="P145" s="8" t="s">
        <v>10</v>
      </c>
      <c r="Q145" s="8" t="s">
        <v>11</v>
      </c>
      <c r="R145" s="9" t="s">
        <v>9</v>
      </c>
      <c r="S145" s="8" t="s">
        <v>10</v>
      </c>
      <c r="T145" s="8" t="s">
        <v>11</v>
      </c>
      <c r="U145" s="10" t="s">
        <v>12</v>
      </c>
      <c r="V145" s="8" t="s">
        <v>13</v>
      </c>
    </row>
    <row r="146" spans="2:23" x14ac:dyDescent="0.3">
      <c r="B146" s="11">
        <v>674</v>
      </c>
      <c r="C146" s="11">
        <v>999</v>
      </c>
      <c r="D146" s="12">
        <v>3015</v>
      </c>
      <c r="E146" s="13">
        <v>0.1</v>
      </c>
      <c r="F146" s="13">
        <v>0.1</v>
      </c>
      <c r="G146" s="12">
        <v>524</v>
      </c>
      <c r="H146" s="13">
        <v>2.6900764926330919E-2</v>
      </c>
      <c r="I146" s="13">
        <v>2.6900764926330919E-2</v>
      </c>
      <c r="J146" s="14">
        <v>0.17379767827529022</v>
      </c>
      <c r="K146" s="15">
        <v>0.17379767827529022</v>
      </c>
      <c r="M146" s="11">
        <v>684</v>
      </c>
      <c r="N146" s="11">
        <v>999</v>
      </c>
      <c r="O146" s="12">
        <v>754</v>
      </c>
      <c r="P146" s="13">
        <v>0.10001326435866825</v>
      </c>
      <c r="Q146" s="13">
        <v>0.10001326435866825</v>
      </c>
      <c r="R146" s="12">
        <v>125</v>
      </c>
      <c r="S146" s="13">
        <v>2.6139690506064409E-2</v>
      </c>
      <c r="T146" s="13">
        <v>2.6139690506064409E-2</v>
      </c>
      <c r="U146" s="14">
        <v>0.16578249336870027</v>
      </c>
      <c r="V146" s="15">
        <v>0.16578249336870027</v>
      </c>
    </row>
    <row r="147" spans="2:23" x14ac:dyDescent="0.3">
      <c r="B147" s="11">
        <v>419</v>
      </c>
      <c r="C147" s="11">
        <v>674</v>
      </c>
      <c r="D147" s="12">
        <v>3015</v>
      </c>
      <c r="E147" s="13">
        <v>0.1</v>
      </c>
      <c r="F147" s="13">
        <v>0.2</v>
      </c>
      <c r="G147" s="12">
        <v>868</v>
      </c>
      <c r="H147" s="13">
        <v>4.4560809076441298E-2</v>
      </c>
      <c r="I147" s="13">
        <v>7.1461574002772213E-2</v>
      </c>
      <c r="J147" s="14">
        <v>0.287893864013267</v>
      </c>
      <c r="K147" s="15">
        <v>0.23084577114427859</v>
      </c>
      <c r="M147" s="11">
        <v>435</v>
      </c>
      <c r="N147" s="11">
        <v>684</v>
      </c>
      <c r="O147" s="12">
        <v>754</v>
      </c>
      <c r="P147" s="13">
        <v>0.10001326435866825</v>
      </c>
      <c r="Q147" s="13">
        <v>0.2000265287173365</v>
      </c>
      <c r="R147" s="12">
        <v>198</v>
      </c>
      <c r="S147" s="13">
        <v>4.1405269761606023E-2</v>
      </c>
      <c r="T147" s="13">
        <v>6.7544960267670429E-2</v>
      </c>
      <c r="U147" s="14">
        <v>0.2625994694960212</v>
      </c>
      <c r="V147" s="15">
        <v>0.21419098143236073</v>
      </c>
    </row>
    <row r="148" spans="2:23" x14ac:dyDescent="0.3">
      <c r="B148" s="11">
        <v>193</v>
      </c>
      <c r="C148" s="11">
        <v>419</v>
      </c>
      <c r="D148" s="12">
        <v>3015</v>
      </c>
      <c r="E148" s="13">
        <v>0.1</v>
      </c>
      <c r="F148" s="13">
        <v>0.3</v>
      </c>
      <c r="G148" s="12">
        <v>1172</v>
      </c>
      <c r="H148" s="13">
        <v>6.0167359720724886E-2</v>
      </c>
      <c r="I148" s="13">
        <v>0.1316289337234971</v>
      </c>
      <c r="J148" s="14">
        <v>0.38872305140961855</v>
      </c>
      <c r="K148" s="15">
        <v>0.28347153123272528</v>
      </c>
      <c r="M148" s="11">
        <v>202</v>
      </c>
      <c r="N148" s="11">
        <v>434</v>
      </c>
      <c r="O148" s="12">
        <v>754</v>
      </c>
      <c r="P148" s="13">
        <v>0.10001326435866825</v>
      </c>
      <c r="Q148" s="13">
        <v>0.30003979307600476</v>
      </c>
      <c r="R148" s="12">
        <v>277</v>
      </c>
      <c r="S148" s="13">
        <v>5.7925554161438728E-2</v>
      </c>
      <c r="T148" s="13">
        <v>0.12547051442910917</v>
      </c>
      <c r="U148" s="14">
        <v>0.36737400530503977</v>
      </c>
      <c r="V148" s="15">
        <v>0.26525198938992045</v>
      </c>
    </row>
    <row r="149" spans="2:23" x14ac:dyDescent="0.3">
      <c r="B149" s="11">
        <v>66</v>
      </c>
      <c r="C149" s="11">
        <v>193</v>
      </c>
      <c r="D149" s="12">
        <v>3015</v>
      </c>
      <c r="E149" s="13">
        <v>0.1</v>
      </c>
      <c r="F149" s="13">
        <v>0.4</v>
      </c>
      <c r="G149" s="12">
        <v>1506</v>
      </c>
      <c r="H149" s="13">
        <v>7.7314030494378558E-2</v>
      </c>
      <c r="I149" s="13">
        <v>0.20894296421787567</v>
      </c>
      <c r="J149" s="14">
        <v>0.49950248756218907</v>
      </c>
      <c r="K149" s="15">
        <v>0.33747927031509123</v>
      </c>
      <c r="M149" s="11">
        <v>75</v>
      </c>
      <c r="N149" s="11">
        <v>202</v>
      </c>
      <c r="O149" s="12">
        <v>754</v>
      </c>
      <c r="P149" s="13">
        <v>0.10001326435866825</v>
      </c>
      <c r="Q149" s="13">
        <v>0.40005305743467301</v>
      </c>
      <c r="R149" s="12">
        <v>337</v>
      </c>
      <c r="S149" s="13">
        <v>7.0472605604349647E-2</v>
      </c>
      <c r="T149" s="13">
        <v>0.19594312003345882</v>
      </c>
      <c r="U149" s="14">
        <v>0.4469496021220159</v>
      </c>
      <c r="V149" s="15">
        <v>0.31067639257294427</v>
      </c>
    </row>
    <row r="150" spans="2:23" x14ac:dyDescent="0.3">
      <c r="B150" s="11">
        <v>27</v>
      </c>
      <c r="C150" s="11">
        <v>66</v>
      </c>
      <c r="D150" s="12">
        <v>3015</v>
      </c>
      <c r="E150" s="13">
        <v>0.1</v>
      </c>
      <c r="F150" s="13">
        <v>0.5</v>
      </c>
      <c r="G150" s="12">
        <v>1982</v>
      </c>
      <c r="H150" s="13">
        <v>0.10175060321371733</v>
      </c>
      <c r="I150" s="13">
        <v>0.31069356743159299</v>
      </c>
      <c r="J150" s="14">
        <v>0.65737976782752905</v>
      </c>
      <c r="K150" s="15">
        <v>0.40145936981757879</v>
      </c>
      <c r="M150" s="11">
        <v>28</v>
      </c>
      <c r="N150" s="11">
        <v>75</v>
      </c>
      <c r="O150" s="12">
        <v>754</v>
      </c>
      <c r="P150" s="13">
        <v>0.10001326435866825</v>
      </c>
      <c r="Q150" s="13">
        <v>0.50006632179334132</v>
      </c>
      <c r="R150" s="12">
        <v>485</v>
      </c>
      <c r="S150" s="13">
        <v>0.10142199916352991</v>
      </c>
      <c r="T150" s="13">
        <v>0.29736511919698871</v>
      </c>
      <c r="U150" s="14">
        <v>0.64323607427055707</v>
      </c>
      <c r="V150" s="15">
        <v>0.37718832891246684</v>
      </c>
    </row>
    <row r="151" spans="2:23" x14ac:dyDescent="0.3">
      <c r="B151" s="11">
        <v>21</v>
      </c>
      <c r="C151" s="11">
        <v>27</v>
      </c>
      <c r="D151" s="12">
        <v>3015</v>
      </c>
      <c r="E151" s="13">
        <v>0.1</v>
      </c>
      <c r="F151" s="13">
        <v>0.6</v>
      </c>
      <c r="G151" s="12">
        <v>2323</v>
      </c>
      <c r="H151" s="13">
        <v>0.11925663535089071</v>
      </c>
      <c r="I151" s="13">
        <v>0.42995020278248369</v>
      </c>
      <c r="J151" s="14">
        <v>0.77048092868988394</v>
      </c>
      <c r="K151" s="15">
        <v>0.46296296296296297</v>
      </c>
      <c r="M151" s="11">
        <v>21</v>
      </c>
      <c r="N151" s="11">
        <v>28</v>
      </c>
      <c r="O151" s="12">
        <v>753</v>
      </c>
      <c r="P151" s="13">
        <v>9.9880620771985673E-2</v>
      </c>
      <c r="Q151" s="13">
        <v>0.59994694256532699</v>
      </c>
      <c r="R151" s="12">
        <v>563</v>
      </c>
      <c r="S151" s="13">
        <v>0.11773316603931409</v>
      </c>
      <c r="T151" s="13">
        <v>0.41509828523630282</v>
      </c>
      <c r="U151" s="14">
        <v>0.74767596281540505</v>
      </c>
      <c r="V151" s="15">
        <v>0.43886800795931902</v>
      </c>
    </row>
    <row r="152" spans="2:23" x14ac:dyDescent="0.3">
      <c r="B152" s="11">
        <v>19</v>
      </c>
      <c r="C152" s="11">
        <v>21</v>
      </c>
      <c r="D152" s="12">
        <v>3015</v>
      </c>
      <c r="E152" s="13">
        <v>0.1</v>
      </c>
      <c r="F152" s="13">
        <v>0.7</v>
      </c>
      <c r="G152" s="12">
        <v>2560</v>
      </c>
      <c r="H152" s="13">
        <v>0.13142358437291443</v>
      </c>
      <c r="I152" s="13">
        <v>0.5613737871553981</v>
      </c>
      <c r="J152" s="14">
        <v>0.84908789386401329</v>
      </c>
      <c r="K152" s="15">
        <v>0.51812366737739868</v>
      </c>
      <c r="M152" s="11">
        <v>19</v>
      </c>
      <c r="N152" s="11">
        <v>21</v>
      </c>
      <c r="O152" s="12">
        <v>754</v>
      </c>
      <c r="P152" s="13">
        <v>0.10001326435866825</v>
      </c>
      <c r="Q152" s="13">
        <v>0.69996020692399519</v>
      </c>
      <c r="R152" s="12">
        <v>636</v>
      </c>
      <c r="S152" s="13">
        <v>0.1329987452948557</v>
      </c>
      <c r="T152" s="13">
        <v>0.54809703053115855</v>
      </c>
      <c r="U152" s="14">
        <v>0.843501326259947</v>
      </c>
      <c r="V152" s="15">
        <v>0.49668372181163539</v>
      </c>
    </row>
    <row r="153" spans="2:23" x14ac:dyDescent="0.3">
      <c r="B153" s="11">
        <v>17</v>
      </c>
      <c r="C153" s="11">
        <v>19</v>
      </c>
      <c r="D153" s="12">
        <v>3015</v>
      </c>
      <c r="E153" s="13">
        <v>0.1</v>
      </c>
      <c r="F153" s="13">
        <v>0.8</v>
      </c>
      <c r="G153" s="12">
        <v>2743</v>
      </c>
      <c r="H153" s="13">
        <v>0.14081831716207197</v>
      </c>
      <c r="I153" s="13">
        <v>0.70219210431747014</v>
      </c>
      <c r="J153" s="14">
        <v>0.90978441127694865</v>
      </c>
      <c r="K153" s="15">
        <v>0.56708126036484241</v>
      </c>
      <c r="M153" s="11">
        <v>17</v>
      </c>
      <c r="N153" s="11">
        <v>19</v>
      </c>
      <c r="O153" s="12">
        <v>754</v>
      </c>
      <c r="P153" s="13">
        <v>0.10001326435866825</v>
      </c>
      <c r="Q153" s="13">
        <v>0.7999734712826635</v>
      </c>
      <c r="R153" s="12">
        <v>662</v>
      </c>
      <c r="S153" s="13">
        <v>0.13843580092011712</v>
      </c>
      <c r="T153" s="13">
        <v>0.68653283145127564</v>
      </c>
      <c r="U153" s="14">
        <v>0.87798408488063662</v>
      </c>
      <c r="V153" s="15">
        <v>0.54435417012104126</v>
      </c>
    </row>
    <row r="154" spans="2:23" x14ac:dyDescent="0.3">
      <c r="B154" s="11">
        <v>17</v>
      </c>
      <c r="C154" s="11">
        <v>17</v>
      </c>
      <c r="D154" s="12">
        <v>3015</v>
      </c>
      <c r="E154" s="13">
        <v>0.1</v>
      </c>
      <c r="F154" s="13">
        <v>0.9</v>
      </c>
      <c r="G154" s="12">
        <v>2826</v>
      </c>
      <c r="H154" s="13">
        <v>0.14507931618666256</v>
      </c>
      <c r="I154" s="13">
        <v>0.84727142050413262</v>
      </c>
      <c r="J154" s="14">
        <v>0.93731343283582091</v>
      </c>
      <c r="K154" s="15">
        <v>0.60821816841717335</v>
      </c>
      <c r="M154" s="11">
        <v>17</v>
      </c>
      <c r="N154" s="11">
        <v>17</v>
      </c>
      <c r="O154" s="12">
        <v>754</v>
      </c>
      <c r="P154" s="13">
        <v>0.10001326435866825</v>
      </c>
      <c r="Q154" s="13">
        <v>0.89998673564133169</v>
      </c>
      <c r="R154" s="12">
        <v>754</v>
      </c>
      <c r="S154" s="13">
        <v>0.15767461313258052</v>
      </c>
      <c r="T154" s="13">
        <v>0.8442074445838561</v>
      </c>
      <c r="U154" s="14">
        <v>1</v>
      </c>
      <c r="V154" s="15">
        <v>0.59498894620486364</v>
      </c>
    </row>
    <row r="155" spans="2:23" x14ac:dyDescent="0.3">
      <c r="B155" s="11">
        <v>1</v>
      </c>
      <c r="C155" s="11">
        <v>17</v>
      </c>
      <c r="D155" s="12">
        <v>3015</v>
      </c>
      <c r="E155" s="13">
        <v>0.1</v>
      </c>
      <c r="F155" s="13">
        <v>1</v>
      </c>
      <c r="G155" s="12">
        <v>2975</v>
      </c>
      <c r="H155" s="13">
        <v>0.15272857949586735</v>
      </c>
      <c r="I155" s="13">
        <v>1</v>
      </c>
      <c r="J155" s="14">
        <v>0.98673300165837474</v>
      </c>
      <c r="K155" s="15">
        <v>0.64606965174129349</v>
      </c>
      <c r="M155" s="11">
        <v>1</v>
      </c>
      <c r="N155" s="11">
        <v>17</v>
      </c>
      <c r="O155" s="12">
        <v>754</v>
      </c>
      <c r="P155" s="13">
        <v>0.10001326435866825</v>
      </c>
      <c r="Q155" s="13">
        <v>1</v>
      </c>
      <c r="R155" s="12">
        <v>745</v>
      </c>
      <c r="S155" s="13">
        <v>0.15579255541614387</v>
      </c>
      <c r="T155" s="13">
        <v>1</v>
      </c>
      <c r="U155" s="14">
        <v>0.98806366047745353</v>
      </c>
      <c r="V155" s="15">
        <v>0.63430163151611618</v>
      </c>
      <c r="W155" s="110" t="s">
        <v>134</v>
      </c>
    </row>
    <row r="156" spans="2:23" x14ac:dyDescent="0.3">
      <c r="B156" s="148" t="s">
        <v>4</v>
      </c>
      <c r="C156" s="148"/>
      <c r="D156" s="16">
        <f>+SUM(D146:D155)</f>
        <v>30150</v>
      </c>
      <c r="E156" s="17"/>
      <c r="F156" s="17"/>
      <c r="G156" s="16">
        <f>+SUM(G146:G155)</f>
        <v>19479</v>
      </c>
      <c r="H156" s="17"/>
      <c r="I156" s="17"/>
      <c r="J156" s="18"/>
      <c r="K156" s="18"/>
      <c r="M156" s="148" t="s">
        <v>4</v>
      </c>
      <c r="N156" s="148"/>
      <c r="O156" s="16">
        <f>+SUM(O146:O155)</f>
        <v>7539</v>
      </c>
      <c r="P156" s="17"/>
      <c r="Q156" s="17"/>
      <c r="R156" s="16">
        <f>+SUM(R146:R155)</f>
        <v>4782</v>
      </c>
      <c r="S156" s="17"/>
      <c r="T156" s="17"/>
      <c r="U156" s="18"/>
      <c r="V156" s="18"/>
    </row>
    <row r="161" spans="2:22" ht="17.399999999999999" x14ac:dyDescent="0.3">
      <c r="B161" s="19" t="s">
        <v>65</v>
      </c>
    </row>
    <row r="163" spans="2:22" x14ac:dyDescent="0.3">
      <c r="B163" s="20" t="s">
        <v>15</v>
      </c>
      <c r="M163" s="20" t="s">
        <v>16</v>
      </c>
    </row>
    <row r="165" spans="2:22" x14ac:dyDescent="0.3">
      <c r="B165" s="1" t="s">
        <v>0</v>
      </c>
      <c r="C165" s="1" t="s">
        <v>1</v>
      </c>
      <c r="D165" s="1" t="s">
        <v>2</v>
      </c>
      <c r="E165" s="2"/>
      <c r="F165" s="3"/>
      <c r="G165" s="4"/>
      <c r="H165" s="3"/>
      <c r="I165" s="3"/>
      <c r="J165" s="5"/>
      <c r="K165" s="5"/>
      <c r="M165" s="1" t="s">
        <v>0</v>
      </c>
      <c r="N165" s="1" t="s">
        <v>1</v>
      </c>
      <c r="O165" s="1" t="s">
        <v>2</v>
      </c>
      <c r="P165" s="2"/>
      <c r="Q165" s="3"/>
      <c r="R165" s="4"/>
      <c r="S165" s="3"/>
      <c r="T165" s="3"/>
      <c r="U165" s="5"/>
      <c r="V165" s="5"/>
    </row>
    <row r="166" spans="2:22" x14ac:dyDescent="0.3">
      <c r="B166" s="6">
        <v>72.592490208253736</v>
      </c>
      <c r="C166" s="6">
        <v>92.090152727359566</v>
      </c>
      <c r="D166" s="6">
        <v>84.180305454719132</v>
      </c>
      <c r="E166" s="7"/>
      <c r="F166" s="3"/>
      <c r="G166" s="4"/>
      <c r="H166" s="3"/>
      <c r="I166" s="3"/>
      <c r="J166" s="5"/>
      <c r="K166" s="5"/>
      <c r="M166" s="6">
        <v>71.635356548011003</v>
      </c>
      <c r="N166" s="6">
        <v>92.450371848007123</v>
      </c>
      <c r="O166" s="6">
        <v>84.90074369601426</v>
      </c>
      <c r="P166" s="7"/>
      <c r="Q166" s="3"/>
      <c r="R166" s="4"/>
      <c r="S166" s="3"/>
      <c r="T166" s="3"/>
      <c r="U166" s="5"/>
      <c r="V166" s="5"/>
    </row>
    <row r="167" spans="2:22" x14ac:dyDescent="0.3">
      <c r="B167" s="149" t="s">
        <v>3</v>
      </c>
      <c r="C167" s="149"/>
      <c r="D167" s="146" t="s">
        <v>4</v>
      </c>
      <c r="E167" s="146"/>
      <c r="F167" s="146"/>
      <c r="G167" s="146" t="s">
        <v>5</v>
      </c>
      <c r="H167" s="146"/>
      <c r="I167" s="146"/>
      <c r="J167" s="147" t="s">
        <v>6</v>
      </c>
      <c r="K167" s="147"/>
      <c r="M167" s="149" t="s">
        <v>3</v>
      </c>
      <c r="N167" s="149"/>
      <c r="O167" s="146" t="s">
        <v>4</v>
      </c>
      <c r="P167" s="146"/>
      <c r="Q167" s="146"/>
      <c r="R167" s="146" t="s">
        <v>5</v>
      </c>
      <c r="S167" s="146"/>
      <c r="T167" s="146"/>
      <c r="U167" s="147" t="s">
        <v>6</v>
      </c>
      <c r="V167" s="147"/>
    </row>
    <row r="168" spans="2:22" x14ac:dyDescent="0.3">
      <c r="B168" s="8" t="s">
        <v>7</v>
      </c>
      <c r="C168" s="8" t="s">
        <v>8</v>
      </c>
      <c r="D168" s="9" t="s">
        <v>9</v>
      </c>
      <c r="E168" s="8" t="s">
        <v>10</v>
      </c>
      <c r="F168" s="8" t="s">
        <v>11</v>
      </c>
      <c r="G168" s="9" t="s">
        <v>9</v>
      </c>
      <c r="H168" s="8" t="s">
        <v>10</v>
      </c>
      <c r="I168" s="8" t="s">
        <v>11</v>
      </c>
      <c r="J168" s="10" t="s">
        <v>12</v>
      </c>
      <c r="K168" s="8" t="s">
        <v>13</v>
      </c>
      <c r="M168" s="8" t="s">
        <v>7</v>
      </c>
      <c r="N168" s="8" t="s">
        <v>8</v>
      </c>
      <c r="O168" s="9" t="s">
        <v>9</v>
      </c>
      <c r="P168" s="8" t="s">
        <v>10</v>
      </c>
      <c r="Q168" s="8" t="s">
        <v>11</v>
      </c>
      <c r="R168" s="9" t="s">
        <v>9</v>
      </c>
      <c r="S168" s="8" t="s">
        <v>10</v>
      </c>
      <c r="T168" s="8" t="s">
        <v>11</v>
      </c>
      <c r="U168" s="10" t="s">
        <v>12</v>
      </c>
      <c r="V168" s="8" t="s">
        <v>13</v>
      </c>
    </row>
    <row r="169" spans="2:22" x14ac:dyDescent="0.3">
      <c r="B169" s="11">
        <v>664</v>
      </c>
      <c r="C169" s="11">
        <v>999</v>
      </c>
      <c r="D169" s="12">
        <v>3015</v>
      </c>
      <c r="E169" s="13">
        <v>0.1</v>
      </c>
      <c r="F169" s="13">
        <v>0.1</v>
      </c>
      <c r="G169" s="12">
        <v>511</v>
      </c>
      <c r="H169" s="13">
        <v>2.6614583333333334E-2</v>
      </c>
      <c r="I169" s="13">
        <v>2.6614583333333334E-2</v>
      </c>
      <c r="J169" s="14">
        <v>0.16948590381426201</v>
      </c>
      <c r="K169" s="15">
        <v>0.16948590381426201</v>
      </c>
      <c r="M169" s="11">
        <v>651</v>
      </c>
      <c r="N169" s="11">
        <v>999</v>
      </c>
      <c r="O169" s="12">
        <v>754</v>
      </c>
      <c r="P169" s="13">
        <v>0.10001326435866825</v>
      </c>
      <c r="Q169" s="13">
        <v>0.10001326435866825</v>
      </c>
      <c r="R169" s="12">
        <v>126</v>
      </c>
      <c r="S169" s="13">
        <v>2.7184466019417475E-2</v>
      </c>
      <c r="T169" s="13">
        <v>2.7184466019417475E-2</v>
      </c>
      <c r="U169" s="14">
        <v>0.16710875331564987</v>
      </c>
      <c r="V169" s="15">
        <v>0.16710875331564987</v>
      </c>
    </row>
    <row r="170" spans="2:22" x14ac:dyDescent="0.3">
      <c r="B170" s="11">
        <v>408</v>
      </c>
      <c r="C170" s="11">
        <v>664</v>
      </c>
      <c r="D170" s="12">
        <v>3015</v>
      </c>
      <c r="E170" s="13">
        <v>0.1</v>
      </c>
      <c r="F170" s="13">
        <v>0.2</v>
      </c>
      <c r="G170" s="12">
        <v>841</v>
      </c>
      <c r="H170" s="13">
        <v>4.3802083333333332E-2</v>
      </c>
      <c r="I170" s="13">
        <v>7.0416666666666669E-2</v>
      </c>
      <c r="J170" s="14">
        <v>0.27893864013267</v>
      </c>
      <c r="K170" s="15">
        <v>0.22421227197346599</v>
      </c>
      <c r="M170" s="11">
        <v>355</v>
      </c>
      <c r="N170" s="11">
        <v>650</v>
      </c>
      <c r="O170" s="12">
        <v>754</v>
      </c>
      <c r="P170" s="13">
        <v>0.10001326435866825</v>
      </c>
      <c r="Q170" s="13">
        <v>0.2000265287173365</v>
      </c>
      <c r="R170" s="12">
        <v>198</v>
      </c>
      <c r="S170" s="13">
        <v>4.2718446601941747E-2</v>
      </c>
      <c r="T170" s="13">
        <v>6.9902912621359226E-2</v>
      </c>
      <c r="U170" s="14">
        <v>0.2625994694960212</v>
      </c>
      <c r="V170" s="15">
        <v>0.21485411140583555</v>
      </c>
    </row>
    <row r="171" spans="2:22" x14ac:dyDescent="0.3">
      <c r="B171" s="11">
        <v>194</v>
      </c>
      <c r="C171" s="11">
        <v>408</v>
      </c>
      <c r="D171" s="12">
        <v>3015</v>
      </c>
      <c r="E171" s="13">
        <v>0.1</v>
      </c>
      <c r="F171" s="13">
        <v>0.3</v>
      </c>
      <c r="G171" s="12">
        <v>1159</v>
      </c>
      <c r="H171" s="13">
        <v>6.0364583333333333E-2</v>
      </c>
      <c r="I171" s="13">
        <v>0.13078124999999999</v>
      </c>
      <c r="J171" s="14">
        <v>0.3844112769485904</v>
      </c>
      <c r="K171" s="15">
        <v>0.27761194029850744</v>
      </c>
      <c r="M171" s="11">
        <v>205</v>
      </c>
      <c r="N171" s="11">
        <v>355</v>
      </c>
      <c r="O171" s="12">
        <v>754</v>
      </c>
      <c r="P171" s="13">
        <v>0.10001326435866825</v>
      </c>
      <c r="Q171" s="13">
        <v>0.30003979307600476</v>
      </c>
      <c r="R171" s="12">
        <v>279</v>
      </c>
      <c r="S171" s="13">
        <v>6.0194174757281553E-2</v>
      </c>
      <c r="T171" s="13">
        <v>0.13009708737864079</v>
      </c>
      <c r="U171" s="14">
        <v>0.37002652519893897</v>
      </c>
      <c r="V171" s="15">
        <v>0.26657824933687002</v>
      </c>
    </row>
    <row r="172" spans="2:22" x14ac:dyDescent="0.3">
      <c r="B172" s="11">
        <v>74</v>
      </c>
      <c r="C172" s="11">
        <v>194</v>
      </c>
      <c r="D172" s="12">
        <v>3015</v>
      </c>
      <c r="E172" s="13">
        <v>0.1</v>
      </c>
      <c r="F172" s="13">
        <v>0.4</v>
      </c>
      <c r="G172" s="12">
        <v>1572</v>
      </c>
      <c r="H172" s="13">
        <v>8.1875000000000003E-2</v>
      </c>
      <c r="I172" s="13">
        <v>0.21265624999999999</v>
      </c>
      <c r="J172" s="14">
        <v>0.52139303482587063</v>
      </c>
      <c r="K172" s="15">
        <v>0.33855721393034827</v>
      </c>
      <c r="M172" s="11">
        <v>87</v>
      </c>
      <c r="N172" s="11">
        <v>205</v>
      </c>
      <c r="O172" s="12">
        <v>754</v>
      </c>
      <c r="P172" s="13">
        <v>0.10001326435866825</v>
      </c>
      <c r="Q172" s="13">
        <v>0.40005305743467301</v>
      </c>
      <c r="R172" s="12">
        <v>345</v>
      </c>
      <c r="S172" s="13">
        <v>7.4433656957928807E-2</v>
      </c>
      <c r="T172" s="13">
        <v>0.20453074433656959</v>
      </c>
      <c r="U172" s="14">
        <v>0.45755968169761274</v>
      </c>
      <c r="V172" s="15">
        <v>0.31432360742705573</v>
      </c>
    </row>
    <row r="173" spans="2:22" x14ac:dyDescent="0.3">
      <c r="B173" s="11">
        <v>40</v>
      </c>
      <c r="C173" s="11">
        <v>74</v>
      </c>
      <c r="D173" s="12">
        <v>3015</v>
      </c>
      <c r="E173" s="13">
        <v>0.1</v>
      </c>
      <c r="F173" s="13">
        <v>0.5</v>
      </c>
      <c r="G173" s="12">
        <v>1974</v>
      </c>
      <c r="H173" s="13">
        <v>0.1028125</v>
      </c>
      <c r="I173" s="13">
        <v>0.31546875000000002</v>
      </c>
      <c r="J173" s="14">
        <v>0.65472636815920393</v>
      </c>
      <c r="K173" s="15">
        <v>0.40179104477611938</v>
      </c>
      <c r="M173" s="11">
        <v>52</v>
      </c>
      <c r="N173" s="11">
        <v>87</v>
      </c>
      <c r="O173" s="12">
        <v>754</v>
      </c>
      <c r="P173" s="13">
        <v>0.10001326435866825</v>
      </c>
      <c r="Q173" s="13">
        <v>0.50006632179334132</v>
      </c>
      <c r="R173" s="12">
        <v>472</v>
      </c>
      <c r="S173" s="13">
        <v>0.10183387270765912</v>
      </c>
      <c r="T173" s="13">
        <v>0.30636461704422868</v>
      </c>
      <c r="U173" s="14">
        <v>0.62599469496021221</v>
      </c>
      <c r="V173" s="15">
        <v>0.37665782493368699</v>
      </c>
    </row>
    <row r="174" spans="2:22" x14ac:dyDescent="0.3">
      <c r="B174" s="11">
        <v>30</v>
      </c>
      <c r="C174" s="11">
        <v>40</v>
      </c>
      <c r="D174" s="12">
        <v>3015</v>
      </c>
      <c r="E174" s="13">
        <v>0.1</v>
      </c>
      <c r="F174" s="13">
        <v>0.6</v>
      </c>
      <c r="G174" s="12">
        <v>2266</v>
      </c>
      <c r="H174" s="13">
        <v>0.11802083333333334</v>
      </c>
      <c r="I174" s="13">
        <v>0.43348958333333332</v>
      </c>
      <c r="J174" s="14">
        <v>0.75157545605306797</v>
      </c>
      <c r="K174" s="15">
        <v>0.46008844665561083</v>
      </c>
      <c r="M174" s="11">
        <v>41</v>
      </c>
      <c r="N174" s="11">
        <v>52</v>
      </c>
      <c r="O174" s="12">
        <v>753</v>
      </c>
      <c r="P174" s="13">
        <v>9.9880620771985673E-2</v>
      </c>
      <c r="Q174" s="13">
        <v>0.59994694256532699</v>
      </c>
      <c r="R174" s="12">
        <v>525</v>
      </c>
      <c r="S174" s="13">
        <v>0.11326860841423948</v>
      </c>
      <c r="T174" s="13">
        <v>0.41963322545846815</v>
      </c>
      <c r="U174" s="14">
        <v>0.6972111553784861</v>
      </c>
      <c r="V174" s="15">
        <v>0.43002432014149899</v>
      </c>
    </row>
    <row r="175" spans="2:22" x14ac:dyDescent="0.3">
      <c r="B175" s="11">
        <v>26</v>
      </c>
      <c r="C175" s="11">
        <v>30</v>
      </c>
      <c r="D175" s="12">
        <v>3015</v>
      </c>
      <c r="E175" s="13">
        <v>0.1</v>
      </c>
      <c r="F175" s="13">
        <v>0.7</v>
      </c>
      <c r="G175" s="12">
        <v>2490</v>
      </c>
      <c r="H175" s="13">
        <v>0.12968750000000001</v>
      </c>
      <c r="I175" s="13">
        <v>0.56317708333333338</v>
      </c>
      <c r="J175" s="14">
        <v>0.82587064676616917</v>
      </c>
      <c r="K175" s="15">
        <v>0.51234304667140484</v>
      </c>
      <c r="M175" s="11">
        <v>37</v>
      </c>
      <c r="N175" s="11">
        <v>41</v>
      </c>
      <c r="O175" s="12">
        <v>754</v>
      </c>
      <c r="P175" s="13">
        <v>0.10001326435866825</v>
      </c>
      <c r="Q175" s="13">
        <v>0.69996020692399519</v>
      </c>
      <c r="R175" s="12">
        <v>616</v>
      </c>
      <c r="S175" s="13">
        <v>0.13290183387270765</v>
      </c>
      <c r="T175" s="13">
        <v>0.55253505933117586</v>
      </c>
      <c r="U175" s="14">
        <v>0.81697612732095493</v>
      </c>
      <c r="V175" s="15">
        <v>0.48531362516581389</v>
      </c>
    </row>
    <row r="176" spans="2:22" x14ac:dyDescent="0.3">
      <c r="B176" s="11">
        <v>24</v>
      </c>
      <c r="C176" s="11">
        <v>26</v>
      </c>
      <c r="D176" s="12">
        <v>3015</v>
      </c>
      <c r="E176" s="13">
        <v>0.1</v>
      </c>
      <c r="F176" s="13">
        <v>0.8</v>
      </c>
      <c r="G176" s="12">
        <v>2661</v>
      </c>
      <c r="H176" s="13">
        <v>0.13859374999999999</v>
      </c>
      <c r="I176" s="13">
        <v>0.70177083333333334</v>
      </c>
      <c r="J176" s="14">
        <v>0.88258706467661696</v>
      </c>
      <c r="K176" s="15">
        <v>0.55862354892205635</v>
      </c>
      <c r="M176" s="11">
        <v>35</v>
      </c>
      <c r="N176" s="11">
        <v>37</v>
      </c>
      <c r="O176" s="12">
        <v>754</v>
      </c>
      <c r="P176" s="13">
        <v>0.10001326435866825</v>
      </c>
      <c r="Q176" s="13">
        <v>0.7999734712826635</v>
      </c>
      <c r="R176" s="12">
        <v>652</v>
      </c>
      <c r="S176" s="13">
        <v>0.14066882416396981</v>
      </c>
      <c r="T176" s="13">
        <v>0.69320388349514561</v>
      </c>
      <c r="U176" s="14">
        <v>0.86472148541114058</v>
      </c>
      <c r="V176" s="15">
        <v>0.53274747139777812</v>
      </c>
    </row>
    <row r="177" spans="2:22" x14ac:dyDescent="0.3">
      <c r="B177" s="11">
        <v>23</v>
      </c>
      <c r="C177" s="11">
        <v>24</v>
      </c>
      <c r="D177" s="12">
        <v>3015</v>
      </c>
      <c r="E177" s="13">
        <v>0.1</v>
      </c>
      <c r="F177" s="13">
        <v>0.9</v>
      </c>
      <c r="G177" s="12">
        <v>2804</v>
      </c>
      <c r="H177" s="13">
        <v>0.14604166666666665</v>
      </c>
      <c r="I177" s="13">
        <v>0.84781249999999997</v>
      </c>
      <c r="J177" s="14">
        <v>0.93001658374792706</v>
      </c>
      <c r="K177" s="15">
        <v>0.59988944168048641</v>
      </c>
      <c r="M177" s="11">
        <v>33</v>
      </c>
      <c r="N177" s="11">
        <v>35</v>
      </c>
      <c r="O177" s="12">
        <v>754</v>
      </c>
      <c r="P177" s="13">
        <v>0.10001326435866825</v>
      </c>
      <c r="Q177" s="13">
        <v>0.89998673564133169</v>
      </c>
      <c r="R177" s="12">
        <v>680</v>
      </c>
      <c r="S177" s="13">
        <v>0.14670981661272922</v>
      </c>
      <c r="T177" s="13">
        <v>0.83991370010787492</v>
      </c>
      <c r="U177" s="14">
        <v>0.90185676392572944</v>
      </c>
      <c r="V177" s="15">
        <v>0.57376565954310976</v>
      </c>
    </row>
    <row r="178" spans="2:22" x14ac:dyDescent="0.3">
      <c r="B178" s="11">
        <v>1</v>
      </c>
      <c r="C178" s="11">
        <v>23</v>
      </c>
      <c r="D178" s="12">
        <v>3015</v>
      </c>
      <c r="E178" s="13">
        <v>0.1</v>
      </c>
      <c r="F178" s="13">
        <v>1</v>
      </c>
      <c r="G178" s="12">
        <v>2922</v>
      </c>
      <c r="H178" s="13">
        <v>0.1521875</v>
      </c>
      <c r="I178" s="13">
        <v>1</v>
      </c>
      <c r="J178" s="14">
        <v>0.96915422885572144</v>
      </c>
      <c r="K178" s="15">
        <v>0.63681592039800994</v>
      </c>
      <c r="M178" s="11">
        <v>1</v>
      </c>
      <c r="N178" s="11">
        <v>33</v>
      </c>
      <c r="O178" s="12">
        <v>754</v>
      </c>
      <c r="P178" s="13">
        <v>0.10001326435866825</v>
      </c>
      <c r="Q178" s="13">
        <v>1</v>
      </c>
      <c r="R178" s="12">
        <v>742</v>
      </c>
      <c r="S178" s="13">
        <v>0.16008629989212514</v>
      </c>
      <c r="T178" s="13">
        <v>1</v>
      </c>
      <c r="U178" s="14">
        <v>0.98408488063660482</v>
      </c>
      <c r="V178" s="15">
        <v>0.61480302427377631</v>
      </c>
    </row>
    <row r="179" spans="2:22" x14ac:dyDescent="0.3">
      <c r="B179" s="148" t="s">
        <v>4</v>
      </c>
      <c r="C179" s="148"/>
      <c r="D179" s="16">
        <f>+SUM(D169:D178)</f>
        <v>30150</v>
      </c>
      <c r="E179" s="17"/>
      <c r="F179" s="17"/>
      <c r="G179" s="16">
        <f>+SUM(G169:G178)</f>
        <v>19200</v>
      </c>
      <c r="H179" s="17"/>
      <c r="I179" s="17"/>
      <c r="J179" s="18"/>
      <c r="K179" s="18"/>
      <c r="M179" s="148" t="s">
        <v>4</v>
      </c>
      <c r="N179" s="148"/>
      <c r="O179" s="16">
        <f>+SUM(O169:O178)</f>
        <v>7539</v>
      </c>
      <c r="P179" s="17"/>
      <c r="Q179" s="17"/>
      <c r="R179" s="16">
        <f>+SUM(R169:R178)</f>
        <v>4635</v>
      </c>
      <c r="S179" s="17"/>
      <c r="T179" s="17"/>
      <c r="U179" s="18"/>
      <c r="V179" s="18"/>
    </row>
    <row r="184" spans="2:22" ht="17.399999999999999" x14ac:dyDescent="0.3">
      <c r="B184" s="19" t="s">
        <v>64</v>
      </c>
    </row>
    <row r="186" spans="2:22" x14ac:dyDescent="0.3">
      <c r="B186" s="20" t="s">
        <v>15</v>
      </c>
      <c r="M186" s="20" t="s">
        <v>16</v>
      </c>
    </row>
    <row r="188" spans="2:22" x14ac:dyDescent="0.3">
      <c r="B188" s="1" t="s">
        <v>0</v>
      </c>
      <c r="C188" s="1" t="s">
        <v>1</v>
      </c>
      <c r="D188" s="1" t="s">
        <v>2</v>
      </c>
      <c r="E188" s="2"/>
      <c r="F188" s="3"/>
      <c r="G188" s="4"/>
      <c r="H188" s="3"/>
      <c r="I188" s="3"/>
      <c r="J188" s="5"/>
      <c r="K188" s="5"/>
      <c r="M188" s="1" t="s">
        <v>0</v>
      </c>
      <c r="N188" s="1" t="s">
        <v>1</v>
      </c>
      <c r="O188" s="1" t="s">
        <v>2</v>
      </c>
      <c r="P188" s="2"/>
      <c r="Q188" s="3"/>
      <c r="R188" s="4"/>
      <c r="S188" s="3"/>
      <c r="T188" s="3"/>
      <c r="U188" s="5"/>
      <c r="V188" s="5"/>
    </row>
    <row r="189" spans="2:22" x14ac:dyDescent="0.3">
      <c r="B189" s="6">
        <v>72.455157636146055</v>
      </c>
      <c r="C189" s="6">
        <v>91.979417386868363</v>
      </c>
      <c r="D189" s="6">
        <v>83.958834773736712</v>
      </c>
      <c r="E189" s="7"/>
      <c r="F189" s="3"/>
      <c r="G189" s="4"/>
      <c r="H189" s="3"/>
      <c r="I189" s="3"/>
      <c r="J189" s="5"/>
      <c r="K189" s="5"/>
      <c r="M189" s="6">
        <v>71.635356548011003</v>
      </c>
      <c r="N189" s="6">
        <v>92.450371848007123</v>
      </c>
      <c r="O189" s="6">
        <v>84.90074369601426</v>
      </c>
      <c r="P189" s="7"/>
      <c r="Q189" s="3"/>
      <c r="R189" s="4"/>
      <c r="S189" s="3"/>
      <c r="T189" s="3"/>
      <c r="U189" s="5"/>
      <c r="V189" s="5"/>
    </row>
    <row r="190" spans="2:22" x14ac:dyDescent="0.3">
      <c r="B190" s="149" t="s">
        <v>3</v>
      </c>
      <c r="C190" s="149"/>
      <c r="D190" s="146" t="s">
        <v>4</v>
      </c>
      <c r="E190" s="146"/>
      <c r="F190" s="146"/>
      <c r="G190" s="146" t="s">
        <v>5</v>
      </c>
      <c r="H190" s="146"/>
      <c r="I190" s="146"/>
      <c r="J190" s="147" t="s">
        <v>6</v>
      </c>
      <c r="K190" s="147"/>
      <c r="M190" s="149" t="s">
        <v>3</v>
      </c>
      <c r="N190" s="149"/>
      <c r="O190" s="146" t="s">
        <v>4</v>
      </c>
      <c r="P190" s="146"/>
      <c r="Q190" s="146"/>
      <c r="R190" s="146" t="s">
        <v>5</v>
      </c>
      <c r="S190" s="146"/>
      <c r="T190" s="146"/>
      <c r="U190" s="147" t="s">
        <v>6</v>
      </c>
      <c r="V190" s="147"/>
    </row>
    <row r="191" spans="2:22" x14ac:dyDescent="0.3">
      <c r="B191" s="8" t="s">
        <v>7</v>
      </c>
      <c r="C191" s="8" t="s">
        <v>8</v>
      </c>
      <c r="D191" s="9" t="s">
        <v>9</v>
      </c>
      <c r="E191" s="8" t="s">
        <v>10</v>
      </c>
      <c r="F191" s="8" t="s">
        <v>11</v>
      </c>
      <c r="G191" s="9" t="s">
        <v>9</v>
      </c>
      <c r="H191" s="8" t="s">
        <v>10</v>
      </c>
      <c r="I191" s="8" t="s">
        <v>11</v>
      </c>
      <c r="J191" s="10" t="s">
        <v>12</v>
      </c>
      <c r="K191" s="8" t="s">
        <v>13</v>
      </c>
      <c r="M191" s="8" t="s">
        <v>7</v>
      </c>
      <c r="N191" s="8" t="s">
        <v>8</v>
      </c>
      <c r="O191" s="9" t="s">
        <v>9</v>
      </c>
      <c r="P191" s="8" t="s">
        <v>10</v>
      </c>
      <c r="Q191" s="8" t="s">
        <v>11</v>
      </c>
      <c r="R191" s="9" t="s">
        <v>9</v>
      </c>
      <c r="S191" s="8" t="s">
        <v>10</v>
      </c>
      <c r="T191" s="8" t="s">
        <v>11</v>
      </c>
      <c r="U191" s="10" t="s">
        <v>12</v>
      </c>
      <c r="V191" s="8" t="s">
        <v>13</v>
      </c>
    </row>
    <row r="192" spans="2:22" x14ac:dyDescent="0.3">
      <c r="B192" s="11">
        <v>646</v>
      </c>
      <c r="C192" s="11">
        <v>999</v>
      </c>
      <c r="D192" s="12">
        <v>3015</v>
      </c>
      <c r="E192" s="13">
        <v>0.1</v>
      </c>
      <c r="F192" s="13">
        <v>0.1</v>
      </c>
      <c r="G192" s="12">
        <v>500</v>
      </c>
      <c r="H192" s="13">
        <v>2.6295030239284777E-2</v>
      </c>
      <c r="I192" s="13">
        <v>2.6295030239284777E-2</v>
      </c>
      <c r="J192" s="14">
        <v>0.16583747927031509</v>
      </c>
      <c r="K192" s="15">
        <v>0.16583747927031509</v>
      </c>
      <c r="M192" s="11">
        <v>672</v>
      </c>
      <c r="N192" s="11">
        <v>999</v>
      </c>
      <c r="O192" s="12">
        <v>754</v>
      </c>
      <c r="P192" s="13">
        <v>0.10001326435866825</v>
      </c>
      <c r="Q192" s="13">
        <v>0.10001326435866825</v>
      </c>
      <c r="R192" s="12">
        <v>121</v>
      </c>
      <c r="S192" s="13">
        <v>2.5777588410737112E-2</v>
      </c>
      <c r="T192" s="13">
        <v>2.5777588410737112E-2</v>
      </c>
      <c r="U192" s="14">
        <v>0.16047745358090185</v>
      </c>
      <c r="V192" s="15">
        <v>0.16047745358090185</v>
      </c>
    </row>
    <row r="193" spans="2:22" x14ac:dyDescent="0.3">
      <c r="B193" s="11">
        <v>343</v>
      </c>
      <c r="C193" s="11">
        <v>646</v>
      </c>
      <c r="D193" s="12">
        <v>3015</v>
      </c>
      <c r="E193" s="13">
        <v>0.1</v>
      </c>
      <c r="F193" s="13">
        <v>0.2</v>
      </c>
      <c r="G193" s="12">
        <v>849</v>
      </c>
      <c r="H193" s="13">
        <v>4.4648961346305548E-2</v>
      </c>
      <c r="I193" s="13">
        <v>7.0943991585590324E-2</v>
      </c>
      <c r="J193" s="14">
        <v>0.28159203980099501</v>
      </c>
      <c r="K193" s="15">
        <v>0.22371475953565506</v>
      </c>
      <c r="M193" s="11">
        <v>418</v>
      </c>
      <c r="N193" s="11">
        <v>672</v>
      </c>
      <c r="O193" s="12">
        <v>754</v>
      </c>
      <c r="P193" s="13">
        <v>0.10001326435866825</v>
      </c>
      <c r="Q193" s="13">
        <v>0.2000265287173365</v>
      </c>
      <c r="R193" s="12">
        <v>202</v>
      </c>
      <c r="S193" s="13">
        <v>4.3033659991478485E-2</v>
      </c>
      <c r="T193" s="13">
        <v>6.88112484022156E-2</v>
      </c>
      <c r="U193" s="14">
        <v>0.26790450928381965</v>
      </c>
      <c r="V193" s="15">
        <v>0.21419098143236073</v>
      </c>
    </row>
    <row r="194" spans="2:22" x14ac:dyDescent="0.3">
      <c r="B194" s="11">
        <v>197</v>
      </c>
      <c r="C194" s="11">
        <v>343</v>
      </c>
      <c r="D194" s="12">
        <v>3015</v>
      </c>
      <c r="E194" s="13">
        <v>0.1</v>
      </c>
      <c r="F194" s="13">
        <v>0.3</v>
      </c>
      <c r="G194" s="12">
        <v>1166</v>
      </c>
      <c r="H194" s="13">
        <v>6.1320010518012093E-2</v>
      </c>
      <c r="I194" s="13">
        <v>0.13226400210360242</v>
      </c>
      <c r="J194" s="14">
        <v>0.38673300165837482</v>
      </c>
      <c r="K194" s="15">
        <v>0.27805417357656165</v>
      </c>
      <c r="M194" s="11">
        <v>208</v>
      </c>
      <c r="N194" s="11">
        <v>417</v>
      </c>
      <c r="O194" s="12">
        <v>754</v>
      </c>
      <c r="P194" s="13">
        <v>0.10001326435866825</v>
      </c>
      <c r="Q194" s="13">
        <v>0.30003979307600476</v>
      </c>
      <c r="R194" s="12">
        <v>283</v>
      </c>
      <c r="S194" s="13">
        <v>6.0289731572219854E-2</v>
      </c>
      <c r="T194" s="13">
        <v>0.12910097997443545</v>
      </c>
      <c r="U194" s="14">
        <v>0.37533156498673742</v>
      </c>
      <c r="V194" s="15">
        <v>0.26790450928381965</v>
      </c>
    </row>
    <row r="195" spans="2:22" x14ac:dyDescent="0.3">
      <c r="B195" s="11">
        <v>84</v>
      </c>
      <c r="C195" s="11">
        <v>197</v>
      </c>
      <c r="D195" s="12">
        <v>3015</v>
      </c>
      <c r="E195" s="13">
        <v>0.1</v>
      </c>
      <c r="F195" s="13">
        <v>0.4</v>
      </c>
      <c r="G195" s="12">
        <v>1586</v>
      </c>
      <c r="H195" s="13">
        <v>8.3407835919011311E-2</v>
      </c>
      <c r="I195" s="13">
        <v>0.21567183802261372</v>
      </c>
      <c r="J195" s="14">
        <v>0.52603648424543947</v>
      </c>
      <c r="K195" s="15">
        <v>0.34004975124378112</v>
      </c>
      <c r="M195" s="11">
        <v>76</v>
      </c>
      <c r="N195" s="11">
        <v>208</v>
      </c>
      <c r="O195" s="12">
        <v>754</v>
      </c>
      <c r="P195" s="13">
        <v>0.10001326435866825</v>
      </c>
      <c r="Q195" s="13">
        <v>0.40005305743467301</v>
      </c>
      <c r="R195" s="12">
        <v>332</v>
      </c>
      <c r="S195" s="13">
        <v>7.072858968896463E-2</v>
      </c>
      <c r="T195" s="13">
        <v>0.1998295696634001</v>
      </c>
      <c r="U195" s="14">
        <v>0.44031830238726788</v>
      </c>
      <c r="V195" s="15">
        <v>0.31100795755968169</v>
      </c>
    </row>
    <row r="196" spans="2:22" x14ac:dyDescent="0.3">
      <c r="B196" s="11">
        <v>51</v>
      </c>
      <c r="C196" s="11">
        <v>84</v>
      </c>
      <c r="D196" s="12">
        <v>3015</v>
      </c>
      <c r="E196" s="13">
        <v>0.1</v>
      </c>
      <c r="F196" s="13">
        <v>0.5</v>
      </c>
      <c r="G196" s="12">
        <v>1913</v>
      </c>
      <c r="H196" s="13">
        <v>0.10060478569550355</v>
      </c>
      <c r="I196" s="13">
        <v>0.31627662371811727</v>
      </c>
      <c r="J196" s="14">
        <v>0.63449419568822552</v>
      </c>
      <c r="K196" s="15">
        <v>0.39893864013267</v>
      </c>
      <c r="M196" s="11">
        <v>41</v>
      </c>
      <c r="N196" s="11">
        <v>76</v>
      </c>
      <c r="O196" s="12">
        <v>754</v>
      </c>
      <c r="P196" s="13">
        <v>0.10001326435866825</v>
      </c>
      <c r="Q196" s="13">
        <v>0.50006632179334132</v>
      </c>
      <c r="R196" s="12">
        <v>478</v>
      </c>
      <c r="S196" s="13">
        <v>0.10183212611844908</v>
      </c>
      <c r="T196" s="13">
        <v>0.30166169578184915</v>
      </c>
      <c r="U196" s="14">
        <v>0.63395225464190985</v>
      </c>
      <c r="V196" s="15">
        <v>0.37559681697612735</v>
      </c>
    </row>
    <row r="197" spans="2:22" x14ac:dyDescent="0.3">
      <c r="B197" s="11">
        <v>40</v>
      </c>
      <c r="C197" s="11">
        <v>51</v>
      </c>
      <c r="D197" s="12">
        <v>3015</v>
      </c>
      <c r="E197" s="13">
        <v>0.1</v>
      </c>
      <c r="F197" s="13">
        <v>0.6</v>
      </c>
      <c r="G197" s="12">
        <v>2297</v>
      </c>
      <c r="H197" s="13">
        <v>0.12079936891927426</v>
      </c>
      <c r="I197" s="13">
        <v>0.43707599263739155</v>
      </c>
      <c r="J197" s="14">
        <v>0.76185737976782753</v>
      </c>
      <c r="K197" s="15">
        <v>0.45942509673852955</v>
      </c>
      <c r="M197" s="11">
        <v>30</v>
      </c>
      <c r="N197" s="11">
        <v>41</v>
      </c>
      <c r="O197" s="12">
        <v>753</v>
      </c>
      <c r="P197" s="13">
        <v>9.9880620771985673E-2</v>
      </c>
      <c r="Q197" s="13">
        <v>0.59994694256532699</v>
      </c>
      <c r="R197" s="12">
        <v>540</v>
      </c>
      <c r="S197" s="13">
        <v>0.11504047720494248</v>
      </c>
      <c r="T197" s="13">
        <v>0.41670217298679163</v>
      </c>
      <c r="U197" s="14">
        <v>0.71713147410358569</v>
      </c>
      <c r="V197" s="15">
        <v>0.43245633429139951</v>
      </c>
    </row>
    <row r="198" spans="2:22" x14ac:dyDescent="0.3">
      <c r="B198" s="11">
        <v>37</v>
      </c>
      <c r="C198" s="11">
        <v>40</v>
      </c>
      <c r="D198" s="12">
        <v>3015</v>
      </c>
      <c r="E198" s="13">
        <v>0.1</v>
      </c>
      <c r="F198" s="13">
        <v>0.7</v>
      </c>
      <c r="G198" s="12">
        <v>2456</v>
      </c>
      <c r="H198" s="13">
        <v>0.12916118853536682</v>
      </c>
      <c r="I198" s="13">
        <v>0.56623718117275834</v>
      </c>
      <c r="J198" s="14">
        <v>0.81459369817578775</v>
      </c>
      <c r="K198" s="15">
        <v>0.51016346837242355</v>
      </c>
      <c r="M198" s="11">
        <v>26</v>
      </c>
      <c r="N198" s="11">
        <v>30</v>
      </c>
      <c r="O198" s="12">
        <v>754</v>
      </c>
      <c r="P198" s="13">
        <v>0.10001326435866825</v>
      </c>
      <c r="Q198" s="13">
        <v>0.69996020692399519</v>
      </c>
      <c r="R198" s="12">
        <v>622</v>
      </c>
      <c r="S198" s="13">
        <v>0.13250958670643376</v>
      </c>
      <c r="T198" s="13">
        <v>0.54921175969322544</v>
      </c>
      <c r="U198" s="14">
        <v>0.82493368700265257</v>
      </c>
      <c r="V198" s="15">
        <v>0.48853515254879665</v>
      </c>
    </row>
    <row r="199" spans="2:22" x14ac:dyDescent="0.3">
      <c r="B199" s="11">
        <v>35</v>
      </c>
      <c r="C199" s="11">
        <v>37</v>
      </c>
      <c r="D199" s="12">
        <v>3015</v>
      </c>
      <c r="E199" s="13">
        <v>0.1</v>
      </c>
      <c r="F199" s="13">
        <v>0.8</v>
      </c>
      <c r="G199" s="12">
        <v>2608</v>
      </c>
      <c r="H199" s="13">
        <v>0.13715487772810939</v>
      </c>
      <c r="I199" s="13">
        <v>0.70339205890086776</v>
      </c>
      <c r="J199" s="14">
        <v>0.86500829187396355</v>
      </c>
      <c r="K199" s="15">
        <v>0.55451907131011613</v>
      </c>
      <c r="M199" s="11">
        <v>24</v>
      </c>
      <c r="N199" s="11">
        <v>26</v>
      </c>
      <c r="O199" s="12">
        <v>754</v>
      </c>
      <c r="P199" s="13">
        <v>0.10001326435866825</v>
      </c>
      <c r="Q199" s="13">
        <v>0.7999734712826635</v>
      </c>
      <c r="R199" s="12">
        <v>669</v>
      </c>
      <c r="S199" s="13">
        <v>0.14252236898167875</v>
      </c>
      <c r="T199" s="13">
        <v>0.69173412867490414</v>
      </c>
      <c r="U199" s="14">
        <v>0.88726790450928383</v>
      </c>
      <c r="V199" s="15">
        <v>0.53838501077764878</v>
      </c>
    </row>
    <row r="200" spans="2:22" x14ac:dyDescent="0.3">
      <c r="B200" s="11">
        <v>33</v>
      </c>
      <c r="C200" s="11">
        <v>35</v>
      </c>
      <c r="D200" s="12">
        <v>3015</v>
      </c>
      <c r="E200" s="13">
        <v>0.1</v>
      </c>
      <c r="F200" s="13">
        <v>0.9</v>
      </c>
      <c r="G200" s="12">
        <v>2760</v>
      </c>
      <c r="H200" s="13">
        <v>0.14514856692085196</v>
      </c>
      <c r="I200" s="13">
        <v>0.84854062582171974</v>
      </c>
      <c r="J200" s="14">
        <v>0.91542288557213936</v>
      </c>
      <c r="K200" s="15">
        <v>0.59461949511700751</v>
      </c>
      <c r="M200" s="11">
        <v>23</v>
      </c>
      <c r="N200" s="11">
        <v>24</v>
      </c>
      <c r="O200" s="12">
        <v>754</v>
      </c>
      <c r="P200" s="13">
        <v>0.10001326435866825</v>
      </c>
      <c r="Q200" s="13">
        <v>0.89998673564133169</v>
      </c>
      <c r="R200" s="12">
        <v>693</v>
      </c>
      <c r="S200" s="13">
        <v>0.14763527907967619</v>
      </c>
      <c r="T200" s="13">
        <v>0.83936940775458035</v>
      </c>
      <c r="U200" s="14">
        <v>0.91909814323607431</v>
      </c>
      <c r="V200" s="15">
        <v>0.58069270449521004</v>
      </c>
    </row>
    <row r="201" spans="2:22" x14ac:dyDescent="0.3">
      <c r="B201" s="11">
        <v>1</v>
      </c>
      <c r="C201" s="11">
        <v>33</v>
      </c>
      <c r="D201" s="12">
        <v>3015</v>
      </c>
      <c r="E201" s="13">
        <v>0.1</v>
      </c>
      <c r="F201" s="13">
        <v>1</v>
      </c>
      <c r="G201" s="12">
        <v>2880</v>
      </c>
      <c r="H201" s="13">
        <v>0.15145937417828031</v>
      </c>
      <c r="I201" s="13">
        <v>1</v>
      </c>
      <c r="J201" s="14">
        <v>0.95522388059701491</v>
      </c>
      <c r="K201" s="15">
        <v>0.6306799336650083</v>
      </c>
      <c r="M201" s="11">
        <v>1</v>
      </c>
      <c r="N201" s="11">
        <v>23</v>
      </c>
      <c r="O201" s="12">
        <v>754</v>
      </c>
      <c r="P201" s="13">
        <v>0.10001326435866825</v>
      </c>
      <c r="Q201" s="13">
        <v>1</v>
      </c>
      <c r="R201" s="12">
        <v>754</v>
      </c>
      <c r="S201" s="13">
        <v>0.16063059224541967</v>
      </c>
      <c r="T201" s="13">
        <v>1</v>
      </c>
      <c r="U201" s="14">
        <v>1</v>
      </c>
      <c r="V201" s="15">
        <v>0.62262899588804876</v>
      </c>
    </row>
    <row r="202" spans="2:22" x14ac:dyDescent="0.3">
      <c r="B202" s="148" t="s">
        <v>4</v>
      </c>
      <c r="C202" s="148"/>
      <c r="D202" s="16">
        <f>+SUM(D192:D201)</f>
        <v>30150</v>
      </c>
      <c r="E202" s="17"/>
      <c r="F202" s="17"/>
      <c r="G202" s="16">
        <f>+SUM(G192:G201)</f>
        <v>19015</v>
      </c>
      <c r="H202" s="17"/>
      <c r="I202" s="17"/>
      <c r="J202" s="18"/>
      <c r="K202" s="18"/>
      <c r="M202" s="148" t="s">
        <v>4</v>
      </c>
      <c r="N202" s="148"/>
      <c r="O202" s="16">
        <f>+SUM(O192:O201)</f>
        <v>7539</v>
      </c>
      <c r="P202" s="17"/>
      <c r="Q202" s="17"/>
      <c r="R202" s="16">
        <f>+SUM(R192:R201)</f>
        <v>4694</v>
      </c>
      <c r="S202" s="17"/>
      <c r="T202" s="17"/>
      <c r="U202" s="18"/>
      <c r="V202" s="18"/>
    </row>
  </sheetData>
  <mergeCells count="105">
    <mergeCell ref="B111:C111"/>
    <mergeCell ref="M111:N111"/>
    <mergeCell ref="U144:V144"/>
    <mergeCell ref="B156:C156"/>
    <mergeCell ref="M156:N156"/>
    <mergeCell ref="B134:C134"/>
    <mergeCell ref="M134:N134"/>
    <mergeCell ref="B144:C144"/>
    <mergeCell ref="D144:F144"/>
    <mergeCell ref="G144:I144"/>
    <mergeCell ref="J144:K144"/>
    <mergeCell ref="M144:N144"/>
    <mergeCell ref="O144:Q144"/>
    <mergeCell ref="R144:T144"/>
    <mergeCell ref="B122:C122"/>
    <mergeCell ref="D122:F122"/>
    <mergeCell ref="G122:I122"/>
    <mergeCell ref="J122:K122"/>
    <mergeCell ref="M122:N122"/>
    <mergeCell ref="O122:Q122"/>
    <mergeCell ref="R122:T122"/>
    <mergeCell ref="U122:V122"/>
    <mergeCell ref="B202:C202"/>
    <mergeCell ref="M202:N202"/>
    <mergeCell ref="O167:Q167"/>
    <mergeCell ref="R167:T167"/>
    <mergeCell ref="U167:V167"/>
    <mergeCell ref="B179:C179"/>
    <mergeCell ref="M179:N179"/>
    <mergeCell ref="B190:C190"/>
    <mergeCell ref="D190:F190"/>
    <mergeCell ref="G190:I190"/>
    <mergeCell ref="J190:K190"/>
    <mergeCell ref="M190:N190"/>
    <mergeCell ref="B167:C167"/>
    <mergeCell ref="D167:F167"/>
    <mergeCell ref="G167:I167"/>
    <mergeCell ref="J167:K167"/>
    <mergeCell ref="M167:N167"/>
    <mergeCell ref="O190:Q190"/>
    <mergeCell ref="R190:T190"/>
    <mergeCell ref="U190:V190"/>
    <mergeCell ref="AQ76:AR76"/>
    <mergeCell ref="B88:C88"/>
    <mergeCell ref="M88:N88"/>
    <mergeCell ref="X88:Y88"/>
    <mergeCell ref="AI88:AJ88"/>
    <mergeCell ref="B99:C99"/>
    <mergeCell ref="D99:F99"/>
    <mergeCell ref="G99:I99"/>
    <mergeCell ref="J99:K99"/>
    <mergeCell ref="M99:N99"/>
    <mergeCell ref="Z76:AB76"/>
    <mergeCell ref="AC76:AE76"/>
    <mergeCell ref="AF76:AG76"/>
    <mergeCell ref="AI76:AJ76"/>
    <mergeCell ref="AK76:AM76"/>
    <mergeCell ref="AN76:AP76"/>
    <mergeCell ref="J76:K76"/>
    <mergeCell ref="M76:N76"/>
    <mergeCell ref="O76:Q76"/>
    <mergeCell ref="R76:T76"/>
    <mergeCell ref="U76:V76"/>
    <mergeCell ref="X76:Y76"/>
    <mergeCell ref="O99:Q99"/>
    <mergeCell ref="R99:T99"/>
    <mergeCell ref="U99:V99"/>
    <mergeCell ref="B12:C12"/>
    <mergeCell ref="J12:K12"/>
    <mergeCell ref="B13:C13"/>
    <mergeCell ref="J13:K13"/>
    <mergeCell ref="B18:C18"/>
    <mergeCell ref="B19:C19"/>
    <mergeCell ref="D57:H57"/>
    <mergeCell ref="I57:M57"/>
    <mergeCell ref="B20:C20"/>
    <mergeCell ref="B21:C21"/>
    <mergeCell ref="B22:C22"/>
    <mergeCell ref="B76:C76"/>
    <mergeCell ref="D76:F76"/>
    <mergeCell ref="G76:I76"/>
    <mergeCell ref="N57:N58"/>
    <mergeCell ref="B58:C58"/>
    <mergeCell ref="B59:C59"/>
    <mergeCell ref="B60:C60"/>
    <mergeCell ref="B61:C61"/>
    <mergeCell ref="B62:C62"/>
    <mergeCell ref="B63:C63"/>
    <mergeCell ref="B64:C64"/>
    <mergeCell ref="E4:F4"/>
    <mergeCell ref="G4:H4"/>
    <mergeCell ref="B5:C5"/>
    <mergeCell ref="J5:K5"/>
    <mergeCell ref="B9:C9"/>
    <mergeCell ref="J9:K9"/>
    <mergeCell ref="B10:C10"/>
    <mergeCell ref="J10:K10"/>
    <mergeCell ref="B11:C11"/>
    <mergeCell ref="J11:K11"/>
    <mergeCell ref="B6:C6"/>
    <mergeCell ref="J6:K6"/>
    <mergeCell ref="B7:C7"/>
    <mergeCell ref="J7:K7"/>
    <mergeCell ref="B8:C8"/>
    <mergeCell ref="J8:K8"/>
  </mergeCells>
  <conditionalFormatting sqref="F6:F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{60EC9B67-8A79-47C7-A020-0F47117F8B1C}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{CEE16A1D-79CF-45CA-8118-BDD45ED10587}</x14:id>
        </ext>
      </extLst>
    </cfRule>
  </conditionalFormatting>
  <conditionalFormatting sqref="F54:F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{49E0EF2B-F278-4BD2-B162-37501977CBA6}</x14:id>
        </ext>
      </extLst>
    </cfRule>
  </conditionalFormatting>
  <conditionalFormatting sqref="F65:F66 F19:F21 F23:F5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{3240C1FB-3F47-4FB7-8B3A-1D83B0494221}</x14:id>
        </ext>
      </extLst>
    </cfRule>
  </conditionalFormatting>
  <conditionalFormatting sqref="H6:H1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{83CD3B33-BEF6-4C79-A15D-5D510F3F07E2}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{CF4DC323-6894-48B4-AFE8-C37781220071}</x14:id>
        </ext>
      </extLst>
    </cfRule>
  </conditionalFormatting>
  <conditionalFormatting sqref="H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{AED6DD35-083A-4E78-BD8C-103335184E58}</x14:id>
        </ext>
      </extLst>
    </cfRule>
  </conditionalFormatting>
  <conditionalFormatting sqref="H19:H21 H66 H23:H2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{FD010183-4CCA-4F53-A75E-CE880EDE3716}</x14:id>
        </ext>
      </extLst>
    </cfRule>
  </conditionalFormatting>
  <conditionalFormatting sqref="H54:H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{ACE64069-0478-4E01-B4DE-280D0669EC49}</x14:id>
        </ext>
      </extLst>
    </cfRule>
  </conditionalFormatting>
  <conditionalFormatting sqref="J78:J8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1:J1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4:J1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6:J1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9:J17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2:J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{8B304A7F-3325-4566-B889-F163E9C48D68}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{08C87ABB-1922-42E8-B319-B00194D4B2E5}</x14:id>
        </ext>
      </extLst>
    </cfRule>
  </conditionalFormatting>
  <conditionalFormatting sqref="P6:P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{838BB1D2-40E2-44D9-8B5E-499B37DDF200}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{D3D2BB33-EC03-4679-848B-9696C826B82C}</x14:id>
        </ext>
      </extLst>
    </cfRule>
  </conditionalFormatting>
  <conditionalFormatting sqref="P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{3F2CA7C2-716B-45EE-B247-1D13A35A07EF}</x14:id>
        </ext>
      </extLst>
    </cfRule>
  </conditionalFormatting>
  <conditionalFormatting sqref="U78:U8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1:U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4:U13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6:U1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9:U17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2:U2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8:AF8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8:AQ8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C9B67-8A79-47C7-A020-0F47117F8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EE16A1D-79CF-45CA-8118-BDD45ED10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F6:F12</xm:sqref>
        </x14:conditionalFormatting>
        <x14:conditionalFormatting xmlns:xm="http://schemas.microsoft.com/office/excel/2006/main">
          <x14:cfRule type="dataBar" id="{49E0EF2B-F278-4BD2-B162-37501977C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F54:F56</xm:sqref>
        </x14:conditionalFormatting>
        <x14:conditionalFormatting xmlns:xm="http://schemas.microsoft.com/office/excel/2006/main">
          <x14:cfRule type="dataBar" id="{3240C1FB-3F47-4FB7-8B3A-1D83B049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F65:F66 F19:F21 F23:F53</xm:sqref>
        </x14:conditionalFormatting>
        <x14:conditionalFormatting xmlns:xm="http://schemas.microsoft.com/office/excel/2006/main">
          <x14:cfRule type="dataBar" id="{83CD3B33-BEF6-4C79-A15D-5D510F3F0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F4DC323-6894-48B4-AFE8-C37781220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H6:H12</xm:sqref>
        </x14:conditionalFormatting>
        <x14:conditionalFormatting xmlns:xm="http://schemas.microsoft.com/office/excel/2006/main">
          <x14:cfRule type="dataBar" id="{AED6DD35-083A-4E78-BD8C-103335184E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FD010183-4CCA-4F53-A75E-CE880EDE3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H19:H21 H66 H23:H25</xm:sqref>
        </x14:conditionalFormatting>
        <x14:conditionalFormatting xmlns:xm="http://schemas.microsoft.com/office/excel/2006/main">
          <x14:cfRule type="dataBar" id="{ACE64069-0478-4E01-B4DE-280D0669E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H54:H56</xm:sqref>
        </x14:conditionalFormatting>
        <x14:conditionalFormatting xmlns:xm="http://schemas.microsoft.com/office/excel/2006/main">
          <x14:cfRule type="dataBar" id="{8B304A7F-3325-4566-B889-F163E9C48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8C87ABB-1922-42E8-B319-B00194D4B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N6:N12</xm:sqref>
        </x14:conditionalFormatting>
        <x14:conditionalFormatting xmlns:xm="http://schemas.microsoft.com/office/excel/2006/main">
          <x14:cfRule type="dataBar" id="{838BB1D2-40E2-44D9-8B5E-499B37DDF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3D2BB33-EC03-4679-848B-9696C826B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P6:P12</xm:sqref>
        </x14:conditionalFormatting>
        <x14:conditionalFormatting xmlns:xm="http://schemas.microsoft.com/office/excel/2006/main">
          <x14:cfRule type="dataBar" id="{3F2CA7C2-716B-45EE-B247-1D13A35A0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85A7-1D4D-4A1E-9485-E6957D7A97F9}">
  <dimension ref="A1:AG89"/>
  <sheetViews>
    <sheetView showGridLines="0" topLeftCell="A75" zoomScaleNormal="100" workbookViewId="0">
      <selection activeCell="P86" sqref="P86"/>
    </sheetView>
  </sheetViews>
  <sheetFormatPr baseColWidth="10" defaultRowHeight="14.4" x14ac:dyDescent="0.3"/>
  <cols>
    <col min="2" max="2" width="10.109375" customWidth="1"/>
    <col min="3" max="3" width="10.21875" customWidth="1"/>
    <col min="4" max="5" width="9.77734375" customWidth="1"/>
    <col min="6" max="6" width="9.5546875" customWidth="1"/>
    <col min="7" max="7" width="10.21875" customWidth="1"/>
    <col min="8" max="8" width="10.44140625" customWidth="1"/>
    <col min="10" max="10" width="10.5546875" customWidth="1"/>
    <col min="11" max="11" width="10.109375" customWidth="1"/>
    <col min="13" max="13" width="12.88671875" customWidth="1"/>
    <col min="14" max="14" width="12.44140625" customWidth="1"/>
    <col min="15" max="15" width="10" customWidth="1"/>
    <col min="16" max="17" width="9.21875" customWidth="1"/>
    <col min="18" max="18" width="10.21875" customWidth="1"/>
    <col min="19" max="19" width="9.5546875" customWidth="1"/>
    <col min="20" max="20" width="9.21875" customWidth="1"/>
    <col min="21" max="21" width="9.44140625" customWidth="1"/>
    <col min="22" max="22" width="8.21875" customWidth="1"/>
  </cols>
  <sheetData>
    <row r="1" spans="1:33" ht="23.4" x14ac:dyDescent="0.4">
      <c r="A1" s="112" t="s">
        <v>147</v>
      </c>
    </row>
    <row r="3" spans="1:33" ht="23.4" x14ac:dyDescent="0.4">
      <c r="B3" s="112" t="s">
        <v>75</v>
      </c>
    </row>
    <row r="5" spans="1:33" ht="17.399999999999999" x14ac:dyDescent="0.3">
      <c r="B5" s="59" t="s">
        <v>59</v>
      </c>
      <c r="C5" s="60"/>
      <c r="D5" s="60"/>
    </row>
    <row r="7" spans="1:33" x14ac:dyDescent="0.3">
      <c r="B7" s="20" t="s">
        <v>15</v>
      </c>
      <c r="M7" s="20" t="s">
        <v>16</v>
      </c>
      <c r="X7" s="20" t="s">
        <v>146</v>
      </c>
    </row>
    <row r="8" spans="1:33" x14ac:dyDescent="0.3">
      <c r="B8" t="s">
        <v>35</v>
      </c>
    </row>
    <row r="10" spans="1:33" x14ac:dyDescent="0.3">
      <c r="B10" s="1" t="s">
        <v>0</v>
      </c>
      <c r="C10" s="1" t="s">
        <v>1</v>
      </c>
      <c r="D10" s="1" t="s">
        <v>2</v>
      </c>
      <c r="E10" s="2"/>
      <c r="F10" s="3"/>
      <c r="G10" s="4"/>
      <c r="H10" s="3"/>
      <c r="I10" s="3"/>
      <c r="J10" s="5"/>
      <c r="K10" s="5"/>
      <c r="M10" s="1" t="s">
        <v>0</v>
      </c>
      <c r="N10" s="1" t="s">
        <v>1</v>
      </c>
      <c r="O10" s="1" t="s">
        <v>2</v>
      </c>
      <c r="P10" s="2"/>
      <c r="Q10" s="3"/>
      <c r="R10" s="4"/>
      <c r="S10" s="3"/>
      <c r="T10" s="3"/>
      <c r="U10" s="5"/>
      <c r="V10" s="5"/>
      <c r="X10" s="1" t="s">
        <v>0</v>
      </c>
      <c r="Y10" s="1" t="s">
        <v>1</v>
      </c>
      <c r="Z10" s="1" t="s">
        <v>2</v>
      </c>
      <c r="AA10" s="2"/>
      <c r="AB10" s="3"/>
      <c r="AC10" s="4"/>
      <c r="AD10" s="3"/>
      <c r="AE10" s="3"/>
      <c r="AF10" s="5"/>
      <c r="AG10" s="5"/>
    </row>
    <row r="11" spans="1:33" x14ac:dyDescent="0.3">
      <c r="B11" s="6">
        <v>55.881964005720455</v>
      </c>
      <c r="C11" s="6">
        <v>86.25004594025097</v>
      </c>
      <c r="D11" s="6">
        <v>72.500091880501927</v>
      </c>
      <c r="E11" s="7"/>
      <c r="F11" s="3"/>
      <c r="G11" s="4"/>
      <c r="H11" s="3"/>
      <c r="I11" s="3"/>
      <c r="J11" s="5"/>
      <c r="K11" s="5"/>
      <c r="M11" s="6">
        <v>48.649628405099008</v>
      </c>
      <c r="N11" s="6">
        <v>82.631115164729721</v>
      </c>
      <c r="O11" s="6">
        <v>65.262230329459442</v>
      </c>
      <c r="P11" s="7"/>
      <c r="Q11" s="3"/>
      <c r="R11" s="4"/>
      <c r="S11" s="3"/>
      <c r="T11" s="3"/>
      <c r="U11" s="5"/>
      <c r="V11" s="5"/>
      <c r="X11" s="6">
        <v>34.930232202235025</v>
      </c>
      <c r="Y11" s="6">
        <v>73.058064691433671</v>
      </c>
      <c r="Z11" s="6">
        <v>46.116129382867356</v>
      </c>
      <c r="AA11" s="7"/>
      <c r="AB11" s="3"/>
      <c r="AC11" s="4"/>
      <c r="AD11" s="3"/>
      <c r="AE11" s="3"/>
      <c r="AF11" s="5"/>
      <c r="AG11" s="5"/>
    </row>
    <row r="12" spans="1:33" x14ac:dyDescent="0.3">
      <c r="B12" s="149" t="s">
        <v>3</v>
      </c>
      <c r="C12" s="149"/>
      <c r="D12" s="146" t="s">
        <v>4</v>
      </c>
      <c r="E12" s="146"/>
      <c r="F12" s="146"/>
      <c r="G12" s="146" t="s">
        <v>5</v>
      </c>
      <c r="H12" s="146"/>
      <c r="I12" s="146"/>
      <c r="J12" s="147" t="s">
        <v>6</v>
      </c>
      <c r="K12" s="147"/>
      <c r="M12" s="149" t="s">
        <v>3</v>
      </c>
      <c r="N12" s="149"/>
      <c r="O12" s="146" t="s">
        <v>4</v>
      </c>
      <c r="P12" s="146"/>
      <c r="Q12" s="146"/>
      <c r="R12" s="146" t="s">
        <v>5</v>
      </c>
      <c r="S12" s="146"/>
      <c r="T12" s="146"/>
      <c r="U12" s="147" t="s">
        <v>6</v>
      </c>
      <c r="V12" s="147"/>
      <c r="X12" s="149" t="s">
        <v>3</v>
      </c>
      <c r="Y12" s="149"/>
      <c r="Z12" s="146" t="s">
        <v>4</v>
      </c>
      <c r="AA12" s="146"/>
      <c r="AB12" s="146"/>
      <c r="AC12" s="146" t="s">
        <v>5</v>
      </c>
      <c r="AD12" s="146"/>
      <c r="AE12" s="146"/>
      <c r="AF12" s="147" t="s">
        <v>6</v>
      </c>
      <c r="AG12" s="147"/>
    </row>
    <row r="13" spans="1:33" x14ac:dyDescent="0.3">
      <c r="B13" s="8" t="s">
        <v>7</v>
      </c>
      <c r="C13" s="8" t="s">
        <v>8</v>
      </c>
      <c r="D13" s="9" t="s">
        <v>9</v>
      </c>
      <c r="E13" s="8" t="s">
        <v>10</v>
      </c>
      <c r="F13" s="8" t="s">
        <v>11</v>
      </c>
      <c r="G13" s="9" t="s">
        <v>9</v>
      </c>
      <c r="H13" s="8" t="s">
        <v>10</v>
      </c>
      <c r="I13" s="8" t="s">
        <v>11</v>
      </c>
      <c r="J13" s="10" t="s">
        <v>12</v>
      </c>
      <c r="K13" s="8" t="s">
        <v>13</v>
      </c>
      <c r="M13" s="8" t="s">
        <v>7</v>
      </c>
      <c r="N13" s="8" t="s">
        <v>8</v>
      </c>
      <c r="O13" s="9" t="s">
        <v>9</v>
      </c>
      <c r="P13" s="8" t="s">
        <v>10</v>
      </c>
      <c r="Q13" s="8" t="s">
        <v>11</v>
      </c>
      <c r="R13" s="9" t="s">
        <v>9</v>
      </c>
      <c r="S13" s="8" t="s">
        <v>10</v>
      </c>
      <c r="T13" s="8" t="s">
        <v>11</v>
      </c>
      <c r="U13" s="10" t="s">
        <v>12</v>
      </c>
      <c r="V13" s="8" t="s">
        <v>13</v>
      </c>
      <c r="X13" s="8" t="s">
        <v>7</v>
      </c>
      <c r="Y13" s="8" t="s">
        <v>8</v>
      </c>
      <c r="Z13" s="9" t="s">
        <v>9</v>
      </c>
      <c r="AA13" s="8" t="s">
        <v>10</v>
      </c>
      <c r="AB13" s="8" t="s">
        <v>11</v>
      </c>
      <c r="AC13" s="9" t="s">
        <v>9</v>
      </c>
      <c r="AD13" s="8" t="s">
        <v>10</v>
      </c>
      <c r="AE13" s="8" t="s">
        <v>11</v>
      </c>
      <c r="AF13" s="10" t="s">
        <v>12</v>
      </c>
      <c r="AG13" s="8" t="s">
        <v>13</v>
      </c>
    </row>
    <row r="14" spans="1:33" x14ac:dyDescent="0.3">
      <c r="B14" s="11">
        <v>941</v>
      </c>
      <c r="C14" s="11">
        <v>999</v>
      </c>
      <c r="D14" s="12">
        <v>3294</v>
      </c>
      <c r="E14" s="13">
        <v>0.1</v>
      </c>
      <c r="F14" s="13">
        <v>0.1</v>
      </c>
      <c r="G14" s="12">
        <v>35</v>
      </c>
      <c r="H14" s="13">
        <v>4.8070320010987506E-3</v>
      </c>
      <c r="I14" s="13">
        <v>4.8070320010987506E-3</v>
      </c>
      <c r="J14" s="14">
        <v>1.0625379477838493E-2</v>
      </c>
      <c r="K14" s="15">
        <v>1.0625379477838493E-2</v>
      </c>
      <c r="M14" s="11">
        <v>938</v>
      </c>
      <c r="N14" s="11">
        <v>999</v>
      </c>
      <c r="O14" s="12">
        <v>823</v>
      </c>
      <c r="P14" s="13">
        <v>0.1</v>
      </c>
      <c r="Q14" s="13">
        <v>0.1</v>
      </c>
      <c r="R14" s="12">
        <v>25</v>
      </c>
      <c r="S14" s="13">
        <v>1.4076576576576577E-2</v>
      </c>
      <c r="T14" s="13">
        <v>1.4076576576576577E-2</v>
      </c>
      <c r="U14" s="14">
        <v>3.0376670716889428E-2</v>
      </c>
      <c r="V14" s="15">
        <v>3.0376670716889428E-2</v>
      </c>
      <c r="X14" s="11">
        <v>960</v>
      </c>
      <c r="Y14" s="11">
        <v>999</v>
      </c>
      <c r="Z14" s="12">
        <v>823</v>
      </c>
      <c r="AA14" s="13">
        <v>0.1</v>
      </c>
      <c r="AB14" s="13">
        <v>0.1</v>
      </c>
      <c r="AC14" s="12">
        <v>58</v>
      </c>
      <c r="AD14" s="13">
        <v>3.5604665438919582E-2</v>
      </c>
      <c r="AE14" s="13">
        <v>3.5604665438919582E-2</v>
      </c>
      <c r="AF14" s="21">
        <v>7.0473876063183477E-2</v>
      </c>
      <c r="AG14" s="15">
        <v>7.0473876063183477E-2</v>
      </c>
    </row>
    <row r="15" spans="1:33" x14ac:dyDescent="0.3">
      <c r="B15" s="11">
        <v>892</v>
      </c>
      <c r="C15" s="11">
        <v>941</v>
      </c>
      <c r="D15" s="12">
        <v>3294</v>
      </c>
      <c r="E15" s="13">
        <v>0.1</v>
      </c>
      <c r="F15" s="13">
        <v>0.2</v>
      </c>
      <c r="G15" s="12">
        <v>179</v>
      </c>
      <c r="H15" s="13">
        <v>2.4584535091333608E-2</v>
      </c>
      <c r="I15" s="13">
        <v>2.9391567092432357E-2</v>
      </c>
      <c r="J15" s="14">
        <v>5.4341226472374014E-2</v>
      </c>
      <c r="K15" s="15">
        <v>3.2483302975106251E-2</v>
      </c>
      <c r="M15" s="11">
        <v>889</v>
      </c>
      <c r="N15" s="11">
        <v>938</v>
      </c>
      <c r="O15" s="12">
        <v>823</v>
      </c>
      <c r="P15" s="13">
        <v>0.1</v>
      </c>
      <c r="Q15" s="13">
        <v>0.2</v>
      </c>
      <c r="R15" s="12">
        <v>60</v>
      </c>
      <c r="S15" s="13">
        <v>3.3783783783783786E-2</v>
      </c>
      <c r="T15" s="13">
        <v>4.7860360360360357E-2</v>
      </c>
      <c r="U15" s="14">
        <v>7.2904009720534624E-2</v>
      </c>
      <c r="V15" s="15">
        <v>5.1640340218712028E-2</v>
      </c>
      <c r="X15" s="11">
        <v>952</v>
      </c>
      <c r="Y15" s="11">
        <v>960</v>
      </c>
      <c r="Z15" s="12">
        <v>823</v>
      </c>
      <c r="AA15" s="13">
        <v>0.1</v>
      </c>
      <c r="AB15" s="13">
        <v>0.2</v>
      </c>
      <c r="AC15" s="12">
        <v>76</v>
      </c>
      <c r="AD15" s="13">
        <v>4.6654389195825659E-2</v>
      </c>
      <c r="AE15" s="13">
        <v>8.2259054634745241E-2</v>
      </c>
      <c r="AF15" s="14">
        <v>9.2345078979343867E-2</v>
      </c>
      <c r="AG15" s="15">
        <v>8.1409477521263665E-2</v>
      </c>
    </row>
    <row r="16" spans="1:33" x14ac:dyDescent="0.3">
      <c r="B16" s="11">
        <v>842</v>
      </c>
      <c r="C16" s="11">
        <v>892</v>
      </c>
      <c r="D16" s="12">
        <v>3294</v>
      </c>
      <c r="E16" s="13">
        <v>0.1</v>
      </c>
      <c r="F16" s="13">
        <v>0.3</v>
      </c>
      <c r="G16" s="12">
        <v>235</v>
      </c>
      <c r="H16" s="13">
        <v>3.2275786293091607E-2</v>
      </c>
      <c r="I16" s="13">
        <v>6.1667353385523968E-2</v>
      </c>
      <c r="J16" s="14">
        <v>7.1341833636915611E-2</v>
      </c>
      <c r="K16" s="15">
        <v>4.5436146529042702E-2</v>
      </c>
      <c r="M16" s="11">
        <v>842</v>
      </c>
      <c r="N16" s="11">
        <v>889</v>
      </c>
      <c r="O16" s="12">
        <v>823</v>
      </c>
      <c r="P16" s="13">
        <v>0.1</v>
      </c>
      <c r="Q16" s="13">
        <v>0.3</v>
      </c>
      <c r="R16" s="12">
        <v>78</v>
      </c>
      <c r="S16" s="13">
        <v>4.3918918918918921E-2</v>
      </c>
      <c r="T16" s="13">
        <v>9.1779279279279286E-2</v>
      </c>
      <c r="U16" s="14">
        <v>9.4775212636695014E-2</v>
      </c>
      <c r="V16" s="15">
        <v>6.6018631024706356E-2</v>
      </c>
      <c r="X16" s="11">
        <v>941</v>
      </c>
      <c r="Y16" s="11">
        <v>952</v>
      </c>
      <c r="Z16" s="12">
        <v>823</v>
      </c>
      <c r="AA16" s="13">
        <v>0.1</v>
      </c>
      <c r="AB16" s="13">
        <v>0.3</v>
      </c>
      <c r="AC16" s="12">
        <v>98</v>
      </c>
      <c r="AD16" s="13">
        <v>6.0159607120933087E-2</v>
      </c>
      <c r="AE16" s="13">
        <v>0.14241866175567833</v>
      </c>
      <c r="AF16" s="14">
        <v>0.11907654921020656</v>
      </c>
      <c r="AG16" s="15">
        <v>9.3965168084244627E-2</v>
      </c>
    </row>
    <row r="17" spans="2:33" x14ac:dyDescent="0.3">
      <c r="B17" s="11">
        <v>792</v>
      </c>
      <c r="C17" s="11">
        <v>842</v>
      </c>
      <c r="D17" s="12">
        <v>3294</v>
      </c>
      <c r="E17" s="13">
        <v>0.1</v>
      </c>
      <c r="F17" s="13">
        <v>0.4</v>
      </c>
      <c r="G17" s="12">
        <v>345</v>
      </c>
      <c r="H17" s="13">
        <v>4.7383601153687678E-2</v>
      </c>
      <c r="I17" s="13">
        <v>0.10905095453921165</v>
      </c>
      <c r="J17" s="14">
        <v>0.10473588342440801</v>
      </c>
      <c r="K17" s="15">
        <v>6.0261080752884034E-2</v>
      </c>
      <c r="M17" s="11">
        <v>793</v>
      </c>
      <c r="N17" s="11">
        <v>842</v>
      </c>
      <c r="O17" s="12">
        <v>823</v>
      </c>
      <c r="P17" s="13">
        <v>0.1</v>
      </c>
      <c r="Q17" s="13">
        <v>0.4</v>
      </c>
      <c r="R17" s="12">
        <v>100</v>
      </c>
      <c r="S17" s="13">
        <v>5.6306306306306307E-2</v>
      </c>
      <c r="T17" s="13">
        <v>0.14808558558558557</v>
      </c>
      <c r="U17" s="14">
        <v>0.12150668286755771</v>
      </c>
      <c r="V17" s="15">
        <v>7.9890643985419202E-2</v>
      </c>
      <c r="X17" s="11">
        <v>926</v>
      </c>
      <c r="Y17" s="11">
        <v>941</v>
      </c>
      <c r="Z17" s="12">
        <v>823</v>
      </c>
      <c r="AA17" s="13">
        <v>0.1</v>
      </c>
      <c r="AB17" s="13">
        <v>0.4</v>
      </c>
      <c r="AC17" s="12">
        <v>115</v>
      </c>
      <c r="AD17" s="13">
        <v>7.0595457335788828E-2</v>
      </c>
      <c r="AE17" s="13">
        <v>0.21301411909146717</v>
      </c>
      <c r="AF17" s="14">
        <v>0.13973268529769137</v>
      </c>
      <c r="AG17" s="15">
        <v>0.10540704738760631</v>
      </c>
    </row>
    <row r="18" spans="2:33" x14ac:dyDescent="0.3">
      <c r="B18" s="11">
        <v>736</v>
      </c>
      <c r="C18" s="11">
        <v>792</v>
      </c>
      <c r="D18" s="12">
        <v>3294</v>
      </c>
      <c r="E18" s="13">
        <v>0.1</v>
      </c>
      <c r="F18" s="13">
        <v>0.5</v>
      </c>
      <c r="G18" s="12">
        <v>462</v>
      </c>
      <c r="H18" s="13">
        <v>6.3452822414503507E-2</v>
      </c>
      <c r="I18" s="13">
        <v>0.17250377695371516</v>
      </c>
      <c r="J18" s="14">
        <v>0.14025500910746813</v>
      </c>
      <c r="K18" s="15">
        <v>7.6259866423800851E-2</v>
      </c>
      <c r="M18" s="11">
        <v>741</v>
      </c>
      <c r="N18" s="11">
        <v>793</v>
      </c>
      <c r="O18" s="12">
        <v>823</v>
      </c>
      <c r="P18" s="13">
        <v>0.1</v>
      </c>
      <c r="Q18" s="13">
        <v>0.5</v>
      </c>
      <c r="R18" s="12">
        <v>128</v>
      </c>
      <c r="S18" s="13">
        <v>7.2072072072072071E-2</v>
      </c>
      <c r="T18" s="13">
        <v>0.22015765765765766</v>
      </c>
      <c r="U18" s="14">
        <v>0.15552855407047386</v>
      </c>
      <c r="V18" s="15">
        <v>9.5018226002430137E-2</v>
      </c>
      <c r="X18" s="11">
        <v>909</v>
      </c>
      <c r="Y18" s="11">
        <v>926</v>
      </c>
      <c r="Z18" s="12">
        <v>823</v>
      </c>
      <c r="AA18" s="13">
        <v>0.1</v>
      </c>
      <c r="AB18" s="13">
        <v>0.5</v>
      </c>
      <c r="AC18" s="12">
        <v>132</v>
      </c>
      <c r="AD18" s="13">
        <v>8.1031307550644568E-2</v>
      </c>
      <c r="AE18" s="13">
        <v>0.29404542664211175</v>
      </c>
      <c r="AF18" s="14">
        <v>0.16038882138517618</v>
      </c>
      <c r="AG18" s="15">
        <v>0.11640340218712029</v>
      </c>
    </row>
    <row r="19" spans="2:33" x14ac:dyDescent="0.3">
      <c r="B19" s="11">
        <v>664</v>
      </c>
      <c r="C19" s="11">
        <v>736</v>
      </c>
      <c r="D19" s="12">
        <v>3294</v>
      </c>
      <c r="E19" s="13">
        <v>0.1</v>
      </c>
      <c r="F19" s="13">
        <v>0.6</v>
      </c>
      <c r="G19" s="12">
        <v>648</v>
      </c>
      <c r="H19" s="13">
        <v>8.8998763906056863E-2</v>
      </c>
      <c r="I19" s="13">
        <v>0.26150254085977204</v>
      </c>
      <c r="J19" s="14">
        <v>0.19672131147540983</v>
      </c>
      <c r="K19" s="15">
        <v>9.633677393240235E-2</v>
      </c>
      <c r="M19" s="11">
        <v>672</v>
      </c>
      <c r="N19" s="11">
        <v>741</v>
      </c>
      <c r="O19" s="12">
        <v>823</v>
      </c>
      <c r="P19" s="13">
        <v>0.1</v>
      </c>
      <c r="Q19" s="13">
        <v>0.6</v>
      </c>
      <c r="R19" s="12">
        <v>167</v>
      </c>
      <c r="S19" s="13">
        <v>9.4031531531531529E-2</v>
      </c>
      <c r="T19" s="13">
        <v>0.3141891891891892</v>
      </c>
      <c r="U19" s="14">
        <v>0.20291616038882138</v>
      </c>
      <c r="V19" s="15">
        <v>0.11300121506682867</v>
      </c>
      <c r="X19" s="11">
        <v>882</v>
      </c>
      <c r="Y19" s="11">
        <v>909</v>
      </c>
      <c r="Z19" s="12">
        <v>823</v>
      </c>
      <c r="AA19" s="13">
        <v>0.1</v>
      </c>
      <c r="AB19" s="13">
        <v>0.6</v>
      </c>
      <c r="AC19" s="12">
        <v>177</v>
      </c>
      <c r="AD19" s="13">
        <v>0.10865561694290976</v>
      </c>
      <c r="AE19" s="13">
        <v>0.40270104358502151</v>
      </c>
      <c r="AF19" s="14">
        <v>0.21506682867557717</v>
      </c>
      <c r="AG19" s="15">
        <v>0.13284730660186311</v>
      </c>
    </row>
    <row r="20" spans="2:33" x14ac:dyDescent="0.3">
      <c r="B20" s="11">
        <v>580</v>
      </c>
      <c r="C20" s="11">
        <v>664</v>
      </c>
      <c r="D20" s="12">
        <v>3294</v>
      </c>
      <c r="E20" s="13">
        <v>0.1</v>
      </c>
      <c r="F20" s="13">
        <v>0.7</v>
      </c>
      <c r="G20" s="12">
        <v>799</v>
      </c>
      <c r="H20" s="13">
        <v>0.10973767339651147</v>
      </c>
      <c r="I20" s="13">
        <v>0.37124021425628345</v>
      </c>
      <c r="J20" s="14">
        <v>0.24256223436551305</v>
      </c>
      <c r="K20" s="15">
        <v>0.11722612542284673</v>
      </c>
      <c r="M20" s="11">
        <v>583</v>
      </c>
      <c r="N20" s="11">
        <v>672</v>
      </c>
      <c r="O20" s="12">
        <v>823</v>
      </c>
      <c r="P20" s="13">
        <v>0.1</v>
      </c>
      <c r="Q20" s="13">
        <v>0.7</v>
      </c>
      <c r="R20" s="12">
        <v>175</v>
      </c>
      <c r="S20" s="13">
        <v>9.8536036036036043E-2</v>
      </c>
      <c r="T20" s="13">
        <v>0.4127252252252252</v>
      </c>
      <c r="U20" s="14">
        <v>0.21263669501822599</v>
      </c>
      <c r="V20" s="15">
        <v>0.12723485505988544</v>
      </c>
      <c r="X20" s="11">
        <v>840</v>
      </c>
      <c r="Y20" s="11">
        <v>882</v>
      </c>
      <c r="Z20" s="12">
        <v>823</v>
      </c>
      <c r="AA20" s="13">
        <v>0.1</v>
      </c>
      <c r="AB20" s="13">
        <v>0.7</v>
      </c>
      <c r="AC20" s="12">
        <v>172</v>
      </c>
      <c r="AD20" s="13">
        <v>0.10558624923265807</v>
      </c>
      <c r="AE20" s="13">
        <v>0.50828729281767959</v>
      </c>
      <c r="AF20" s="14">
        <v>0.20899149453219928</v>
      </c>
      <c r="AG20" s="15">
        <v>0.14372504773476827</v>
      </c>
    </row>
    <row r="21" spans="2:33" x14ac:dyDescent="0.3">
      <c r="B21" s="11">
        <v>466</v>
      </c>
      <c r="C21" s="11">
        <v>580</v>
      </c>
      <c r="D21" s="12">
        <v>3294</v>
      </c>
      <c r="E21" s="13">
        <v>0.1</v>
      </c>
      <c r="F21" s="13">
        <v>0.8</v>
      </c>
      <c r="G21" s="12">
        <v>973</v>
      </c>
      <c r="H21" s="13">
        <v>0.13363548963054525</v>
      </c>
      <c r="I21" s="13">
        <v>0.50487570388682879</v>
      </c>
      <c r="J21" s="14">
        <v>0.29538554948391016</v>
      </c>
      <c r="K21" s="15">
        <v>0.13949605343047966</v>
      </c>
      <c r="M21" s="11">
        <v>477</v>
      </c>
      <c r="N21" s="11">
        <v>583</v>
      </c>
      <c r="O21" s="12">
        <v>823</v>
      </c>
      <c r="P21" s="13">
        <v>0.1</v>
      </c>
      <c r="Q21" s="13">
        <v>0.8</v>
      </c>
      <c r="R21" s="12">
        <v>211</v>
      </c>
      <c r="S21" s="13">
        <v>0.1188063063063063</v>
      </c>
      <c r="T21" s="13">
        <v>0.53153153153153154</v>
      </c>
      <c r="U21" s="14">
        <v>0.25637910085054677</v>
      </c>
      <c r="V21" s="15">
        <v>0.1433778857837181</v>
      </c>
      <c r="X21" s="11">
        <v>756</v>
      </c>
      <c r="Y21" s="11">
        <v>840</v>
      </c>
      <c r="Z21" s="12">
        <v>823</v>
      </c>
      <c r="AA21" s="13">
        <v>0.1</v>
      </c>
      <c r="AB21" s="13">
        <v>0.8</v>
      </c>
      <c r="AC21" s="12">
        <v>188</v>
      </c>
      <c r="AD21" s="13">
        <v>0.11540822590546347</v>
      </c>
      <c r="AE21" s="13">
        <v>0.62369551872314299</v>
      </c>
      <c r="AF21" s="14">
        <v>0.22843256379100851</v>
      </c>
      <c r="AG21" s="15">
        <v>0.1543134872417983</v>
      </c>
    </row>
    <row r="22" spans="2:33" x14ac:dyDescent="0.3">
      <c r="B22" s="11">
        <v>279</v>
      </c>
      <c r="C22" s="11">
        <v>466</v>
      </c>
      <c r="D22" s="12">
        <v>3294</v>
      </c>
      <c r="E22" s="13">
        <v>0.1</v>
      </c>
      <c r="F22" s="13">
        <v>0.9</v>
      </c>
      <c r="G22" s="12">
        <v>1300</v>
      </c>
      <c r="H22" s="13">
        <v>0.17854690289795358</v>
      </c>
      <c r="I22" s="13">
        <v>0.68342260678478228</v>
      </c>
      <c r="J22" s="14">
        <v>0.3946569520340012</v>
      </c>
      <c r="K22" s="15">
        <v>0.1678472643864265</v>
      </c>
      <c r="M22" s="11">
        <v>294</v>
      </c>
      <c r="N22" s="11">
        <v>477</v>
      </c>
      <c r="O22" s="12">
        <v>823</v>
      </c>
      <c r="P22" s="13">
        <v>0.1</v>
      </c>
      <c r="Q22" s="13">
        <v>0.9</v>
      </c>
      <c r="R22" s="12">
        <v>292</v>
      </c>
      <c r="S22" s="13">
        <v>0.16441441441441443</v>
      </c>
      <c r="T22" s="13">
        <v>0.69594594594594594</v>
      </c>
      <c r="U22" s="14">
        <v>0.35479951397326853</v>
      </c>
      <c r="V22" s="15">
        <v>0.16686917780477925</v>
      </c>
      <c r="X22" s="11">
        <v>622</v>
      </c>
      <c r="Y22" s="11">
        <v>756</v>
      </c>
      <c r="Z22" s="12">
        <v>823</v>
      </c>
      <c r="AA22" s="13">
        <v>0.1</v>
      </c>
      <c r="AB22" s="13">
        <v>0.9</v>
      </c>
      <c r="AC22" s="12">
        <v>233</v>
      </c>
      <c r="AD22" s="13">
        <v>0.14303253529772866</v>
      </c>
      <c r="AE22" s="13">
        <v>0.76672805402087174</v>
      </c>
      <c r="AF22" s="14">
        <v>0.28311057108140947</v>
      </c>
      <c r="AG22" s="15">
        <v>0.16862427433508842</v>
      </c>
    </row>
    <row r="23" spans="2:33" x14ac:dyDescent="0.3">
      <c r="B23" s="11">
        <v>1</v>
      </c>
      <c r="C23" s="11">
        <v>279</v>
      </c>
      <c r="D23" s="12">
        <v>3294</v>
      </c>
      <c r="E23" s="13">
        <v>0.1</v>
      </c>
      <c r="F23" s="13">
        <v>1</v>
      </c>
      <c r="G23" s="12">
        <v>2305</v>
      </c>
      <c r="H23" s="13">
        <v>0.31657739321521772</v>
      </c>
      <c r="I23" s="13">
        <v>1</v>
      </c>
      <c r="J23" s="14">
        <v>0.69975713418336372</v>
      </c>
      <c r="K23" s="15">
        <v>0.22103825136612021</v>
      </c>
      <c r="M23" s="11">
        <v>1</v>
      </c>
      <c r="N23" s="11">
        <v>294</v>
      </c>
      <c r="O23" s="12">
        <v>823</v>
      </c>
      <c r="P23" s="13">
        <v>0.1</v>
      </c>
      <c r="Q23" s="13">
        <v>1</v>
      </c>
      <c r="R23" s="12">
        <v>540</v>
      </c>
      <c r="S23" s="13">
        <v>0.30405405405405406</v>
      </c>
      <c r="T23" s="13">
        <v>1</v>
      </c>
      <c r="U23" s="14">
        <v>0.65613608748481167</v>
      </c>
      <c r="V23" s="15">
        <v>0.21579586877278251</v>
      </c>
      <c r="X23" s="11">
        <v>1</v>
      </c>
      <c r="Y23" s="11">
        <v>622</v>
      </c>
      <c r="Z23" s="12">
        <v>823</v>
      </c>
      <c r="AA23" s="13">
        <v>0.1</v>
      </c>
      <c r="AB23" s="13">
        <v>1</v>
      </c>
      <c r="AC23" s="12">
        <v>380</v>
      </c>
      <c r="AD23" s="13">
        <v>0.23327194597912829</v>
      </c>
      <c r="AE23" s="13">
        <v>1</v>
      </c>
      <c r="AF23" s="14">
        <v>0.46172539489671932</v>
      </c>
      <c r="AG23" s="15">
        <v>0.19793438639125152</v>
      </c>
    </row>
    <row r="24" spans="2:33" x14ac:dyDescent="0.3">
      <c r="B24" s="148" t="s">
        <v>4</v>
      </c>
      <c r="C24" s="148"/>
      <c r="D24" s="16">
        <f>+SUM(D14:D23)</f>
        <v>32940</v>
      </c>
      <c r="E24" s="17"/>
      <c r="F24" s="17"/>
      <c r="G24" s="16">
        <f>+SUM(G14:G23)</f>
        <v>7281</v>
      </c>
      <c r="H24" s="17"/>
      <c r="I24" s="17"/>
      <c r="J24" s="18"/>
      <c r="K24" s="18"/>
      <c r="M24" s="148" t="s">
        <v>4</v>
      </c>
      <c r="N24" s="148"/>
      <c r="O24" s="16">
        <f>+SUM(O14:O23)</f>
        <v>8230</v>
      </c>
      <c r="P24" s="17"/>
      <c r="Q24" s="17"/>
      <c r="R24" s="16">
        <f>+SUM(R14:R23)</f>
        <v>1776</v>
      </c>
      <c r="S24" s="17"/>
      <c r="T24" s="17"/>
      <c r="U24" s="18"/>
      <c r="V24" s="18"/>
      <c r="X24" s="148" t="s">
        <v>4</v>
      </c>
      <c r="Y24" s="148"/>
      <c r="Z24" s="16">
        <f>+SUM(Z14:Z23)</f>
        <v>8230</v>
      </c>
      <c r="AA24" s="17"/>
      <c r="AB24" s="17"/>
      <c r="AC24" s="16">
        <f>+SUM(AC14:AC23)</f>
        <v>1629</v>
      </c>
      <c r="AD24" s="17"/>
      <c r="AE24" s="17"/>
      <c r="AF24" s="18"/>
      <c r="AG24" s="18"/>
    </row>
    <row r="27" spans="2:33" ht="23.4" x14ac:dyDescent="0.4">
      <c r="B27" s="112" t="s">
        <v>76</v>
      </c>
    </row>
    <row r="30" spans="2:33" ht="17.399999999999999" x14ac:dyDescent="0.3">
      <c r="B30" s="59" t="s">
        <v>61</v>
      </c>
      <c r="C30" s="60"/>
      <c r="D30" s="60"/>
    </row>
    <row r="32" spans="2:33" x14ac:dyDescent="0.3">
      <c r="B32" s="20" t="s">
        <v>15</v>
      </c>
      <c r="M32" s="20" t="s">
        <v>16</v>
      </c>
      <c r="X32" s="20" t="s">
        <v>146</v>
      </c>
    </row>
    <row r="35" spans="2:33" x14ac:dyDescent="0.3">
      <c r="B35" s="1" t="s">
        <v>0</v>
      </c>
      <c r="C35" s="1" t="s">
        <v>1</v>
      </c>
      <c r="D35" s="1" t="s">
        <v>2</v>
      </c>
      <c r="E35" s="2"/>
      <c r="F35" s="3"/>
      <c r="G35" s="4"/>
      <c r="H35" s="3"/>
      <c r="I35" s="3"/>
      <c r="J35" s="5"/>
      <c r="K35" s="5"/>
      <c r="M35" s="1" t="s">
        <v>0</v>
      </c>
      <c r="N35" s="1" t="s">
        <v>1</v>
      </c>
      <c r="O35" s="1" t="s">
        <v>2</v>
      </c>
      <c r="P35" s="2"/>
      <c r="Q35" s="3"/>
      <c r="R35" s="4"/>
      <c r="S35" s="3"/>
      <c r="T35" s="3"/>
      <c r="U35" s="5"/>
      <c r="V35" s="5"/>
      <c r="X35" s="1" t="s">
        <v>0</v>
      </c>
      <c r="Y35" s="1" t="s">
        <v>1</v>
      </c>
      <c r="Z35" s="1" t="s">
        <v>2</v>
      </c>
      <c r="AA35" s="2"/>
      <c r="AB35" s="3"/>
      <c r="AC35" s="4"/>
      <c r="AD35" s="3"/>
      <c r="AE35" s="3"/>
      <c r="AF35" s="5"/>
      <c r="AG35" s="5"/>
    </row>
    <row r="36" spans="2:33" x14ac:dyDescent="0.3">
      <c r="B36" s="6">
        <v>70.446355459995317</v>
      </c>
      <c r="C36" s="6">
        <v>91.620489141452026</v>
      </c>
      <c r="D36" s="6">
        <v>83.240978282904067</v>
      </c>
      <c r="E36" s="7"/>
      <c r="F36" s="3"/>
      <c r="G36" s="4"/>
      <c r="H36" s="3"/>
      <c r="I36" s="3"/>
      <c r="J36" s="5"/>
      <c r="K36" s="5"/>
      <c r="M36" s="6">
        <v>69.685324163355716</v>
      </c>
      <c r="N36" s="6">
        <v>91.798585778789771</v>
      </c>
      <c r="O36" s="6">
        <v>83.597171557579557</v>
      </c>
      <c r="P36" s="7"/>
      <c r="Q36" s="3"/>
      <c r="R36" s="4"/>
      <c r="S36" s="3"/>
      <c r="T36" s="3"/>
      <c r="U36" s="5"/>
      <c r="V36" s="5"/>
      <c r="X36" s="6">
        <v>44.154264890050847</v>
      </c>
      <c r="Y36" s="6">
        <v>76.307269451082163</v>
      </c>
      <c r="Z36" s="6">
        <v>52.61453890216432</v>
      </c>
      <c r="AA36" s="7"/>
      <c r="AB36" s="3"/>
      <c r="AC36" s="4"/>
      <c r="AD36" s="3"/>
      <c r="AE36" s="3"/>
      <c r="AF36" s="5"/>
      <c r="AG36" s="5"/>
    </row>
    <row r="37" spans="2:33" ht="14.4" customHeight="1" x14ac:dyDescent="0.3">
      <c r="B37" s="149" t="s">
        <v>3</v>
      </c>
      <c r="C37" s="149"/>
      <c r="D37" s="146" t="s">
        <v>4</v>
      </c>
      <c r="E37" s="146"/>
      <c r="F37" s="146"/>
      <c r="G37" s="146" t="s">
        <v>5</v>
      </c>
      <c r="H37" s="146"/>
      <c r="I37" s="146"/>
      <c r="J37" s="147" t="s">
        <v>6</v>
      </c>
      <c r="K37" s="147"/>
      <c r="M37" s="149" t="s">
        <v>3</v>
      </c>
      <c r="N37" s="149"/>
      <c r="O37" s="146" t="s">
        <v>4</v>
      </c>
      <c r="P37" s="146"/>
      <c r="Q37" s="146"/>
      <c r="R37" s="146" t="s">
        <v>5</v>
      </c>
      <c r="S37" s="146"/>
      <c r="T37" s="146"/>
      <c r="U37" s="147" t="s">
        <v>6</v>
      </c>
      <c r="V37" s="147"/>
      <c r="X37" s="149" t="s">
        <v>3</v>
      </c>
      <c r="Y37" s="149"/>
      <c r="Z37" s="146" t="s">
        <v>4</v>
      </c>
      <c r="AA37" s="146"/>
      <c r="AB37" s="146"/>
      <c r="AC37" s="146" t="s">
        <v>5</v>
      </c>
      <c r="AD37" s="146"/>
      <c r="AE37" s="146"/>
      <c r="AF37" s="147" t="s">
        <v>6</v>
      </c>
      <c r="AG37" s="147"/>
    </row>
    <row r="38" spans="2:33" x14ac:dyDescent="0.3">
      <c r="B38" s="8" t="s">
        <v>7</v>
      </c>
      <c r="C38" s="8" t="s">
        <v>8</v>
      </c>
      <c r="D38" s="9" t="s">
        <v>9</v>
      </c>
      <c r="E38" s="8" t="s">
        <v>10</v>
      </c>
      <c r="F38" s="8" t="s">
        <v>11</v>
      </c>
      <c r="G38" s="9" t="s">
        <v>9</v>
      </c>
      <c r="H38" s="8" t="s">
        <v>10</v>
      </c>
      <c r="I38" s="8" t="s">
        <v>11</v>
      </c>
      <c r="J38" s="10" t="s">
        <v>12</v>
      </c>
      <c r="K38" s="8" t="s">
        <v>13</v>
      </c>
      <c r="M38" s="8" t="s">
        <v>7</v>
      </c>
      <c r="N38" s="8" t="s">
        <v>8</v>
      </c>
      <c r="O38" s="9" t="s">
        <v>9</v>
      </c>
      <c r="P38" s="8" t="s">
        <v>10</v>
      </c>
      <c r="Q38" s="8" t="s">
        <v>11</v>
      </c>
      <c r="R38" s="9" t="s">
        <v>9</v>
      </c>
      <c r="S38" s="8" t="s">
        <v>10</v>
      </c>
      <c r="T38" s="8" t="s">
        <v>11</v>
      </c>
      <c r="U38" s="10" t="s">
        <v>12</v>
      </c>
      <c r="V38" s="8" t="s">
        <v>13</v>
      </c>
      <c r="X38" s="8" t="s">
        <v>7</v>
      </c>
      <c r="Y38" s="8" t="s">
        <v>8</v>
      </c>
      <c r="Z38" s="9" t="s">
        <v>9</v>
      </c>
      <c r="AA38" s="8" t="s">
        <v>10</v>
      </c>
      <c r="AB38" s="8" t="s">
        <v>11</v>
      </c>
      <c r="AC38" s="9" t="s">
        <v>9</v>
      </c>
      <c r="AD38" s="8" t="s">
        <v>10</v>
      </c>
      <c r="AE38" s="8" t="s">
        <v>11</v>
      </c>
      <c r="AF38" s="10" t="s">
        <v>12</v>
      </c>
      <c r="AG38" s="8" t="s">
        <v>13</v>
      </c>
    </row>
    <row r="39" spans="2:33" x14ac:dyDescent="0.3">
      <c r="B39" s="11">
        <v>401</v>
      </c>
      <c r="C39" s="11">
        <v>999</v>
      </c>
      <c r="D39" s="12">
        <v>3015</v>
      </c>
      <c r="E39" s="13">
        <v>0.1</v>
      </c>
      <c r="F39" s="13">
        <v>0.1</v>
      </c>
      <c r="G39" s="12">
        <v>537</v>
      </c>
      <c r="H39" s="13">
        <v>2.7381195186620435E-2</v>
      </c>
      <c r="I39" s="13">
        <v>2.7381195186620435E-2</v>
      </c>
      <c r="J39" s="14">
        <v>0.1781094527363184</v>
      </c>
      <c r="K39" s="15">
        <v>0.1781094527363184</v>
      </c>
      <c r="M39" s="11">
        <v>403</v>
      </c>
      <c r="N39" s="11">
        <v>999</v>
      </c>
      <c r="O39" s="12">
        <v>754</v>
      </c>
      <c r="P39" s="13">
        <v>0.10001326435866825</v>
      </c>
      <c r="Q39" s="13">
        <v>0.10001326435866825</v>
      </c>
      <c r="R39" s="12">
        <v>131</v>
      </c>
      <c r="S39" s="13">
        <v>2.7150259067357511E-2</v>
      </c>
      <c r="T39" s="13">
        <v>2.7150259067357511E-2</v>
      </c>
      <c r="U39" s="21">
        <v>0.17374005305039789</v>
      </c>
      <c r="V39" s="15">
        <v>0.17374005305039789</v>
      </c>
      <c r="X39" s="11">
        <v>858</v>
      </c>
      <c r="Y39" s="11">
        <v>999</v>
      </c>
      <c r="Z39" s="12">
        <v>754</v>
      </c>
      <c r="AA39" s="13">
        <v>0.10001326435866825</v>
      </c>
      <c r="AB39" s="13">
        <v>0.10001326435866825</v>
      </c>
      <c r="AC39" s="12">
        <v>166</v>
      </c>
      <c r="AD39" s="13">
        <v>3.6379574841113302E-2</v>
      </c>
      <c r="AE39" s="13">
        <v>3.6379574841113302E-2</v>
      </c>
      <c r="AF39" s="21">
        <v>0.22015915119363394</v>
      </c>
      <c r="AG39" s="15">
        <v>0.22015915119363394</v>
      </c>
    </row>
    <row r="40" spans="2:33" x14ac:dyDescent="0.3">
      <c r="B40" s="11">
        <v>342</v>
      </c>
      <c r="C40" s="11">
        <v>401</v>
      </c>
      <c r="D40" s="12">
        <v>3015</v>
      </c>
      <c r="E40" s="13">
        <v>0.1</v>
      </c>
      <c r="F40" s="13">
        <v>0.2</v>
      </c>
      <c r="G40" s="12">
        <v>848</v>
      </c>
      <c r="H40" s="13">
        <v>4.3238833367326125E-2</v>
      </c>
      <c r="I40" s="13">
        <v>7.0620028553946557E-2</v>
      </c>
      <c r="J40" s="14">
        <v>0.28126036484245437</v>
      </c>
      <c r="K40" s="15">
        <v>0.22968490878938641</v>
      </c>
      <c r="M40" s="11">
        <v>348</v>
      </c>
      <c r="N40" s="11">
        <v>403</v>
      </c>
      <c r="O40" s="12">
        <v>754</v>
      </c>
      <c r="P40" s="13">
        <v>0.10001326435866825</v>
      </c>
      <c r="Q40" s="13">
        <v>0.2000265287173365</v>
      </c>
      <c r="R40" s="12">
        <v>187</v>
      </c>
      <c r="S40" s="13">
        <v>3.8756476683937821E-2</v>
      </c>
      <c r="T40" s="13">
        <v>6.5906735751295339E-2</v>
      </c>
      <c r="U40" s="14">
        <v>0.24801061007957559</v>
      </c>
      <c r="V40" s="15">
        <v>0.21087533156498675</v>
      </c>
      <c r="X40" s="11">
        <v>685</v>
      </c>
      <c r="Y40" s="11">
        <v>858</v>
      </c>
      <c r="Z40" s="12">
        <v>754</v>
      </c>
      <c r="AA40" s="13">
        <v>0.10001326435866825</v>
      </c>
      <c r="AB40" s="13">
        <v>0.2000265287173365</v>
      </c>
      <c r="AC40" s="12">
        <v>238</v>
      </c>
      <c r="AD40" s="13">
        <v>5.2158667543282924E-2</v>
      </c>
      <c r="AE40" s="13">
        <v>8.8538242384396226E-2</v>
      </c>
      <c r="AF40" s="14">
        <v>0.3156498673740053</v>
      </c>
      <c r="AG40" s="15">
        <v>0.26790450928381965</v>
      </c>
    </row>
    <row r="41" spans="2:33" x14ac:dyDescent="0.3">
      <c r="B41" s="11">
        <v>246</v>
      </c>
      <c r="C41" s="11">
        <v>342</v>
      </c>
      <c r="D41" s="12">
        <v>3015</v>
      </c>
      <c r="E41" s="13">
        <v>0.1</v>
      </c>
      <c r="F41" s="13">
        <v>0.3</v>
      </c>
      <c r="G41" s="12">
        <v>1174</v>
      </c>
      <c r="H41" s="13">
        <v>5.9861309402406693E-2</v>
      </c>
      <c r="I41" s="13">
        <v>0.13048133795635325</v>
      </c>
      <c r="J41" s="14">
        <v>0.38938640132669983</v>
      </c>
      <c r="K41" s="15">
        <v>0.28291873963515757</v>
      </c>
      <c r="M41" s="11">
        <v>250</v>
      </c>
      <c r="N41" s="11">
        <v>348</v>
      </c>
      <c r="O41" s="12">
        <v>754</v>
      </c>
      <c r="P41" s="13">
        <v>0.10001326435866825</v>
      </c>
      <c r="Q41" s="13">
        <v>0.30003979307600476</v>
      </c>
      <c r="R41" s="12">
        <v>272</v>
      </c>
      <c r="S41" s="13">
        <v>5.6373056994818656E-2</v>
      </c>
      <c r="T41" s="13">
        <v>0.12227979274611399</v>
      </c>
      <c r="U41" s="14">
        <v>0.36074270557029176</v>
      </c>
      <c r="V41" s="15">
        <v>0.26083112290008842</v>
      </c>
      <c r="X41" s="11">
        <v>645</v>
      </c>
      <c r="Y41" s="11">
        <v>685</v>
      </c>
      <c r="Z41" s="12">
        <v>754</v>
      </c>
      <c r="AA41" s="13">
        <v>0.10001326435866825</v>
      </c>
      <c r="AB41" s="13">
        <v>0.30003979307600476</v>
      </c>
      <c r="AC41" s="12">
        <v>338</v>
      </c>
      <c r="AD41" s="13">
        <v>7.407407407407407E-2</v>
      </c>
      <c r="AE41" s="13">
        <v>0.1626123164584703</v>
      </c>
      <c r="AF41" s="14">
        <v>0.44827586206896552</v>
      </c>
      <c r="AG41" s="15">
        <v>0.32802829354553492</v>
      </c>
    </row>
    <row r="42" spans="2:33" x14ac:dyDescent="0.3">
      <c r="B42" s="11">
        <v>188</v>
      </c>
      <c r="C42" s="11">
        <v>246</v>
      </c>
      <c r="D42" s="12">
        <v>3015</v>
      </c>
      <c r="E42" s="13">
        <v>0.1</v>
      </c>
      <c r="F42" s="13">
        <v>0.4</v>
      </c>
      <c r="G42" s="12">
        <v>1509</v>
      </c>
      <c r="H42" s="13">
        <v>7.6942688150112182E-2</v>
      </c>
      <c r="I42" s="13">
        <v>0.20742402610646543</v>
      </c>
      <c r="J42" s="14">
        <v>0.50049751243781093</v>
      </c>
      <c r="K42" s="15">
        <v>0.33731343283582088</v>
      </c>
      <c r="M42" s="11">
        <v>191</v>
      </c>
      <c r="N42" s="11">
        <v>250</v>
      </c>
      <c r="O42" s="12">
        <v>754</v>
      </c>
      <c r="P42" s="13">
        <v>0.10001326435866825</v>
      </c>
      <c r="Q42" s="13">
        <v>0.40005305743467301</v>
      </c>
      <c r="R42" s="12">
        <v>359</v>
      </c>
      <c r="S42" s="13">
        <v>7.440414507772021E-2</v>
      </c>
      <c r="T42" s="13">
        <v>0.1966839378238342</v>
      </c>
      <c r="U42" s="14">
        <v>0.47612732095490717</v>
      </c>
      <c r="V42" s="15">
        <v>0.31465517241379309</v>
      </c>
      <c r="X42" s="11">
        <v>579</v>
      </c>
      <c r="Y42" s="11">
        <v>644</v>
      </c>
      <c r="Z42" s="12">
        <v>754</v>
      </c>
      <c r="AA42" s="13">
        <v>0.10001326435866825</v>
      </c>
      <c r="AB42" s="13">
        <v>0.40005305743467301</v>
      </c>
      <c r="AC42" s="12">
        <v>374</v>
      </c>
      <c r="AD42" s="13">
        <v>8.1963620425158881E-2</v>
      </c>
      <c r="AE42" s="13">
        <v>0.24457593688362919</v>
      </c>
      <c r="AF42" s="14">
        <v>0.49602122015915118</v>
      </c>
      <c r="AG42" s="15">
        <v>0.37002652519893897</v>
      </c>
    </row>
    <row r="43" spans="2:33" x14ac:dyDescent="0.3">
      <c r="B43" s="11">
        <v>134</v>
      </c>
      <c r="C43" s="11">
        <v>188</v>
      </c>
      <c r="D43" s="12">
        <v>3015</v>
      </c>
      <c r="E43" s="13">
        <v>0.1</v>
      </c>
      <c r="F43" s="13">
        <v>0.5</v>
      </c>
      <c r="G43" s="12">
        <v>1961</v>
      </c>
      <c r="H43" s="13">
        <v>9.9989802161941671E-2</v>
      </c>
      <c r="I43" s="13">
        <v>0.30741382826840707</v>
      </c>
      <c r="J43" s="14">
        <v>0.65041459369817578</v>
      </c>
      <c r="K43" s="15">
        <v>0.39993366500829186</v>
      </c>
      <c r="M43" s="11">
        <v>136</v>
      </c>
      <c r="N43" s="11">
        <v>191</v>
      </c>
      <c r="O43" s="12">
        <v>754</v>
      </c>
      <c r="P43" s="13">
        <v>0.10001326435866825</v>
      </c>
      <c r="Q43" s="13">
        <v>0.50006632179334132</v>
      </c>
      <c r="R43" s="12">
        <v>478</v>
      </c>
      <c r="S43" s="13">
        <v>9.9067357512953369E-2</v>
      </c>
      <c r="T43" s="13">
        <v>0.29575129533678757</v>
      </c>
      <c r="U43" s="14">
        <v>0.63395225464190985</v>
      </c>
      <c r="V43" s="15">
        <v>0.37851458885941647</v>
      </c>
      <c r="X43" s="11">
        <v>331</v>
      </c>
      <c r="Y43" s="11">
        <v>579</v>
      </c>
      <c r="Z43" s="12">
        <v>754</v>
      </c>
      <c r="AA43" s="13">
        <v>0.10001326435866825</v>
      </c>
      <c r="AB43" s="13">
        <v>0.50006632179334132</v>
      </c>
      <c r="AC43" s="12">
        <v>300</v>
      </c>
      <c r="AD43" s="13">
        <v>6.5746219592373437E-2</v>
      </c>
      <c r="AE43" s="13">
        <v>0.31032215647600264</v>
      </c>
      <c r="AF43" s="14">
        <v>0.39787798408488062</v>
      </c>
      <c r="AG43" s="15">
        <v>0.37559681697612735</v>
      </c>
    </row>
    <row r="44" spans="2:33" x14ac:dyDescent="0.3">
      <c r="B44" s="11">
        <v>104</v>
      </c>
      <c r="C44" s="11">
        <v>134</v>
      </c>
      <c r="D44" s="12">
        <v>3015</v>
      </c>
      <c r="E44" s="13">
        <v>0.1</v>
      </c>
      <c r="F44" s="13">
        <v>0.6</v>
      </c>
      <c r="G44" s="12">
        <v>2369</v>
      </c>
      <c r="H44" s="13">
        <v>0.1207933918009382</v>
      </c>
      <c r="I44" s="13">
        <v>0.42820722006934531</v>
      </c>
      <c r="J44" s="14">
        <v>0.78573797678275292</v>
      </c>
      <c r="K44" s="15">
        <v>0.46423438363736869</v>
      </c>
      <c r="M44" s="11">
        <v>106</v>
      </c>
      <c r="N44" s="11">
        <v>136</v>
      </c>
      <c r="O44" s="12">
        <v>753</v>
      </c>
      <c r="P44" s="13">
        <v>9.9880620771985673E-2</v>
      </c>
      <c r="Q44" s="13">
        <v>0.59994694256532699</v>
      </c>
      <c r="R44" s="12">
        <v>547</v>
      </c>
      <c r="S44" s="13">
        <v>0.1133678756476684</v>
      </c>
      <c r="T44" s="13">
        <v>0.40911917098445594</v>
      </c>
      <c r="U44" s="14">
        <v>0.72642762284196549</v>
      </c>
      <c r="V44" s="15">
        <v>0.43643599380941855</v>
      </c>
      <c r="X44" s="11">
        <v>73</v>
      </c>
      <c r="Y44" s="11">
        <v>331</v>
      </c>
      <c r="Z44" s="12">
        <v>753</v>
      </c>
      <c r="AA44" s="13">
        <v>9.9880620771985673E-2</v>
      </c>
      <c r="AB44" s="13">
        <v>0.59994694256532699</v>
      </c>
      <c r="AC44" s="12">
        <v>462</v>
      </c>
      <c r="AD44" s="13">
        <v>0.10124917817225509</v>
      </c>
      <c r="AE44" s="13">
        <v>0.41157133464825774</v>
      </c>
      <c r="AF44" s="14">
        <v>0.61354581673306774</v>
      </c>
      <c r="AG44" s="15">
        <v>0.41521114304665047</v>
      </c>
    </row>
    <row r="45" spans="2:33" x14ac:dyDescent="0.3">
      <c r="B45" s="11">
        <v>85</v>
      </c>
      <c r="C45" s="11">
        <v>104</v>
      </c>
      <c r="D45" s="12">
        <v>3015</v>
      </c>
      <c r="E45" s="13">
        <v>0.1</v>
      </c>
      <c r="F45" s="13">
        <v>0.7</v>
      </c>
      <c r="G45" s="12">
        <v>2646</v>
      </c>
      <c r="H45" s="13">
        <v>0.13491739751172752</v>
      </c>
      <c r="I45" s="13">
        <v>0.56312461758107279</v>
      </c>
      <c r="J45" s="14">
        <v>0.87761194029850742</v>
      </c>
      <c r="K45" s="15">
        <v>0.52328832030324568</v>
      </c>
      <c r="M45" s="11">
        <v>85</v>
      </c>
      <c r="N45" s="11">
        <v>106</v>
      </c>
      <c r="O45" s="12">
        <v>754</v>
      </c>
      <c r="P45" s="13">
        <v>0.10001326435866825</v>
      </c>
      <c r="Q45" s="13">
        <v>0.69996020692399519</v>
      </c>
      <c r="R45" s="12">
        <v>686</v>
      </c>
      <c r="S45" s="13">
        <v>0.14217616580310879</v>
      </c>
      <c r="T45" s="13">
        <v>0.55129533678756482</v>
      </c>
      <c r="U45" s="14">
        <v>0.90981432360742709</v>
      </c>
      <c r="V45" s="15">
        <v>0.50407428463141934</v>
      </c>
      <c r="X45" s="11">
        <v>32</v>
      </c>
      <c r="Y45" s="11">
        <v>73</v>
      </c>
      <c r="Z45" s="12">
        <v>754</v>
      </c>
      <c r="AA45" s="13">
        <v>0.10001326435866825</v>
      </c>
      <c r="AB45" s="13">
        <v>0.69996020692399519</v>
      </c>
      <c r="AC45" s="12">
        <v>633</v>
      </c>
      <c r="AD45" s="13">
        <v>0.13872452333990795</v>
      </c>
      <c r="AE45" s="13">
        <v>0.55029585798816572</v>
      </c>
      <c r="AF45" s="14">
        <v>0.83952254641909818</v>
      </c>
      <c r="AG45" s="15">
        <v>0.47583854462762931</v>
      </c>
    </row>
    <row r="46" spans="2:33" x14ac:dyDescent="0.3">
      <c r="B46" s="11">
        <v>70</v>
      </c>
      <c r="C46" s="11">
        <v>85</v>
      </c>
      <c r="D46" s="12">
        <v>3015</v>
      </c>
      <c r="E46" s="13">
        <v>0.1</v>
      </c>
      <c r="F46" s="13">
        <v>0.8</v>
      </c>
      <c r="G46" s="12">
        <v>2778</v>
      </c>
      <c r="H46" s="13">
        <v>0.14164797063022638</v>
      </c>
      <c r="I46" s="13">
        <v>0.70477258821129918</v>
      </c>
      <c r="J46" s="14">
        <v>0.92139303482587065</v>
      </c>
      <c r="K46" s="15">
        <v>0.57305140961857381</v>
      </c>
      <c r="M46" s="11">
        <v>70</v>
      </c>
      <c r="N46" s="11">
        <v>85</v>
      </c>
      <c r="O46" s="12">
        <v>754</v>
      </c>
      <c r="P46" s="13">
        <v>0.10001326435866825</v>
      </c>
      <c r="Q46" s="13">
        <v>0.7999734712826635</v>
      </c>
      <c r="R46" s="12">
        <v>672</v>
      </c>
      <c r="S46" s="13">
        <v>0.13927461139896374</v>
      </c>
      <c r="T46" s="13">
        <v>0.6905699481865285</v>
      </c>
      <c r="U46" s="14">
        <v>0.89124668435013266</v>
      </c>
      <c r="V46" s="15">
        <v>0.55247885922732554</v>
      </c>
      <c r="X46" s="11">
        <v>25</v>
      </c>
      <c r="Y46" s="11">
        <v>32</v>
      </c>
      <c r="Z46" s="12">
        <v>754</v>
      </c>
      <c r="AA46" s="13">
        <v>0.10001326435866825</v>
      </c>
      <c r="AB46" s="13">
        <v>0.7999734712826635</v>
      </c>
      <c r="AC46" s="12">
        <v>691</v>
      </c>
      <c r="AD46" s="13">
        <v>0.15143545912776682</v>
      </c>
      <c r="AE46" s="13">
        <v>0.70173131711593251</v>
      </c>
      <c r="AF46" s="14">
        <v>0.91644562334217505</v>
      </c>
      <c r="AG46" s="15">
        <v>0.53092356159840826</v>
      </c>
    </row>
    <row r="47" spans="2:33" x14ac:dyDescent="0.3">
      <c r="B47" s="11">
        <v>58</v>
      </c>
      <c r="C47" s="11">
        <v>70</v>
      </c>
      <c r="D47" s="12">
        <v>3015</v>
      </c>
      <c r="E47" s="13">
        <v>0.1</v>
      </c>
      <c r="F47" s="13">
        <v>0.9</v>
      </c>
      <c r="G47" s="12">
        <v>2848</v>
      </c>
      <c r="H47" s="13">
        <v>0.14521721395064247</v>
      </c>
      <c r="I47" s="13">
        <v>0.84998980216194164</v>
      </c>
      <c r="J47" s="14">
        <v>0.94461028192371477</v>
      </c>
      <c r="K47" s="15">
        <v>0.61433572876358944</v>
      </c>
      <c r="M47" s="11">
        <v>58</v>
      </c>
      <c r="N47" s="11">
        <v>70</v>
      </c>
      <c r="O47" s="12">
        <v>754</v>
      </c>
      <c r="P47" s="13">
        <v>0.10001326435866825</v>
      </c>
      <c r="Q47" s="13">
        <v>0.89998673564133169</v>
      </c>
      <c r="R47" s="12">
        <v>739</v>
      </c>
      <c r="S47" s="13">
        <v>0.15316062176165804</v>
      </c>
      <c r="T47" s="13">
        <v>0.84373056994818652</v>
      </c>
      <c r="U47" s="14">
        <v>0.980106100795756</v>
      </c>
      <c r="V47" s="15">
        <v>0.6</v>
      </c>
      <c r="X47" s="11">
        <v>12</v>
      </c>
      <c r="Y47" s="11">
        <v>25</v>
      </c>
      <c r="Z47" s="12">
        <v>754</v>
      </c>
      <c r="AA47" s="13">
        <v>0.10001326435866825</v>
      </c>
      <c r="AB47" s="13">
        <v>0.89998673564133169</v>
      </c>
      <c r="AC47" s="12">
        <v>679</v>
      </c>
      <c r="AD47" s="13">
        <v>0.14880561034407189</v>
      </c>
      <c r="AE47" s="13">
        <v>0.85053692746000442</v>
      </c>
      <c r="AF47" s="14">
        <v>0.90053050397877987</v>
      </c>
      <c r="AG47" s="15">
        <v>0.57199705232129694</v>
      </c>
    </row>
    <row r="48" spans="2:33" x14ac:dyDescent="0.3">
      <c r="B48" s="11">
        <v>1</v>
      </c>
      <c r="C48" s="11">
        <v>58</v>
      </c>
      <c r="D48" s="12">
        <v>3015</v>
      </c>
      <c r="E48" s="13">
        <v>0.1</v>
      </c>
      <c r="F48" s="13">
        <v>1</v>
      </c>
      <c r="G48" s="12">
        <v>2942</v>
      </c>
      <c r="H48" s="13">
        <v>0.15001019783805833</v>
      </c>
      <c r="I48" s="13">
        <v>1</v>
      </c>
      <c r="J48" s="14">
        <v>0.97578772802653402</v>
      </c>
      <c r="K48" s="15">
        <v>0.65048092868988394</v>
      </c>
      <c r="M48" s="11">
        <v>1</v>
      </c>
      <c r="N48" s="11">
        <v>58</v>
      </c>
      <c r="O48" s="12">
        <v>754</v>
      </c>
      <c r="P48" s="13">
        <v>0.10001326435866825</v>
      </c>
      <c r="Q48" s="13">
        <v>1</v>
      </c>
      <c r="R48" s="12">
        <v>754</v>
      </c>
      <c r="S48" s="13">
        <v>0.15626943005181348</v>
      </c>
      <c r="T48" s="13">
        <v>1</v>
      </c>
      <c r="U48" s="14">
        <v>1</v>
      </c>
      <c r="V48" s="15">
        <v>0.64000530574346726</v>
      </c>
      <c r="X48" s="11">
        <v>1</v>
      </c>
      <c r="Y48" s="11">
        <v>12</v>
      </c>
      <c r="Z48" s="12">
        <v>754</v>
      </c>
      <c r="AA48" s="13">
        <v>0.10001326435866825</v>
      </c>
      <c r="AB48" s="13">
        <v>1</v>
      </c>
      <c r="AC48" s="12">
        <v>682</v>
      </c>
      <c r="AD48" s="13">
        <v>0.14946307253999561</v>
      </c>
      <c r="AE48" s="13">
        <v>1</v>
      </c>
      <c r="AF48" s="14">
        <v>0.9045092838196287</v>
      </c>
      <c r="AG48" s="15">
        <v>0.60525268603263027</v>
      </c>
    </row>
    <row r="49" spans="1:33" x14ac:dyDescent="0.3">
      <c r="B49" s="148" t="s">
        <v>4</v>
      </c>
      <c r="C49" s="148"/>
      <c r="D49" s="16">
        <f>+SUM(D39:D48)</f>
        <v>30150</v>
      </c>
      <c r="E49" s="17"/>
      <c r="F49" s="17"/>
      <c r="G49" s="16">
        <f>+SUM(G39:G48)</f>
        <v>19612</v>
      </c>
      <c r="H49" s="17"/>
      <c r="I49" s="17"/>
      <c r="J49" s="18"/>
      <c r="K49" s="18"/>
      <c r="M49" s="148" t="s">
        <v>4</v>
      </c>
      <c r="N49" s="148"/>
      <c r="O49" s="16">
        <f>+SUM(O39:O48)</f>
        <v>7539</v>
      </c>
      <c r="P49" s="17"/>
      <c r="Q49" s="17"/>
      <c r="R49" s="16">
        <f>+SUM(R39:R48)</f>
        <v>4825</v>
      </c>
      <c r="S49" s="17"/>
      <c r="T49" s="17"/>
      <c r="U49" s="18"/>
      <c r="V49" s="18"/>
      <c r="X49" s="148" t="s">
        <v>4</v>
      </c>
      <c r="Y49" s="148"/>
      <c r="Z49" s="16">
        <v>7539</v>
      </c>
      <c r="AA49" s="17"/>
      <c r="AB49" s="17"/>
      <c r="AC49" s="16">
        <v>4842</v>
      </c>
      <c r="AD49" s="17"/>
      <c r="AE49" s="17"/>
      <c r="AF49" s="18"/>
      <c r="AG49" s="18"/>
    </row>
    <row r="54" spans="1:33" ht="23.4" x14ac:dyDescent="0.4">
      <c r="A54" s="112" t="s">
        <v>77</v>
      </c>
    </row>
    <row r="58" spans="1:33" x14ac:dyDescent="0.3">
      <c r="I58" s="20" t="s">
        <v>75</v>
      </c>
      <c r="N58" s="20" t="s">
        <v>76</v>
      </c>
    </row>
    <row r="60" spans="1:33" ht="8.4" customHeight="1" x14ac:dyDescent="0.3"/>
    <row r="61" spans="1:33" ht="25.8" customHeight="1" x14ac:dyDescent="0.3">
      <c r="D61" s="196" t="s">
        <v>172</v>
      </c>
      <c r="E61" s="196"/>
    </row>
    <row r="62" spans="1:33" ht="21.6" customHeight="1" x14ac:dyDescent="0.3">
      <c r="C62" s="120"/>
      <c r="D62" s="126" t="s">
        <v>170</v>
      </c>
      <c r="E62" s="126" t="s">
        <v>171</v>
      </c>
    </row>
    <row r="63" spans="1:33" ht="21.6" customHeight="1" x14ac:dyDescent="0.3">
      <c r="C63" s="127" t="s">
        <v>168</v>
      </c>
      <c r="D63" s="129">
        <v>790.55089999999996</v>
      </c>
      <c r="E63" s="129">
        <v>-2.5754000000000001</v>
      </c>
    </row>
    <row r="64" spans="1:33" ht="21.6" customHeight="1" x14ac:dyDescent="0.3">
      <c r="C64" s="127" t="s">
        <v>169</v>
      </c>
      <c r="D64" s="128">
        <v>1038.4365299999999</v>
      </c>
      <c r="E64" s="129">
        <v>-2.3849300000000002</v>
      </c>
    </row>
    <row r="65" spans="3:14" ht="22.8" customHeight="1" x14ac:dyDescent="0.3"/>
    <row r="73" spans="3:14" x14ac:dyDescent="0.3">
      <c r="C73" s="20" t="s">
        <v>137</v>
      </c>
    </row>
    <row r="75" spans="3:14" x14ac:dyDescent="0.3">
      <c r="C75" s="125" t="s">
        <v>0</v>
      </c>
      <c r="D75" s="1" t="s">
        <v>1</v>
      </c>
      <c r="E75" s="1" t="s">
        <v>2</v>
      </c>
      <c r="F75" s="2"/>
      <c r="G75" s="3"/>
      <c r="H75" s="4"/>
      <c r="I75" s="3"/>
      <c r="J75" s="3"/>
      <c r="K75" s="5"/>
      <c r="L75" s="5"/>
    </row>
    <row r="76" spans="3:14" x14ac:dyDescent="0.3">
      <c r="C76" s="6">
        <v>70.41100842502</v>
      </c>
      <c r="D76" s="6">
        <v>92.204856691047127</v>
      </c>
      <c r="E76" s="6">
        <v>84.409713382094267</v>
      </c>
      <c r="F76" s="7"/>
      <c r="G76" s="3"/>
      <c r="H76" s="4"/>
      <c r="I76" s="3"/>
      <c r="J76" s="3"/>
      <c r="K76" s="5"/>
      <c r="L76" s="5"/>
    </row>
    <row r="77" spans="3:14" x14ac:dyDescent="0.3">
      <c r="C77" s="149" t="s">
        <v>3</v>
      </c>
      <c r="D77" s="149"/>
      <c r="E77" s="146" t="s">
        <v>4</v>
      </c>
      <c r="F77" s="146"/>
      <c r="G77" s="146"/>
      <c r="H77" s="146" t="s">
        <v>5</v>
      </c>
      <c r="I77" s="146"/>
      <c r="J77" s="146"/>
      <c r="K77" s="147" t="s">
        <v>6</v>
      </c>
      <c r="L77" s="147"/>
      <c r="M77" s="154"/>
      <c r="N77" s="156"/>
    </row>
    <row r="78" spans="3:14" x14ac:dyDescent="0.3">
      <c r="C78" s="8" t="s">
        <v>7</v>
      </c>
      <c r="D78" s="8" t="s">
        <v>8</v>
      </c>
      <c r="E78" s="9" t="s">
        <v>9</v>
      </c>
      <c r="F78" s="8" t="s">
        <v>10</v>
      </c>
      <c r="G78" s="8" t="s">
        <v>11</v>
      </c>
      <c r="H78" s="9" t="s">
        <v>9</v>
      </c>
      <c r="I78" s="8" t="s">
        <v>10</v>
      </c>
      <c r="J78" s="8" t="s">
        <v>11</v>
      </c>
      <c r="K78" s="10" t="s">
        <v>12</v>
      </c>
      <c r="L78" s="8" t="s">
        <v>13</v>
      </c>
      <c r="M78" s="155"/>
      <c r="N78" s="157"/>
    </row>
    <row r="79" spans="3:14" x14ac:dyDescent="0.3">
      <c r="C79" s="11">
        <v>893</v>
      </c>
      <c r="D79" s="11">
        <v>999</v>
      </c>
      <c r="E79" s="12">
        <v>1577</v>
      </c>
      <c r="F79" s="13">
        <v>0.10000634155621789</v>
      </c>
      <c r="G79" s="13">
        <v>0.10000634155621789</v>
      </c>
      <c r="H79" s="12">
        <v>75</v>
      </c>
      <c r="I79" s="13">
        <v>1.1572288227125443E-2</v>
      </c>
      <c r="J79" s="13">
        <v>1.1572288227125443E-2</v>
      </c>
      <c r="K79" s="14">
        <v>4.7558655675332913E-2</v>
      </c>
      <c r="L79" s="15">
        <v>4.7558655675332913E-2</v>
      </c>
      <c r="M79" s="68" t="s">
        <v>93</v>
      </c>
      <c r="N79" s="69">
        <f>H79/E79</f>
        <v>4.7558655675332913E-2</v>
      </c>
    </row>
    <row r="80" spans="3:14" x14ac:dyDescent="0.3">
      <c r="C80" s="11">
        <v>800</v>
      </c>
      <c r="D80" s="11">
        <v>893</v>
      </c>
      <c r="E80" s="12">
        <v>1577</v>
      </c>
      <c r="F80" s="13">
        <v>0.10000634155621789</v>
      </c>
      <c r="G80" s="13">
        <v>0.20001268311243578</v>
      </c>
      <c r="H80" s="12">
        <v>167</v>
      </c>
      <c r="I80" s="13">
        <v>2.576762845239932E-2</v>
      </c>
      <c r="J80" s="13">
        <v>3.7339916679524764E-2</v>
      </c>
      <c r="K80" s="14">
        <v>0.10589727330374128</v>
      </c>
      <c r="L80" s="15">
        <v>7.6727964489537101E-2</v>
      </c>
      <c r="M80" s="150" t="s">
        <v>94</v>
      </c>
      <c r="N80" s="152">
        <f>SUM(H80:H81)/SUM(E80:E81)</f>
        <v>0.13950538998097653</v>
      </c>
    </row>
    <row r="81" spans="3:14" x14ac:dyDescent="0.3">
      <c r="C81" s="11">
        <v>690</v>
      </c>
      <c r="D81" s="11">
        <v>800</v>
      </c>
      <c r="E81" s="12">
        <v>1577</v>
      </c>
      <c r="F81" s="13">
        <v>0.10000634155621789</v>
      </c>
      <c r="G81" s="13">
        <v>0.30001902466865371</v>
      </c>
      <c r="H81" s="12">
        <v>273</v>
      </c>
      <c r="I81" s="13">
        <v>4.2123129146736618E-2</v>
      </c>
      <c r="J81" s="13">
        <v>7.9463045826261375E-2</v>
      </c>
      <c r="K81" s="14">
        <v>0.17311350665821179</v>
      </c>
      <c r="L81" s="15">
        <v>0.108856478545762</v>
      </c>
      <c r="M81" s="151"/>
      <c r="N81" s="153"/>
    </row>
    <row r="82" spans="3:14" x14ac:dyDescent="0.3">
      <c r="C82" s="11">
        <v>514</v>
      </c>
      <c r="D82" s="11">
        <v>690</v>
      </c>
      <c r="E82" s="12">
        <v>1577</v>
      </c>
      <c r="F82" s="13">
        <v>0.10000634155621789</v>
      </c>
      <c r="G82" s="13">
        <v>0.40002536622487156</v>
      </c>
      <c r="H82" s="12">
        <v>355</v>
      </c>
      <c r="I82" s="13">
        <v>5.4775497608393765E-2</v>
      </c>
      <c r="J82" s="13">
        <v>0.13423854343465513</v>
      </c>
      <c r="K82" s="14">
        <v>0.22511097019657578</v>
      </c>
      <c r="L82" s="15">
        <v>0.13792010145846545</v>
      </c>
      <c r="M82" s="150" t="s">
        <v>95</v>
      </c>
      <c r="N82" s="152">
        <f>SUM(H82:H84)/SUM(E82:E84)</f>
        <v>0.26342494714587739</v>
      </c>
    </row>
    <row r="83" spans="3:14" x14ac:dyDescent="0.3">
      <c r="C83" s="11">
        <v>310</v>
      </c>
      <c r="D83" s="11">
        <v>514</v>
      </c>
      <c r="E83" s="12">
        <v>1576</v>
      </c>
      <c r="F83" s="13">
        <v>9.9942925994038936E-2</v>
      </c>
      <c r="G83" s="13">
        <v>0.49996829221891054</v>
      </c>
      <c r="H83" s="12">
        <v>412</v>
      </c>
      <c r="I83" s="13">
        <v>6.3570436661009103E-2</v>
      </c>
      <c r="J83" s="13">
        <v>0.19780898009566425</v>
      </c>
      <c r="K83" s="14">
        <v>0.26142131979695432</v>
      </c>
      <c r="L83" s="15">
        <v>0.16260781329274479</v>
      </c>
      <c r="M83" s="158"/>
      <c r="N83" s="159"/>
    </row>
    <row r="84" spans="3:14" x14ac:dyDescent="0.3">
      <c r="C84" s="11">
        <v>201</v>
      </c>
      <c r="D84" s="11">
        <v>310</v>
      </c>
      <c r="E84" s="12">
        <v>1577</v>
      </c>
      <c r="F84" s="13">
        <v>0.10000634155621789</v>
      </c>
      <c r="G84" s="13">
        <v>0.59997463377512839</v>
      </c>
      <c r="H84" s="12">
        <v>479</v>
      </c>
      <c r="I84" s="13">
        <v>7.3908347477241162E-2</v>
      </c>
      <c r="J84" s="13">
        <v>0.2717173275729054</v>
      </c>
      <c r="K84" s="14">
        <v>0.30374128091312619</v>
      </c>
      <c r="L84" s="15">
        <v>0.18613254412852764</v>
      </c>
      <c r="M84" s="151"/>
      <c r="N84" s="153"/>
    </row>
    <row r="85" spans="3:14" x14ac:dyDescent="0.3">
      <c r="C85" s="11">
        <v>113</v>
      </c>
      <c r="D85" s="11">
        <v>201</v>
      </c>
      <c r="E85" s="12">
        <v>1577</v>
      </c>
      <c r="F85" s="13">
        <v>0.10000634155621789</v>
      </c>
      <c r="G85" s="13">
        <v>0.69998097533134629</v>
      </c>
      <c r="H85" s="12">
        <v>760</v>
      </c>
      <c r="I85" s="13">
        <v>0.11726585403487116</v>
      </c>
      <c r="J85" s="13">
        <v>0.38898318160777656</v>
      </c>
      <c r="K85" s="14">
        <v>0.48192771084337349</v>
      </c>
      <c r="L85" s="15">
        <v>0.2283928247870991</v>
      </c>
      <c r="M85" s="150" t="s">
        <v>96</v>
      </c>
      <c r="N85" s="152">
        <f>SUM(H85:H86)/SUM(E85:E86)</f>
        <v>0.59004438807863036</v>
      </c>
    </row>
    <row r="86" spans="3:14" x14ac:dyDescent="0.3">
      <c r="C86" s="11">
        <v>65</v>
      </c>
      <c r="D86" s="11">
        <v>113</v>
      </c>
      <c r="E86" s="12">
        <v>1577</v>
      </c>
      <c r="F86" s="13">
        <v>0.10000634155621789</v>
      </c>
      <c r="G86" s="13">
        <v>0.79998731688756419</v>
      </c>
      <c r="H86" s="12">
        <v>1101</v>
      </c>
      <c r="I86" s="13">
        <v>0.1698811911742015</v>
      </c>
      <c r="J86" s="13">
        <v>0.55886437278197809</v>
      </c>
      <c r="K86" s="14">
        <v>0.69816106531388711</v>
      </c>
      <c r="L86" s="15">
        <v>0.28711850971066188</v>
      </c>
      <c r="M86" s="151"/>
      <c r="N86" s="153"/>
    </row>
    <row r="87" spans="3:14" x14ac:dyDescent="0.3">
      <c r="C87" s="11">
        <v>42</v>
      </c>
      <c r="D87" s="11">
        <v>65</v>
      </c>
      <c r="E87" s="12">
        <v>1577</v>
      </c>
      <c r="F87" s="13">
        <v>0.10000634155621789</v>
      </c>
      <c r="G87" s="13">
        <v>0.8999936584437821</v>
      </c>
      <c r="H87" s="12">
        <v>1355</v>
      </c>
      <c r="I87" s="13">
        <v>0.20907267397006635</v>
      </c>
      <c r="J87" s="13">
        <v>0.76793704675204444</v>
      </c>
      <c r="K87" s="14">
        <v>0.85922637920101463</v>
      </c>
      <c r="L87" s="15">
        <v>0.35069052987598648</v>
      </c>
      <c r="M87" s="150" t="s">
        <v>97</v>
      </c>
      <c r="N87" s="152">
        <f>SUM(H87:H88)/SUM(E87:E88)</f>
        <v>0.90646797717184524</v>
      </c>
    </row>
    <row r="88" spans="3:14" x14ac:dyDescent="0.3">
      <c r="C88" s="11">
        <v>1</v>
      </c>
      <c r="D88" s="11">
        <v>42</v>
      </c>
      <c r="E88" s="12">
        <v>1577</v>
      </c>
      <c r="F88" s="13">
        <v>0.10000634155621789</v>
      </c>
      <c r="G88" s="13">
        <v>1</v>
      </c>
      <c r="H88" s="12">
        <v>1504</v>
      </c>
      <c r="I88" s="13">
        <v>0.23206295324795556</v>
      </c>
      <c r="J88" s="13">
        <v>1</v>
      </c>
      <c r="K88" s="14">
        <v>0.95370957514267596</v>
      </c>
      <c r="L88" s="15">
        <v>0.41099625848183147</v>
      </c>
      <c r="M88" s="151"/>
      <c r="N88" s="153"/>
    </row>
    <row r="89" spans="3:14" x14ac:dyDescent="0.3">
      <c r="C89" s="148" t="s">
        <v>4</v>
      </c>
      <c r="D89" s="148"/>
      <c r="E89" s="16">
        <f>+SUM(E79:E88)</f>
        <v>15769</v>
      </c>
      <c r="F89" s="17"/>
      <c r="G89" s="17"/>
      <c r="H89" s="16">
        <f>+SUM(H79:H88)</f>
        <v>6481</v>
      </c>
      <c r="I89" s="17"/>
      <c r="J89" s="17"/>
      <c r="K89" s="18"/>
      <c r="L89" s="18"/>
      <c r="M89" s="66"/>
      <c r="N89" s="67"/>
    </row>
  </sheetData>
  <mergeCells count="46">
    <mergeCell ref="K77:L77"/>
    <mergeCell ref="B49:C49"/>
    <mergeCell ref="R12:T12"/>
    <mergeCell ref="D61:E61"/>
    <mergeCell ref="U12:V12"/>
    <mergeCell ref="B24:C24"/>
    <mergeCell ref="M24:N24"/>
    <mergeCell ref="B37:C37"/>
    <mergeCell ref="D37:F37"/>
    <mergeCell ref="G37:I37"/>
    <mergeCell ref="J37:K37"/>
    <mergeCell ref="M37:N37"/>
    <mergeCell ref="O37:Q37"/>
    <mergeCell ref="B12:C12"/>
    <mergeCell ref="D12:F12"/>
    <mergeCell ref="G12:I12"/>
    <mergeCell ref="J12:K12"/>
    <mergeCell ref="M12:N12"/>
    <mergeCell ref="O12:Q12"/>
    <mergeCell ref="C89:D89"/>
    <mergeCell ref="C77:D77"/>
    <mergeCell ref="E77:G77"/>
    <mergeCell ref="H77:J77"/>
    <mergeCell ref="X37:Y37"/>
    <mergeCell ref="M85:M86"/>
    <mergeCell ref="N85:N86"/>
    <mergeCell ref="M87:M88"/>
    <mergeCell ref="N87:N88"/>
    <mergeCell ref="M80:M81"/>
    <mergeCell ref="N80:N81"/>
    <mergeCell ref="M82:M84"/>
    <mergeCell ref="N82:N84"/>
    <mergeCell ref="M49:N49"/>
    <mergeCell ref="M77:M78"/>
    <mergeCell ref="N77:N78"/>
    <mergeCell ref="Z37:AB37"/>
    <mergeCell ref="AC37:AE37"/>
    <mergeCell ref="AF37:AG37"/>
    <mergeCell ref="X49:Y49"/>
    <mergeCell ref="R37:T37"/>
    <mergeCell ref="U37:V37"/>
    <mergeCell ref="X12:Y12"/>
    <mergeCell ref="Z12:AB12"/>
    <mergeCell ref="AC12:AE12"/>
    <mergeCell ref="AF12:AG12"/>
    <mergeCell ref="X24:Y24"/>
  </mergeCells>
  <conditionalFormatting sqref="J14:J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J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:K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:N85 N8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:U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9:U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F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:AF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7171-1A15-44A0-98A8-BBAD00C89192}">
  <dimension ref="A2:V137"/>
  <sheetViews>
    <sheetView showGridLines="0" zoomScale="85" zoomScaleNormal="85" workbookViewId="0">
      <selection activeCell="C48" sqref="C48:H48"/>
    </sheetView>
  </sheetViews>
  <sheetFormatPr baseColWidth="10" defaultRowHeight="14.4" x14ac:dyDescent="0.3"/>
  <cols>
    <col min="1" max="1" width="15.44140625" customWidth="1"/>
    <col min="2" max="2" width="5.88671875" customWidth="1"/>
    <col min="4" max="4" width="8.77734375" customWidth="1"/>
    <col min="5" max="6" width="8.5546875" customWidth="1"/>
    <col min="7" max="7" width="9.33203125" customWidth="1"/>
    <col min="8" max="9" width="9" customWidth="1"/>
    <col min="10" max="10" width="9.44140625" customWidth="1"/>
    <col min="11" max="11" width="9.6640625" customWidth="1"/>
    <col min="13" max="13" width="9.44140625" customWidth="1"/>
    <col min="14" max="14" width="9.21875" customWidth="1"/>
    <col min="15" max="15" width="9.33203125" customWidth="1"/>
    <col min="16" max="16" width="9.21875" customWidth="1"/>
    <col min="17" max="17" width="10.109375" customWidth="1"/>
    <col min="18" max="18" width="8.88671875" customWidth="1"/>
    <col min="19" max="19" width="9.77734375" customWidth="1"/>
    <col min="20" max="20" width="10.33203125" customWidth="1"/>
    <col min="21" max="21" width="9.5546875" customWidth="1"/>
    <col min="22" max="22" width="10.109375" customWidth="1"/>
  </cols>
  <sheetData>
    <row r="2" spans="1:17" ht="27.6" x14ac:dyDescent="0.45">
      <c r="A2" s="61" t="s">
        <v>149</v>
      </c>
    </row>
    <row r="4" spans="1:17" x14ac:dyDescent="0.3">
      <c r="B4" s="111" t="s">
        <v>138</v>
      </c>
      <c r="K4" s="111" t="s">
        <v>178</v>
      </c>
    </row>
    <row r="5" spans="1:17" x14ac:dyDescent="0.3">
      <c r="B5" s="111"/>
      <c r="K5" s="111"/>
    </row>
    <row r="6" spans="1:17" x14ac:dyDescent="0.3">
      <c r="B6" s="111"/>
      <c r="K6" s="111"/>
    </row>
    <row r="7" spans="1:17" ht="17.399999999999999" x14ac:dyDescent="0.3">
      <c r="D7" s="188" t="s">
        <v>144</v>
      </c>
      <c r="E7" s="189"/>
      <c r="F7" s="189"/>
      <c r="G7" s="189"/>
      <c r="H7" s="189"/>
      <c r="M7" s="188" t="s">
        <v>144</v>
      </c>
      <c r="N7" s="189"/>
      <c r="O7" s="189"/>
      <c r="P7" s="189"/>
      <c r="Q7" s="189"/>
    </row>
    <row r="8" spans="1:17" ht="25.8" customHeight="1" x14ac:dyDescent="0.3">
      <c r="C8" s="120"/>
      <c r="D8" s="133" t="s">
        <v>139</v>
      </c>
      <c r="E8" s="133" t="s">
        <v>140</v>
      </c>
      <c r="F8" s="132" t="s">
        <v>141</v>
      </c>
      <c r="G8" s="133" t="s">
        <v>142</v>
      </c>
      <c r="H8" s="132" t="s">
        <v>143</v>
      </c>
      <c r="L8" s="120"/>
      <c r="M8" s="133" t="s">
        <v>139</v>
      </c>
      <c r="N8" s="133" t="s">
        <v>140</v>
      </c>
      <c r="O8" s="132" t="s">
        <v>141</v>
      </c>
      <c r="P8" s="133" t="s">
        <v>142</v>
      </c>
      <c r="Q8" s="132" t="s">
        <v>143</v>
      </c>
    </row>
    <row r="9" spans="1:17" ht="27" customHeight="1" x14ac:dyDescent="0.3">
      <c r="B9" s="206" t="s">
        <v>145</v>
      </c>
      <c r="C9" s="132" t="s">
        <v>139</v>
      </c>
      <c r="D9" s="123">
        <v>3592</v>
      </c>
      <c r="E9" s="123">
        <v>3414</v>
      </c>
      <c r="F9" s="123">
        <v>1073</v>
      </c>
      <c r="G9" s="123">
        <v>23</v>
      </c>
      <c r="H9" s="123">
        <v>140</v>
      </c>
      <c r="K9" s="206" t="s">
        <v>145</v>
      </c>
      <c r="L9" s="132" t="s">
        <v>139</v>
      </c>
      <c r="M9" s="123">
        <v>110</v>
      </c>
      <c r="N9" s="123">
        <v>175</v>
      </c>
      <c r="O9" s="123">
        <v>63</v>
      </c>
      <c r="P9" s="123">
        <v>1</v>
      </c>
      <c r="Q9" s="123">
        <v>0</v>
      </c>
    </row>
    <row r="10" spans="1:17" ht="25.8" customHeight="1" x14ac:dyDescent="0.3">
      <c r="B10" s="207"/>
      <c r="C10" s="132" t="s">
        <v>140</v>
      </c>
      <c r="D10" s="123">
        <v>2975</v>
      </c>
      <c r="E10" s="123">
        <v>6432</v>
      </c>
      <c r="F10" s="123">
        <v>5350</v>
      </c>
      <c r="G10" s="123">
        <v>474</v>
      </c>
      <c r="H10" s="123">
        <v>422</v>
      </c>
      <c r="K10" s="207"/>
      <c r="L10" s="132" t="s">
        <v>140</v>
      </c>
      <c r="M10" s="123">
        <v>341</v>
      </c>
      <c r="N10" s="123">
        <v>953</v>
      </c>
      <c r="O10" s="123">
        <v>932</v>
      </c>
      <c r="P10" s="123">
        <v>93</v>
      </c>
      <c r="Q10" s="123">
        <v>0</v>
      </c>
    </row>
    <row r="11" spans="1:17" ht="26.4" customHeight="1" x14ac:dyDescent="0.3">
      <c r="B11" s="207"/>
      <c r="C11" s="132" t="s">
        <v>141</v>
      </c>
      <c r="D11" s="123">
        <v>699</v>
      </c>
      <c r="E11" s="123">
        <v>5138</v>
      </c>
      <c r="F11" s="123">
        <v>11825</v>
      </c>
      <c r="G11" s="123">
        <v>5916</v>
      </c>
      <c r="H11" s="123">
        <v>131</v>
      </c>
      <c r="K11" s="207"/>
      <c r="L11" s="132" t="s">
        <v>141</v>
      </c>
      <c r="M11" s="123">
        <v>199</v>
      </c>
      <c r="N11" s="123">
        <v>1463</v>
      </c>
      <c r="O11" s="123">
        <v>4044</v>
      </c>
      <c r="P11" s="123">
        <v>2383</v>
      </c>
      <c r="Q11" s="123">
        <v>3</v>
      </c>
    </row>
    <row r="12" spans="1:17" ht="24" customHeight="1" x14ac:dyDescent="0.3">
      <c r="B12" s="207"/>
      <c r="C12" s="132" t="s">
        <v>142</v>
      </c>
      <c r="D12" s="123">
        <v>186</v>
      </c>
      <c r="E12" s="123">
        <v>985</v>
      </c>
      <c r="F12" s="123">
        <v>4974</v>
      </c>
      <c r="G12" s="123">
        <v>6505</v>
      </c>
      <c r="H12" s="123">
        <v>3088</v>
      </c>
      <c r="K12" s="207"/>
      <c r="L12" s="132" t="s">
        <v>142</v>
      </c>
      <c r="M12" s="123">
        <v>174</v>
      </c>
      <c r="N12" s="123">
        <v>619</v>
      </c>
      <c r="O12" s="123">
        <v>3197</v>
      </c>
      <c r="P12" s="123">
        <v>5169</v>
      </c>
      <c r="Q12" s="123">
        <v>2826</v>
      </c>
    </row>
    <row r="13" spans="1:17" ht="31.8" customHeight="1" x14ac:dyDescent="0.3">
      <c r="B13" s="208"/>
      <c r="C13" s="132" t="s">
        <v>143</v>
      </c>
      <c r="D13" s="123">
        <v>11</v>
      </c>
      <c r="E13" s="123">
        <v>33</v>
      </c>
      <c r="F13" s="123">
        <v>369</v>
      </c>
      <c r="G13" s="123">
        <v>3028</v>
      </c>
      <c r="H13" s="123">
        <v>12807</v>
      </c>
      <c r="K13" s="208"/>
      <c r="L13" s="132" t="s">
        <v>143</v>
      </c>
      <c r="M13" s="123">
        <v>10</v>
      </c>
      <c r="N13" s="123">
        <v>29</v>
      </c>
      <c r="O13" s="123">
        <v>332</v>
      </c>
      <c r="P13" s="123">
        <v>2867</v>
      </c>
      <c r="Q13" s="123">
        <v>12716</v>
      </c>
    </row>
    <row r="18" spans="1:17" x14ac:dyDescent="0.3">
      <c r="B18" s="111" t="s">
        <v>179</v>
      </c>
    </row>
    <row r="21" spans="1:17" ht="46.2" customHeight="1" x14ac:dyDescent="0.3">
      <c r="D21" s="188" t="s">
        <v>144</v>
      </c>
      <c r="E21" s="189"/>
      <c r="F21" s="189"/>
      <c r="G21" s="189"/>
      <c r="H21" s="189"/>
    </row>
    <row r="22" spans="1:17" ht="28.8" customHeight="1" x14ac:dyDescent="0.3">
      <c r="C22" s="120"/>
      <c r="D22" s="133" t="s">
        <v>139</v>
      </c>
      <c r="E22" s="133" t="s">
        <v>140</v>
      </c>
      <c r="F22" s="132" t="s">
        <v>141</v>
      </c>
      <c r="G22" s="133" t="s">
        <v>142</v>
      </c>
      <c r="H22" s="132" t="s">
        <v>143</v>
      </c>
    </row>
    <row r="23" spans="1:17" ht="23.4" customHeight="1" x14ac:dyDescent="0.3">
      <c r="B23" s="206" t="s">
        <v>145</v>
      </c>
      <c r="C23" s="132" t="s">
        <v>139</v>
      </c>
      <c r="D23" s="124">
        <f>+M9/D9</f>
        <v>3.0623608017817373E-2</v>
      </c>
      <c r="E23" s="124">
        <f t="shared" ref="E23:H23" si="0">+N9/E9</f>
        <v>5.1259519625073226E-2</v>
      </c>
      <c r="F23" s="124">
        <f t="shared" si="0"/>
        <v>5.8713886300093193E-2</v>
      </c>
      <c r="G23" s="124">
        <f t="shared" si="0"/>
        <v>4.3478260869565216E-2</v>
      </c>
      <c r="H23" s="124">
        <f t="shared" si="0"/>
        <v>0</v>
      </c>
    </row>
    <row r="24" spans="1:17" ht="27.6" customHeight="1" x14ac:dyDescent="0.3">
      <c r="B24" s="207"/>
      <c r="C24" s="132" t="s">
        <v>140</v>
      </c>
      <c r="D24" s="124">
        <f t="shared" ref="D24:D27" si="1">+M10/D10</f>
        <v>0.1146218487394958</v>
      </c>
      <c r="E24" s="124">
        <f t="shared" ref="E24:E27" si="2">+N10/E10</f>
        <v>0.14816542288557213</v>
      </c>
      <c r="F24" s="124">
        <f t="shared" ref="F24:F27" si="3">+O10/F10</f>
        <v>0.17420560747663552</v>
      </c>
      <c r="G24" s="124">
        <f t="shared" ref="G24:G27" si="4">+P10/G10</f>
        <v>0.19620253164556961</v>
      </c>
      <c r="H24" s="124">
        <f t="shared" ref="H24:H27" si="5">+Q10/H10</f>
        <v>0</v>
      </c>
    </row>
    <row r="25" spans="1:17" ht="27.6" customHeight="1" x14ac:dyDescent="0.3">
      <c r="B25" s="207"/>
      <c r="C25" s="132" t="s">
        <v>141</v>
      </c>
      <c r="D25" s="124">
        <f t="shared" si="1"/>
        <v>0.28469241773962806</v>
      </c>
      <c r="E25" s="124">
        <f t="shared" si="2"/>
        <v>0.28474114441416892</v>
      </c>
      <c r="F25" s="124">
        <f t="shared" si="3"/>
        <v>0.34198731501057084</v>
      </c>
      <c r="G25" s="124">
        <f t="shared" si="4"/>
        <v>0.4028059499661934</v>
      </c>
      <c r="H25" s="124">
        <f t="shared" si="5"/>
        <v>2.2900763358778626E-2</v>
      </c>
    </row>
    <row r="26" spans="1:17" ht="25.2" customHeight="1" x14ac:dyDescent="0.3">
      <c r="B26" s="207"/>
      <c r="C26" s="132" t="s">
        <v>142</v>
      </c>
      <c r="D26" s="124">
        <f t="shared" si="1"/>
        <v>0.93548387096774188</v>
      </c>
      <c r="E26" s="124">
        <f t="shared" si="2"/>
        <v>0.62842639593908634</v>
      </c>
      <c r="F26" s="124">
        <f t="shared" si="3"/>
        <v>0.64274225975070365</v>
      </c>
      <c r="G26" s="124">
        <f t="shared" si="4"/>
        <v>0.79461952344350495</v>
      </c>
      <c r="H26" s="124">
        <f t="shared" si="5"/>
        <v>0.9151554404145078</v>
      </c>
    </row>
    <row r="27" spans="1:17" ht="28.2" customHeight="1" x14ac:dyDescent="0.3">
      <c r="B27" s="208"/>
      <c r="C27" s="132" t="s">
        <v>143</v>
      </c>
      <c r="D27" s="124">
        <f t="shared" si="1"/>
        <v>0.90909090909090906</v>
      </c>
      <c r="E27" s="124">
        <f t="shared" si="2"/>
        <v>0.87878787878787878</v>
      </c>
      <c r="F27" s="124">
        <f t="shared" si="3"/>
        <v>0.89972899728997291</v>
      </c>
      <c r="G27" s="124">
        <f t="shared" si="4"/>
        <v>0.94682959048877147</v>
      </c>
      <c r="H27" s="124">
        <f t="shared" si="5"/>
        <v>0.99289451081439839</v>
      </c>
    </row>
    <row r="31" spans="1:17" ht="27.6" x14ac:dyDescent="0.45">
      <c r="A31" s="61" t="s">
        <v>148</v>
      </c>
    </row>
    <row r="32" spans="1:17" ht="15" customHeight="1" x14ac:dyDescent="0.3">
      <c r="B32" s="200" t="s">
        <v>157</v>
      </c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</row>
    <row r="33" spans="2:22" ht="15" customHeight="1" x14ac:dyDescent="0.3">
      <c r="B33" s="200" t="s">
        <v>180</v>
      </c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113"/>
      <c r="Q33" s="113"/>
    </row>
    <row r="34" spans="2:22" ht="19.8" customHeight="1" x14ac:dyDescent="0.3">
      <c r="B34" s="200" t="s">
        <v>158</v>
      </c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</row>
    <row r="36" spans="2:22" ht="21" customHeight="1" x14ac:dyDescent="0.3">
      <c r="B36" s="114"/>
      <c r="F36" s="114"/>
      <c r="G36" s="114"/>
      <c r="H36" s="114"/>
      <c r="I36" s="114"/>
      <c r="J36" s="114"/>
      <c r="K36" s="114"/>
      <c r="L36" s="114"/>
      <c r="M36" s="114"/>
      <c r="N36" s="114"/>
      <c r="O36" s="113"/>
      <c r="P36" s="113"/>
      <c r="Q36" s="113"/>
    </row>
    <row r="37" spans="2:22" ht="33.6" customHeight="1" x14ac:dyDescent="0.3">
      <c r="B37" s="114"/>
      <c r="D37" s="201" t="s">
        <v>167</v>
      </c>
      <c r="E37" s="202"/>
      <c r="F37" s="114"/>
      <c r="G37" s="114"/>
      <c r="H37" s="114"/>
      <c r="I37" s="114"/>
      <c r="J37" s="114"/>
      <c r="K37" s="114"/>
      <c r="L37" s="114"/>
      <c r="M37" s="114"/>
      <c r="N37" s="114"/>
      <c r="O37" s="113"/>
      <c r="P37" s="113"/>
      <c r="Q37" s="113"/>
    </row>
    <row r="38" spans="2:22" ht="29.4" customHeight="1" x14ac:dyDescent="0.3">
      <c r="B38" s="114"/>
      <c r="C38" s="122"/>
      <c r="D38" s="135">
        <v>0</v>
      </c>
      <c r="E38" s="135">
        <v>1</v>
      </c>
      <c r="F38" s="135" t="s">
        <v>159</v>
      </c>
      <c r="G38" s="136" t="s">
        <v>160</v>
      </c>
      <c r="H38" s="114"/>
      <c r="I38" s="114"/>
      <c r="J38" s="114"/>
      <c r="K38" s="114"/>
      <c r="L38" s="114"/>
      <c r="M38" s="114"/>
      <c r="N38" s="114"/>
      <c r="O38" s="113"/>
      <c r="P38" s="113"/>
      <c r="Q38" s="113"/>
    </row>
    <row r="39" spans="2:22" ht="28.2" customHeight="1" x14ac:dyDescent="0.3">
      <c r="B39" s="114"/>
      <c r="C39" s="134" t="s">
        <v>139</v>
      </c>
      <c r="D39" s="119">
        <v>7893</v>
      </c>
      <c r="E39" s="119">
        <v>349</v>
      </c>
      <c r="F39" s="118">
        <v>0.95765591000000005</v>
      </c>
      <c r="G39" s="118">
        <v>4.2344090000000001E-2</v>
      </c>
      <c r="H39" s="121"/>
      <c r="I39" s="114"/>
      <c r="J39" s="210" t="s">
        <v>173</v>
      </c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</row>
    <row r="40" spans="2:22" ht="26.4" customHeight="1" x14ac:dyDescent="0.3">
      <c r="B40" s="114"/>
      <c r="C40" s="134" t="s">
        <v>140</v>
      </c>
      <c r="D40" s="119">
        <v>13335</v>
      </c>
      <c r="E40" s="119">
        <v>2319</v>
      </c>
      <c r="F40" s="118">
        <v>0.85185895</v>
      </c>
      <c r="G40" s="118">
        <v>0.14814105</v>
      </c>
      <c r="H40" s="114"/>
      <c r="I40" s="114"/>
      <c r="J40" s="114"/>
      <c r="K40" s="114"/>
      <c r="L40" s="114"/>
      <c r="M40" s="114"/>
      <c r="N40" s="114"/>
      <c r="O40" s="113"/>
      <c r="P40" s="113"/>
      <c r="Q40" s="113"/>
    </row>
    <row r="41" spans="2:22" ht="25.2" customHeight="1" x14ac:dyDescent="0.3">
      <c r="B41" s="114"/>
      <c r="C41" s="134" t="s">
        <v>141</v>
      </c>
      <c r="D41" s="119">
        <v>15617</v>
      </c>
      <c r="E41" s="119">
        <v>8092</v>
      </c>
      <c r="F41" s="118">
        <v>0.65869500999999997</v>
      </c>
      <c r="G41" s="118">
        <v>0.34130498999999997</v>
      </c>
      <c r="H41" s="114"/>
      <c r="I41" s="114"/>
      <c r="J41" s="114"/>
      <c r="K41" s="114"/>
      <c r="L41" s="114"/>
      <c r="M41" s="114"/>
      <c r="N41" s="114"/>
      <c r="O41" s="113"/>
      <c r="P41" s="113"/>
      <c r="Q41" s="113"/>
    </row>
    <row r="42" spans="2:22" ht="24.6" customHeight="1" x14ac:dyDescent="0.3">
      <c r="B42" s="114"/>
      <c r="C42" s="134" t="s">
        <v>142</v>
      </c>
      <c r="D42" s="119">
        <v>3753</v>
      </c>
      <c r="E42" s="119">
        <v>11985</v>
      </c>
      <c r="F42" s="118">
        <v>0.2384674</v>
      </c>
      <c r="G42" s="118">
        <v>0.7615326</v>
      </c>
      <c r="H42" s="114"/>
      <c r="I42" s="114"/>
      <c r="J42" s="114"/>
      <c r="K42" s="114"/>
      <c r="L42" s="114"/>
      <c r="M42" s="114"/>
      <c r="N42" s="114"/>
      <c r="O42" s="113"/>
      <c r="P42" s="113"/>
      <c r="Q42" s="113"/>
    </row>
    <row r="43" spans="2:22" ht="32.4" customHeight="1" x14ac:dyDescent="0.3">
      <c r="B43" s="114"/>
      <c r="C43" s="134" t="s">
        <v>143</v>
      </c>
      <c r="D43" s="119">
        <v>294</v>
      </c>
      <c r="E43" s="119">
        <v>15954</v>
      </c>
      <c r="F43" s="118">
        <v>1.8094530000000001E-2</v>
      </c>
      <c r="G43" s="118">
        <v>0.98190546999999995</v>
      </c>
      <c r="H43" s="114"/>
      <c r="I43" s="114"/>
      <c r="J43" s="114"/>
      <c r="K43" s="114"/>
      <c r="L43" s="114"/>
      <c r="M43" s="114"/>
      <c r="N43" s="114"/>
      <c r="O43" s="113"/>
      <c r="P43" s="113"/>
      <c r="Q43" s="113"/>
    </row>
    <row r="44" spans="2:22" ht="19.8" customHeight="1" x14ac:dyDescent="0.3"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3"/>
      <c r="P44" s="113"/>
      <c r="Q44" s="113"/>
    </row>
    <row r="45" spans="2:22" ht="15" customHeight="1" x14ac:dyDescent="0.3">
      <c r="B45" s="113"/>
      <c r="C45" s="197" t="s">
        <v>181</v>
      </c>
      <c r="D45" s="197"/>
      <c r="E45" s="197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</row>
    <row r="47" spans="2:22" ht="27" customHeight="1" x14ac:dyDescent="0.3">
      <c r="C47" s="168" t="s">
        <v>79</v>
      </c>
      <c r="D47" s="209"/>
      <c r="E47" s="209"/>
      <c r="F47" s="209"/>
      <c r="G47" s="209"/>
      <c r="H47" s="169"/>
      <c r="I47" s="170" t="s">
        <v>81</v>
      </c>
      <c r="J47" s="171"/>
      <c r="K47" s="171"/>
      <c r="L47" s="171"/>
      <c r="M47" s="171"/>
      <c r="N47" s="171"/>
      <c r="O47" s="171"/>
      <c r="P47" s="171"/>
      <c r="Q47" s="172"/>
    </row>
    <row r="48" spans="2:22" ht="31.2" customHeight="1" x14ac:dyDescent="0.3">
      <c r="C48" s="203" t="s">
        <v>151</v>
      </c>
      <c r="D48" s="204"/>
      <c r="E48" s="204"/>
      <c r="F48" s="204"/>
      <c r="G48" s="204"/>
      <c r="H48" s="205"/>
      <c r="I48" s="177" t="s">
        <v>155</v>
      </c>
      <c r="J48" s="178"/>
      <c r="K48" s="178"/>
      <c r="L48" s="178"/>
      <c r="M48" s="178"/>
      <c r="N48" s="178"/>
      <c r="O48" s="178"/>
      <c r="P48" s="178"/>
      <c r="Q48" s="179"/>
    </row>
    <row r="49" spans="1:17" ht="33" customHeight="1" x14ac:dyDescent="0.3">
      <c r="C49" s="203" t="s">
        <v>152</v>
      </c>
      <c r="D49" s="204"/>
      <c r="E49" s="204"/>
      <c r="F49" s="204"/>
      <c r="G49" s="204"/>
      <c r="H49" s="205"/>
      <c r="I49" s="177" t="s">
        <v>154</v>
      </c>
      <c r="J49" s="183"/>
      <c r="K49" s="183"/>
      <c r="L49" s="183"/>
      <c r="M49" s="183"/>
      <c r="N49" s="183"/>
      <c r="O49" s="183"/>
      <c r="P49" s="183"/>
      <c r="Q49" s="184"/>
    </row>
    <row r="50" spans="1:17" ht="32.4" customHeight="1" x14ac:dyDescent="0.3">
      <c r="C50" s="203" t="s">
        <v>161</v>
      </c>
      <c r="D50" s="204"/>
      <c r="E50" s="204"/>
      <c r="F50" s="204"/>
      <c r="G50" s="204"/>
      <c r="H50" s="205"/>
      <c r="I50" s="177" t="s">
        <v>164</v>
      </c>
      <c r="J50" s="178"/>
      <c r="K50" s="178"/>
      <c r="L50" s="178"/>
      <c r="M50" s="178"/>
      <c r="N50" s="178"/>
      <c r="O50" s="178"/>
      <c r="P50" s="178"/>
      <c r="Q50" s="179"/>
    </row>
    <row r="51" spans="1:17" ht="37.200000000000003" customHeight="1" x14ac:dyDescent="0.3">
      <c r="C51" s="203" t="s">
        <v>153</v>
      </c>
      <c r="D51" s="204"/>
      <c r="E51" s="204"/>
      <c r="F51" s="204"/>
      <c r="G51" s="204"/>
      <c r="H51" s="205"/>
      <c r="I51" s="177" t="s">
        <v>156</v>
      </c>
      <c r="J51" s="178"/>
      <c r="K51" s="178"/>
      <c r="L51" s="178"/>
      <c r="M51" s="178"/>
      <c r="N51" s="178"/>
      <c r="O51" s="178"/>
      <c r="P51" s="178"/>
      <c r="Q51" s="179"/>
    </row>
    <row r="52" spans="1:17" ht="28.8" customHeight="1" x14ac:dyDescent="0.3">
      <c r="C52" s="203" t="s">
        <v>162</v>
      </c>
      <c r="D52" s="204"/>
      <c r="E52" s="204"/>
      <c r="F52" s="204"/>
      <c r="G52" s="204"/>
      <c r="H52" s="205"/>
      <c r="I52" s="177" t="s">
        <v>163</v>
      </c>
      <c r="J52" s="178"/>
      <c r="K52" s="178"/>
      <c r="L52" s="178"/>
      <c r="M52" s="178"/>
      <c r="N52" s="178"/>
      <c r="O52" s="178"/>
      <c r="P52" s="178"/>
      <c r="Q52" s="179"/>
    </row>
    <row r="53" spans="1:17" ht="37.799999999999997" customHeight="1" x14ac:dyDescent="0.3">
      <c r="C53" s="203" t="s">
        <v>165</v>
      </c>
      <c r="D53" s="204"/>
      <c r="E53" s="204"/>
      <c r="F53" s="204"/>
      <c r="G53" s="204"/>
      <c r="H53" s="205"/>
      <c r="I53" s="177" t="s">
        <v>166</v>
      </c>
      <c r="J53" s="178"/>
      <c r="K53" s="178"/>
      <c r="L53" s="178"/>
      <c r="M53" s="178"/>
      <c r="N53" s="178"/>
      <c r="O53" s="178"/>
      <c r="P53" s="178"/>
      <c r="Q53" s="179"/>
    </row>
    <row r="54" spans="1:17" ht="30.6" customHeight="1" x14ac:dyDescent="0.3">
      <c r="C54" s="115"/>
      <c r="D54" s="115"/>
      <c r="E54" s="115"/>
      <c r="F54" s="115"/>
      <c r="G54" s="115"/>
      <c r="H54" s="115"/>
      <c r="I54" s="116"/>
      <c r="J54" s="116"/>
      <c r="K54" s="116"/>
      <c r="L54" s="116"/>
      <c r="M54" s="116"/>
      <c r="N54" s="116"/>
      <c r="O54" s="116"/>
      <c r="P54" s="116"/>
      <c r="Q54" s="116"/>
    </row>
    <row r="55" spans="1:17" ht="30.6" customHeight="1" x14ac:dyDescent="0.45">
      <c r="A55" s="61" t="s">
        <v>150</v>
      </c>
      <c r="C55" s="115"/>
      <c r="D55" s="115"/>
      <c r="E55" s="115"/>
      <c r="F55" s="115"/>
      <c r="G55" s="115"/>
      <c r="H55" s="115"/>
      <c r="I55" s="116"/>
      <c r="J55" s="116"/>
      <c r="K55" s="116"/>
      <c r="L55" s="116"/>
      <c r="M55" s="116"/>
      <c r="N55" s="116"/>
      <c r="O55" s="116"/>
      <c r="P55" s="116"/>
      <c r="Q55" s="116"/>
    </row>
    <row r="56" spans="1:17" ht="30.6" customHeight="1" x14ac:dyDescent="0.3">
      <c r="C56" s="115"/>
      <c r="D56" s="115"/>
      <c r="E56" s="115"/>
      <c r="F56" s="115"/>
      <c r="G56" s="115"/>
      <c r="H56" s="115"/>
      <c r="I56" s="116"/>
      <c r="J56" s="116"/>
      <c r="K56" s="116"/>
      <c r="L56" s="116"/>
      <c r="M56" s="116"/>
      <c r="N56" s="116"/>
      <c r="O56" s="116"/>
      <c r="P56" s="116"/>
      <c r="Q56" s="116"/>
    </row>
    <row r="60" spans="1:17" x14ac:dyDescent="0.3">
      <c r="B60" s="111" t="s">
        <v>138</v>
      </c>
      <c r="K60" s="111" t="s">
        <v>182</v>
      </c>
    </row>
    <row r="61" spans="1:17" x14ac:dyDescent="0.3">
      <c r="B61" s="111"/>
      <c r="K61" s="111"/>
    </row>
    <row r="62" spans="1:17" x14ac:dyDescent="0.3">
      <c r="B62" s="111"/>
      <c r="K62" s="111"/>
    </row>
    <row r="63" spans="1:17" ht="17.399999999999999" x14ac:dyDescent="0.3">
      <c r="D63" s="188" t="s">
        <v>144</v>
      </c>
      <c r="E63" s="189"/>
      <c r="F63" s="189"/>
      <c r="G63" s="189"/>
      <c r="H63" s="189"/>
      <c r="M63" s="188" t="s">
        <v>144</v>
      </c>
      <c r="N63" s="189"/>
      <c r="O63" s="189"/>
      <c r="P63" s="189"/>
      <c r="Q63" s="189"/>
    </row>
    <row r="64" spans="1:17" ht="30.6" customHeight="1" x14ac:dyDescent="0.3">
      <c r="C64" s="120"/>
      <c r="D64" s="133" t="s">
        <v>139</v>
      </c>
      <c r="E64" s="133" t="s">
        <v>140</v>
      </c>
      <c r="F64" s="132" t="s">
        <v>141</v>
      </c>
      <c r="G64" s="133" t="s">
        <v>142</v>
      </c>
      <c r="H64" s="132" t="s">
        <v>143</v>
      </c>
      <c r="L64" s="120"/>
      <c r="M64" s="133" t="s">
        <v>139</v>
      </c>
      <c r="N64" s="133" t="s">
        <v>140</v>
      </c>
      <c r="O64" s="132" t="s">
        <v>141</v>
      </c>
      <c r="P64" s="133" t="s">
        <v>142</v>
      </c>
      <c r="Q64" s="132" t="s">
        <v>143</v>
      </c>
    </row>
    <row r="65" spans="2:17" ht="27.6" customHeight="1" x14ac:dyDescent="0.3">
      <c r="B65" s="206" t="s">
        <v>145</v>
      </c>
      <c r="C65" s="132" t="s">
        <v>139</v>
      </c>
      <c r="D65" s="123">
        <v>1663</v>
      </c>
      <c r="E65" s="123">
        <v>960</v>
      </c>
      <c r="F65" s="123">
        <v>310</v>
      </c>
      <c r="G65" s="123">
        <v>8</v>
      </c>
      <c r="H65" s="123">
        <v>0</v>
      </c>
      <c r="K65" s="206" t="s">
        <v>145</v>
      </c>
      <c r="L65" s="132" t="s">
        <v>139</v>
      </c>
      <c r="M65" s="123">
        <v>30</v>
      </c>
      <c r="N65" s="123">
        <v>38</v>
      </c>
      <c r="O65" s="123">
        <v>7</v>
      </c>
      <c r="P65" s="123">
        <v>0</v>
      </c>
      <c r="Q65" s="123">
        <v>0</v>
      </c>
    </row>
    <row r="66" spans="2:17" ht="27" customHeight="1" x14ac:dyDescent="0.3">
      <c r="B66" s="207"/>
      <c r="C66" s="132" t="s">
        <v>140</v>
      </c>
      <c r="D66" s="123">
        <v>4904</v>
      </c>
      <c r="E66" s="123">
        <v>8886</v>
      </c>
      <c r="F66" s="123">
        <v>6113</v>
      </c>
      <c r="G66" s="123">
        <v>489</v>
      </c>
      <c r="H66" s="123">
        <v>562</v>
      </c>
      <c r="K66" s="207"/>
      <c r="L66" s="132" t="s">
        <v>140</v>
      </c>
      <c r="M66" s="123">
        <v>421</v>
      </c>
      <c r="N66" s="123">
        <v>1090</v>
      </c>
      <c r="O66" s="123">
        <v>988</v>
      </c>
      <c r="P66" s="123">
        <v>94</v>
      </c>
      <c r="Q66" s="123">
        <v>0</v>
      </c>
    </row>
    <row r="67" spans="2:17" ht="19.8" customHeight="1" x14ac:dyDescent="0.3">
      <c r="B67" s="207"/>
      <c r="C67" s="132" t="s">
        <v>141</v>
      </c>
      <c r="D67" s="123">
        <v>699</v>
      </c>
      <c r="E67" s="123">
        <v>5138</v>
      </c>
      <c r="F67" s="123">
        <v>11825</v>
      </c>
      <c r="G67" s="123">
        <v>5916</v>
      </c>
      <c r="H67" s="123">
        <v>131</v>
      </c>
      <c r="K67" s="207"/>
      <c r="L67" s="132" t="s">
        <v>141</v>
      </c>
      <c r="M67" s="123">
        <v>199</v>
      </c>
      <c r="N67" s="123">
        <v>1463</v>
      </c>
      <c r="O67" s="123">
        <v>4044</v>
      </c>
      <c r="P67" s="123">
        <v>2383</v>
      </c>
      <c r="Q67" s="123">
        <v>3</v>
      </c>
    </row>
    <row r="68" spans="2:17" ht="22.8" customHeight="1" x14ac:dyDescent="0.3">
      <c r="B68" s="207"/>
      <c r="C68" s="132" t="s">
        <v>142</v>
      </c>
      <c r="D68" s="123">
        <v>186</v>
      </c>
      <c r="E68" s="123">
        <v>985</v>
      </c>
      <c r="F68" s="123">
        <v>4974</v>
      </c>
      <c r="G68" s="123">
        <v>6505</v>
      </c>
      <c r="H68" s="123">
        <v>3088</v>
      </c>
      <c r="K68" s="207"/>
      <c r="L68" s="132" t="s">
        <v>142</v>
      </c>
      <c r="M68" s="123">
        <v>174</v>
      </c>
      <c r="N68" s="123">
        <v>619</v>
      </c>
      <c r="O68" s="123">
        <v>3197</v>
      </c>
      <c r="P68" s="123">
        <v>5169</v>
      </c>
      <c r="Q68" s="123">
        <v>2826</v>
      </c>
    </row>
    <row r="69" spans="2:17" ht="19.8" customHeight="1" x14ac:dyDescent="0.3">
      <c r="B69" s="208"/>
      <c r="C69" s="132" t="s">
        <v>143</v>
      </c>
      <c r="D69" s="123">
        <v>11</v>
      </c>
      <c r="E69" s="123">
        <v>33</v>
      </c>
      <c r="F69" s="123">
        <v>369</v>
      </c>
      <c r="G69" s="123">
        <v>3028</v>
      </c>
      <c r="H69" s="123">
        <v>12807</v>
      </c>
      <c r="K69" s="208"/>
      <c r="L69" s="132" t="s">
        <v>143</v>
      </c>
      <c r="M69" s="123">
        <v>10</v>
      </c>
      <c r="N69" s="123">
        <v>29</v>
      </c>
      <c r="O69" s="123">
        <v>332</v>
      </c>
      <c r="P69" s="123">
        <v>2867</v>
      </c>
      <c r="Q69" s="123">
        <v>12716</v>
      </c>
    </row>
    <row r="73" spans="2:17" x14ac:dyDescent="0.3">
      <c r="L73" s="72"/>
    </row>
    <row r="74" spans="2:17" x14ac:dyDescent="0.3">
      <c r="B74" s="111" t="s">
        <v>183</v>
      </c>
      <c r="L74" s="72"/>
    </row>
    <row r="75" spans="2:17" x14ac:dyDescent="0.3">
      <c r="L75" s="72"/>
    </row>
    <row r="76" spans="2:17" x14ac:dyDescent="0.3">
      <c r="L76" s="72"/>
    </row>
    <row r="77" spans="2:17" ht="17.399999999999999" x14ac:dyDescent="0.3">
      <c r="D77" s="188" t="s">
        <v>144</v>
      </c>
      <c r="E77" s="189"/>
      <c r="F77" s="189"/>
      <c r="G77" s="189"/>
      <c r="H77" s="189"/>
      <c r="L77" s="72"/>
    </row>
    <row r="78" spans="2:17" ht="28.2" customHeight="1" x14ac:dyDescent="0.3">
      <c r="C78" s="120"/>
      <c r="D78" s="133" t="s">
        <v>139</v>
      </c>
      <c r="E78" s="133" t="s">
        <v>140</v>
      </c>
      <c r="F78" s="132" t="s">
        <v>141</v>
      </c>
      <c r="G78" s="133" t="s">
        <v>142</v>
      </c>
      <c r="H78" s="132" t="s">
        <v>143</v>
      </c>
      <c r="L78" s="72"/>
    </row>
    <row r="79" spans="2:17" ht="25.8" customHeight="1" x14ac:dyDescent="0.3">
      <c r="B79" s="206" t="s">
        <v>145</v>
      </c>
      <c r="C79" s="132" t="s">
        <v>139</v>
      </c>
      <c r="D79" s="124">
        <f>+M65/D65</f>
        <v>1.8039687312086591E-2</v>
      </c>
      <c r="E79" s="124">
        <f>+N65/E65</f>
        <v>3.9583333333333331E-2</v>
      </c>
      <c r="F79" s="124">
        <f>+O65/F65</f>
        <v>2.2580645161290321E-2</v>
      </c>
      <c r="G79" s="124">
        <f t="shared" ref="G79" si="6">+P65/G65</f>
        <v>0</v>
      </c>
      <c r="H79" s="124">
        <v>0</v>
      </c>
    </row>
    <row r="80" spans="2:17" ht="25.2" customHeight="1" x14ac:dyDescent="0.3">
      <c r="B80" s="207"/>
      <c r="C80" s="132" t="s">
        <v>140</v>
      </c>
      <c r="D80" s="124">
        <f t="shared" ref="D80:D83" si="7">+M66/D66</f>
        <v>8.5848287112561178E-2</v>
      </c>
      <c r="E80" s="124">
        <f t="shared" ref="E80:E83" si="8">+N66/E66</f>
        <v>0.12266486608147648</v>
      </c>
      <c r="F80" s="124">
        <f t="shared" ref="F80:F83" si="9">+O66/F66</f>
        <v>0.16162277114346474</v>
      </c>
      <c r="G80" s="124">
        <f t="shared" ref="G80:G83" si="10">+P66/G66</f>
        <v>0.19222903885480572</v>
      </c>
      <c r="H80" s="124">
        <f t="shared" ref="H80:H82" si="11">+Q66/H66</f>
        <v>0</v>
      </c>
    </row>
    <row r="81" spans="2:8" ht="22.2" customHeight="1" x14ac:dyDescent="0.3">
      <c r="B81" s="207"/>
      <c r="C81" s="132" t="s">
        <v>141</v>
      </c>
      <c r="D81" s="124">
        <f t="shared" si="7"/>
        <v>0.28469241773962806</v>
      </c>
      <c r="E81" s="124">
        <f t="shared" si="8"/>
        <v>0.28474114441416892</v>
      </c>
      <c r="F81" s="124">
        <f t="shared" si="9"/>
        <v>0.34198731501057084</v>
      </c>
      <c r="G81" s="124">
        <f t="shared" si="10"/>
        <v>0.4028059499661934</v>
      </c>
      <c r="H81" s="124">
        <f t="shared" si="11"/>
        <v>2.2900763358778626E-2</v>
      </c>
    </row>
    <row r="82" spans="2:8" ht="22.2" customHeight="1" x14ac:dyDescent="0.3">
      <c r="B82" s="207"/>
      <c r="C82" s="132" t="s">
        <v>142</v>
      </c>
      <c r="D82" s="124">
        <f t="shared" si="7"/>
        <v>0.93548387096774188</v>
      </c>
      <c r="E82" s="124">
        <f t="shared" si="8"/>
        <v>0.62842639593908634</v>
      </c>
      <c r="F82" s="124">
        <f t="shared" si="9"/>
        <v>0.64274225975070365</v>
      </c>
      <c r="G82" s="124">
        <f t="shared" si="10"/>
        <v>0.79461952344350495</v>
      </c>
      <c r="H82" s="124">
        <f t="shared" si="11"/>
        <v>0.9151554404145078</v>
      </c>
    </row>
    <row r="83" spans="2:8" ht="27" customHeight="1" x14ac:dyDescent="0.3">
      <c r="B83" s="208"/>
      <c r="C83" s="132" t="s">
        <v>143</v>
      </c>
      <c r="D83" s="124">
        <f t="shared" si="7"/>
        <v>0.90909090909090906</v>
      </c>
      <c r="E83" s="124">
        <f t="shared" si="8"/>
        <v>0.87878787878787878</v>
      </c>
      <c r="F83" s="124">
        <f t="shared" si="9"/>
        <v>0.89972899728997291</v>
      </c>
      <c r="G83" s="124">
        <f t="shared" si="10"/>
        <v>0.94682959048877147</v>
      </c>
      <c r="H83" s="124">
        <f>+Q69/H69</f>
        <v>0.99289451081439839</v>
      </c>
    </row>
    <row r="90" spans="2:8" ht="15.6" x14ac:dyDescent="0.3">
      <c r="D90" s="198" t="s">
        <v>167</v>
      </c>
      <c r="E90" s="199"/>
    </row>
    <row r="91" spans="2:8" ht="26.4" customHeight="1" x14ac:dyDescent="0.3">
      <c r="C91" s="117"/>
      <c r="D91" s="137">
        <v>0</v>
      </c>
      <c r="E91" s="137">
        <v>1</v>
      </c>
      <c r="F91" s="137" t="s">
        <v>159</v>
      </c>
      <c r="G91" s="136" t="s">
        <v>160</v>
      </c>
    </row>
    <row r="92" spans="2:8" ht="23.4" customHeight="1" x14ac:dyDescent="0.3">
      <c r="C92" s="134" t="s">
        <v>139</v>
      </c>
      <c r="D92" s="119">
        <v>2866</v>
      </c>
      <c r="E92" s="119">
        <v>75</v>
      </c>
      <c r="F92" s="118">
        <v>0.97449847000000001</v>
      </c>
      <c r="G92" s="118">
        <v>2.5501530000000001E-2</v>
      </c>
    </row>
    <row r="93" spans="2:8" ht="22.2" customHeight="1" x14ac:dyDescent="0.3">
      <c r="C93" s="134" t="s">
        <v>140</v>
      </c>
      <c r="D93" s="119">
        <v>18362</v>
      </c>
      <c r="E93" s="119">
        <v>2593</v>
      </c>
      <c r="F93" s="118">
        <v>0.87625865000000003</v>
      </c>
      <c r="G93" s="118">
        <v>0.12374135</v>
      </c>
    </row>
    <row r="94" spans="2:8" ht="24.6" customHeight="1" x14ac:dyDescent="0.3">
      <c r="C94" s="134" t="s">
        <v>141</v>
      </c>
      <c r="D94" s="119">
        <v>15617</v>
      </c>
      <c r="E94" s="119">
        <v>8092</v>
      </c>
      <c r="F94" s="118">
        <v>0.65869500999999997</v>
      </c>
      <c r="G94" s="118">
        <v>0.34130498999999997</v>
      </c>
    </row>
    <row r="95" spans="2:8" ht="23.4" customHeight="1" x14ac:dyDescent="0.3">
      <c r="C95" s="134" t="s">
        <v>142</v>
      </c>
      <c r="D95" s="119">
        <v>3753</v>
      </c>
      <c r="E95" s="119">
        <v>11985</v>
      </c>
      <c r="F95" s="118">
        <v>0.2384674</v>
      </c>
      <c r="G95" s="118">
        <v>0.7615326</v>
      </c>
    </row>
    <row r="96" spans="2:8" ht="30.6" customHeight="1" x14ac:dyDescent="0.3">
      <c r="C96" s="134" t="s">
        <v>143</v>
      </c>
      <c r="D96" s="119">
        <v>294</v>
      </c>
      <c r="E96" s="119">
        <v>15954</v>
      </c>
      <c r="F96" s="118">
        <v>1.8094530000000001E-2</v>
      </c>
      <c r="G96" s="118">
        <v>0.98190546999999995</v>
      </c>
    </row>
    <row r="101" spans="1:22" ht="27.6" x14ac:dyDescent="0.45">
      <c r="A101" s="61" t="s">
        <v>174</v>
      </c>
    </row>
    <row r="102" spans="1:22" ht="27.6" x14ac:dyDescent="0.45">
      <c r="A102" s="61"/>
    </row>
    <row r="103" spans="1:22" ht="15" x14ac:dyDescent="0.3">
      <c r="B103" s="210" t="s">
        <v>177</v>
      </c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</row>
    <row r="104" spans="1:22" ht="15" x14ac:dyDescent="0.3">
      <c r="B104" s="210" t="s">
        <v>186</v>
      </c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</row>
    <row r="107" spans="1:22" x14ac:dyDescent="0.3">
      <c r="B107" s="111" t="s">
        <v>175</v>
      </c>
      <c r="M107" s="111" t="s">
        <v>176</v>
      </c>
    </row>
    <row r="109" spans="1:22" x14ac:dyDescent="0.3">
      <c r="B109" s="1" t="s">
        <v>0</v>
      </c>
      <c r="C109" s="1" t="s">
        <v>1</v>
      </c>
      <c r="D109" s="1" t="s">
        <v>2</v>
      </c>
      <c r="E109" s="2"/>
      <c r="F109" s="3"/>
      <c r="G109" s="4"/>
      <c r="H109" s="3"/>
      <c r="I109" s="3"/>
      <c r="J109" s="5"/>
      <c r="K109" s="5"/>
      <c r="M109" s="1" t="s">
        <v>0</v>
      </c>
      <c r="N109" s="1" t="s">
        <v>1</v>
      </c>
      <c r="O109" s="1" t="s">
        <v>2</v>
      </c>
      <c r="P109" s="2"/>
      <c r="Q109" s="3"/>
      <c r="R109" s="4"/>
      <c r="S109" s="3"/>
      <c r="T109" s="3"/>
      <c r="U109" s="5"/>
      <c r="V109" s="5"/>
    </row>
    <row r="110" spans="1:22" x14ac:dyDescent="0.3">
      <c r="B110" s="6">
        <v>67.795150039249265</v>
      </c>
      <c r="C110" s="6">
        <v>91.374782196293921</v>
      </c>
      <c r="D110" s="6">
        <v>82.749564392587843</v>
      </c>
      <c r="E110" s="7"/>
      <c r="F110" s="3"/>
      <c r="G110" s="4"/>
      <c r="H110" s="3"/>
      <c r="I110" s="3"/>
      <c r="J110" s="5"/>
      <c r="K110" s="5"/>
      <c r="M110" s="6">
        <v>67.801871022829104</v>
      </c>
      <c r="N110" s="6">
        <v>91.035439012978586</v>
      </c>
      <c r="O110" s="6">
        <v>82.070878025957157</v>
      </c>
      <c r="P110" s="7"/>
      <c r="Q110" s="3"/>
      <c r="R110" s="4"/>
      <c r="S110" s="3"/>
      <c r="T110" s="3"/>
      <c r="U110" s="5"/>
      <c r="V110" s="5"/>
    </row>
    <row r="111" spans="1:22" x14ac:dyDescent="0.3">
      <c r="B111" s="149" t="s">
        <v>3</v>
      </c>
      <c r="C111" s="149"/>
      <c r="D111" s="146" t="s">
        <v>4</v>
      </c>
      <c r="E111" s="146"/>
      <c r="F111" s="146"/>
      <c r="G111" s="146" t="s">
        <v>5</v>
      </c>
      <c r="H111" s="146"/>
      <c r="I111" s="146"/>
      <c r="J111" s="147" t="s">
        <v>6</v>
      </c>
      <c r="K111" s="147"/>
      <c r="M111" s="149" t="s">
        <v>3</v>
      </c>
      <c r="N111" s="149"/>
      <c r="O111" s="146" t="s">
        <v>4</v>
      </c>
      <c r="P111" s="146"/>
      <c r="Q111" s="146"/>
      <c r="R111" s="146" t="s">
        <v>5</v>
      </c>
      <c r="S111" s="146"/>
      <c r="T111" s="146"/>
      <c r="U111" s="147" t="s">
        <v>6</v>
      </c>
      <c r="V111" s="147"/>
    </row>
    <row r="112" spans="1:22" x14ac:dyDescent="0.3">
      <c r="B112" s="8" t="s">
        <v>7</v>
      </c>
      <c r="C112" s="8" t="s">
        <v>8</v>
      </c>
      <c r="D112" s="9" t="s">
        <v>9</v>
      </c>
      <c r="E112" s="8" t="s">
        <v>10</v>
      </c>
      <c r="F112" s="8" t="s">
        <v>11</v>
      </c>
      <c r="G112" s="9" t="s">
        <v>9</v>
      </c>
      <c r="H112" s="8" t="s">
        <v>10</v>
      </c>
      <c r="I112" s="8" t="s">
        <v>11</v>
      </c>
      <c r="J112" s="10" t="s">
        <v>12</v>
      </c>
      <c r="K112" s="8" t="s">
        <v>13</v>
      </c>
      <c r="M112" s="8" t="s">
        <v>7</v>
      </c>
      <c r="N112" s="8" t="s">
        <v>8</v>
      </c>
      <c r="O112" s="9" t="s">
        <v>9</v>
      </c>
      <c r="P112" s="8" t="s">
        <v>10</v>
      </c>
      <c r="Q112" s="8" t="s">
        <v>11</v>
      </c>
      <c r="R112" s="9" t="s">
        <v>9</v>
      </c>
      <c r="S112" s="8" t="s">
        <v>10</v>
      </c>
      <c r="T112" s="8" t="s">
        <v>11</v>
      </c>
      <c r="U112" s="10" t="s">
        <v>12</v>
      </c>
      <c r="V112" s="8" t="s">
        <v>13</v>
      </c>
    </row>
    <row r="113" spans="1:22" ht="25.2" customHeight="1" x14ac:dyDescent="0.3">
      <c r="A113" s="131" t="s">
        <v>139</v>
      </c>
      <c r="B113" s="130">
        <v>893</v>
      </c>
      <c r="C113" s="11">
        <v>999</v>
      </c>
      <c r="D113" s="12">
        <v>6529</v>
      </c>
      <c r="E113" s="13">
        <v>0.10348708194642574</v>
      </c>
      <c r="F113" s="13">
        <v>0.10348708194642574</v>
      </c>
      <c r="G113" s="12">
        <v>213</v>
      </c>
      <c r="H113" s="13">
        <v>8.2175925925925923E-3</v>
      </c>
      <c r="I113" s="13">
        <v>8.2175925925925923E-3</v>
      </c>
      <c r="J113" s="14">
        <v>3.2623678970745904E-2</v>
      </c>
      <c r="K113" s="15">
        <v>3.2623678970745904E-2</v>
      </c>
      <c r="L113" s="131" t="s">
        <v>139</v>
      </c>
      <c r="M113" s="130">
        <v>893</v>
      </c>
      <c r="N113" s="11">
        <v>999</v>
      </c>
      <c r="O113" s="12">
        <v>2326</v>
      </c>
      <c r="P113" s="13">
        <v>3.6867966397210336E-2</v>
      </c>
      <c r="Q113" s="13">
        <v>3.6867966397210336E-2</v>
      </c>
      <c r="R113" s="12">
        <v>38</v>
      </c>
      <c r="S113" s="13">
        <v>1.4661625125395477E-3</v>
      </c>
      <c r="T113" s="13">
        <v>1.4661625125395477E-3</v>
      </c>
      <c r="U113" s="14">
        <v>1.6337059329320721E-2</v>
      </c>
      <c r="V113" s="15">
        <v>1.6337059329320721E-2</v>
      </c>
    </row>
    <row r="114" spans="1:22" ht="21" customHeight="1" x14ac:dyDescent="0.3">
      <c r="A114" s="131" t="s">
        <v>140</v>
      </c>
      <c r="B114" s="130">
        <v>514</v>
      </c>
      <c r="C114" s="11">
        <v>893</v>
      </c>
      <c r="D114" s="12">
        <v>12079</v>
      </c>
      <c r="E114" s="13">
        <v>0.19145664923125694</v>
      </c>
      <c r="F114" s="13">
        <v>0.29494373117768269</v>
      </c>
      <c r="G114" s="12">
        <v>1454</v>
      </c>
      <c r="H114" s="13">
        <v>5.6095679012345676E-2</v>
      </c>
      <c r="I114" s="13">
        <v>6.4313271604938271E-2</v>
      </c>
      <c r="J114" s="14">
        <v>0.12037420316251345</v>
      </c>
      <c r="K114" s="15">
        <v>8.958512467755804E-2</v>
      </c>
      <c r="L114" s="131" t="s">
        <v>140</v>
      </c>
      <c r="M114" s="130">
        <v>514</v>
      </c>
      <c r="N114" s="11">
        <v>893</v>
      </c>
      <c r="O114" s="12">
        <v>16282</v>
      </c>
      <c r="P114" s="13">
        <v>0.25807576478047234</v>
      </c>
      <c r="Q114" s="13">
        <v>0.29494373117768269</v>
      </c>
      <c r="R114" s="12">
        <v>1627</v>
      </c>
      <c r="S114" s="13">
        <v>6.2774905471101164E-2</v>
      </c>
      <c r="T114" s="13">
        <v>6.4241067983640709E-2</v>
      </c>
      <c r="U114" s="14">
        <v>9.992629898046923E-2</v>
      </c>
      <c r="V114" s="15">
        <v>8.9477644024075667E-2</v>
      </c>
    </row>
    <row r="115" spans="1:22" ht="17.399999999999999" customHeight="1" x14ac:dyDescent="0.3">
      <c r="A115" s="131" t="s">
        <v>141</v>
      </c>
      <c r="B115" s="130">
        <v>201</v>
      </c>
      <c r="C115" s="11">
        <v>514</v>
      </c>
      <c r="D115" s="12">
        <v>18856</v>
      </c>
      <c r="E115" s="13">
        <v>0.29887462355365352</v>
      </c>
      <c r="F115" s="13">
        <v>0.59381835473133615</v>
      </c>
      <c r="G115" s="12">
        <v>5382</v>
      </c>
      <c r="H115" s="13">
        <v>0.2076388888888889</v>
      </c>
      <c r="I115" s="13">
        <v>0.27195216049382714</v>
      </c>
      <c r="J115" s="14">
        <v>0.28542638947815019</v>
      </c>
      <c r="K115" s="15">
        <v>0.18815396113602392</v>
      </c>
      <c r="L115" s="131" t="s">
        <v>141</v>
      </c>
      <c r="M115" s="130">
        <v>201</v>
      </c>
      <c r="N115" s="11">
        <v>514</v>
      </c>
      <c r="O115" s="12">
        <v>18856</v>
      </c>
      <c r="P115" s="13">
        <v>0.29887462355365352</v>
      </c>
      <c r="Q115" s="13">
        <v>0.59381835473133615</v>
      </c>
      <c r="R115" s="12">
        <v>5382</v>
      </c>
      <c r="S115" s="13">
        <v>0.20765491164441702</v>
      </c>
      <c r="T115" s="13">
        <v>0.27189597962805773</v>
      </c>
      <c r="U115" s="14">
        <v>0.28542638947815019</v>
      </c>
      <c r="V115" s="15">
        <v>0.18810057655349136</v>
      </c>
    </row>
    <row r="116" spans="1:22" ht="21.6" customHeight="1" x14ac:dyDescent="0.3">
      <c r="A116" s="131" t="s">
        <v>142</v>
      </c>
      <c r="B116" s="130">
        <v>65</v>
      </c>
      <c r="C116" s="11">
        <v>201</v>
      </c>
      <c r="D116" s="12">
        <v>12569</v>
      </c>
      <c r="E116" s="13">
        <v>0.1992233317482961</v>
      </c>
      <c r="F116" s="13">
        <v>0.79304168647963225</v>
      </c>
      <c r="G116" s="12">
        <v>7188</v>
      </c>
      <c r="H116" s="13">
        <v>0.27731481481481479</v>
      </c>
      <c r="I116" s="13">
        <v>0.54926697530864199</v>
      </c>
      <c r="J116" s="14">
        <v>0.57188320471000076</v>
      </c>
      <c r="K116" s="15">
        <v>0.28455219555093636</v>
      </c>
      <c r="L116" s="131" t="s">
        <v>142</v>
      </c>
      <c r="M116" s="130">
        <v>65</v>
      </c>
      <c r="N116" s="11">
        <v>201</v>
      </c>
      <c r="O116" s="12">
        <v>12569</v>
      </c>
      <c r="P116" s="13">
        <v>0.1992233317482961</v>
      </c>
      <c r="Q116" s="13">
        <v>0.79304168647963225</v>
      </c>
      <c r="R116" s="12">
        <v>7188</v>
      </c>
      <c r="S116" s="13">
        <v>0.27733621421405974</v>
      </c>
      <c r="T116" s="13">
        <v>0.54923219384211741</v>
      </c>
      <c r="U116" s="14">
        <v>0.57188320471000076</v>
      </c>
      <c r="V116" s="15">
        <v>0.28451222193352388</v>
      </c>
    </row>
    <row r="117" spans="1:22" ht="19.2" customHeight="1" x14ac:dyDescent="0.3">
      <c r="A117" s="131" t="s">
        <v>143</v>
      </c>
      <c r="B117" s="11">
        <v>1</v>
      </c>
      <c r="C117" s="11">
        <v>65</v>
      </c>
      <c r="D117" s="12">
        <v>13057</v>
      </c>
      <c r="E117" s="13">
        <v>0.20695831352036773</v>
      </c>
      <c r="F117" s="13">
        <v>1</v>
      </c>
      <c r="G117" s="12">
        <v>11683</v>
      </c>
      <c r="H117" s="13">
        <v>0.45073302469135801</v>
      </c>
      <c r="I117" s="13">
        <v>1</v>
      </c>
      <c r="J117" s="14">
        <v>0.89476908937734545</v>
      </c>
      <c r="K117" s="15">
        <v>0.41084165477888729</v>
      </c>
      <c r="L117" s="131" t="s">
        <v>143</v>
      </c>
      <c r="M117" s="11">
        <v>1</v>
      </c>
      <c r="N117" s="11">
        <v>65</v>
      </c>
      <c r="O117" s="12">
        <v>13057</v>
      </c>
      <c r="P117" s="13">
        <v>0.20695831352036773</v>
      </c>
      <c r="Q117" s="13">
        <v>1</v>
      </c>
      <c r="R117" s="12">
        <v>11683</v>
      </c>
      <c r="S117" s="13">
        <v>0.45076780615788253</v>
      </c>
      <c r="T117" s="13">
        <v>1</v>
      </c>
      <c r="U117" s="14">
        <v>0.89476908937734545</v>
      </c>
      <c r="V117" s="15">
        <v>0.41080995403391979</v>
      </c>
    </row>
    <row r="118" spans="1:22" ht="21" customHeight="1" x14ac:dyDescent="0.3">
      <c r="B118" s="148" t="s">
        <v>4</v>
      </c>
      <c r="C118" s="148"/>
      <c r="D118" s="16">
        <f>+SUM(D113:D117)</f>
        <v>63090</v>
      </c>
      <c r="E118" s="17"/>
      <c r="F118" s="17"/>
      <c r="G118" s="16">
        <f>+SUM(G113:G117)</f>
        <v>25920</v>
      </c>
      <c r="H118" s="17"/>
      <c r="I118" s="17"/>
      <c r="J118" s="18"/>
      <c r="K118" s="18"/>
      <c r="M118" s="148" t="s">
        <v>4</v>
      </c>
      <c r="N118" s="148"/>
      <c r="O118" s="16">
        <f>+SUM(O113:O117)</f>
        <v>63090</v>
      </c>
      <c r="P118" s="17"/>
      <c r="Q118" s="17"/>
      <c r="R118" s="16">
        <f>+SUM(R113:R117)</f>
        <v>25918</v>
      </c>
      <c r="S118" s="17"/>
      <c r="T118" s="17"/>
      <c r="U118" s="18"/>
      <c r="V118" s="18"/>
    </row>
    <row r="122" spans="1:22" ht="15" x14ac:dyDescent="0.3">
      <c r="B122" s="210" t="s">
        <v>177</v>
      </c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</row>
    <row r="123" spans="1:22" ht="15" x14ac:dyDescent="0.3">
      <c r="B123" s="210" t="s">
        <v>187</v>
      </c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</row>
    <row r="126" spans="1:22" x14ac:dyDescent="0.3">
      <c r="B126" s="111" t="s">
        <v>175</v>
      </c>
      <c r="M126" s="111" t="s">
        <v>176</v>
      </c>
    </row>
    <row r="128" spans="1:22" x14ac:dyDescent="0.3">
      <c r="B128" s="1" t="s">
        <v>0</v>
      </c>
      <c r="C128" s="1" t="s">
        <v>1</v>
      </c>
      <c r="D128" s="1" t="s">
        <v>2</v>
      </c>
      <c r="E128" s="2"/>
      <c r="F128" s="3"/>
      <c r="G128" s="4"/>
      <c r="H128" s="3"/>
      <c r="I128" s="3"/>
      <c r="J128" s="5"/>
      <c r="K128" s="5"/>
      <c r="M128" s="1" t="s">
        <v>0</v>
      </c>
      <c r="N128" s="1" t="s">
        <v>1</v>
      </c>
      <c r="O128" s="1" t="s">
        <v>2</v>
      </c>
      <c r="P128" s="2"/>
      <c r="Q128" s="3"/>
      <c r="R128" s="4"/>
      <c r="S128" s="3"/>
      <c r="T128" s="3"/>
      <c r="U128" s="5"/>
      <c r="V128" s="5"/>
    </row>
    <row r="129" spans="1:22" x14ac:dyDescent="0.3">
      <c r="B129" s="6">
        <v>67.42554060828688</v>
      </c>
      <c r="C129" s="6">
        <v>90.497681100122975</v>
      </c>
      <c r="D129" s="6">
        <v>80.99536220024595</v>
      </c>
      <c r="E129" s="7"/>
      <c r="F129" s="3"/>
      <c r="G129" s="4"/>
      <c r="H129" s="3"/>
      <c r="I129" s="3"/>
      <c r="J129" s="5"/>
      <c r="K129" s="5"/>
      <c r="M129" s="6">
        <v>67.42554060828688</v>
      </c>
      <c r="N129" s="6">
        <v>90.157844384170787</v>
      </c>
      <c r="O129" s="6">
        <v>80.315688768341559</v>
      </c>
      <c r="P129" s="7"/>
      <c r="Q129" s="3"/>
      <c r="R129" s="4"/>
      <c r="S129" s="3"/>
      <c r="T129" s="3"/>
      <c r="U129" s="5"/>
      <c r="V129" s="5"/>
    </row>
    <row r="130" spans="1:22" x14ac:dyDescent="0.3">
      <c r="B130" s="149" t="s">
        <v>3</v>
      </c>
      <c r="C130" s="149"/>
      <c r="D130" s="146" t="s">
        <v>4</v>
      </c>
      <c r="E130" s="146"/>
      <c r="F130" s="146"/>
      <c r="G130" s="146" t="s">
        <v>5</v>
      </c>
      <c r="H130" s="146"/>
      <c r="I130" s="146"/>
      <c r="J130" s="147" t="s">
        <v>6</v>
      </c>
      <c r="K130" s="147"/>
      <c r="M130" s="149" t="s">
        <v>3</v>
      </c>
      <c r="N130" s="149"/>
      <c r="O130" s="146" t="s">
        <v>4</v>
      </c>
      <c r="P130" s="146"/>
      <c r="Q130" s="146"/>
      <c r="R130" s="146" t="s">
        <v>5</v>
      </c>
      <c r="S130" s="146"/>
      <c r="T130" s="146"/>
      <c r="U130" s="147" t="s">
        <v>6</v>
      </c>
      <c r="V130" s="147"/>
    </row>
    <row r="131" spans="1:22" ht="15.6" customHeight="1" x14ac:dyDescent="0.3">
      <c r="B131" s="8" t="s">
        <v>7</v>
      </c>
      <c r="C131" s="8" t="s">
        <v>8</v>
      </c>
      <c r="D131" s="9" t="s">
        <v>9</v>
      </c>
      <c r="E131" s="8" t="s">
        <v>10</v>
      </c>
      <c r="F131" s="8" t="s">
        <v>11</v>
      </c>
      <c r="G131" s="9" t="s">
        <v>9</v>
      </c>
      <c r="H131" s="8" t="s">
        <v>10</v>
      </c>
      <c r="I131" s="8" t="s">
        <v>11</v>
      </c>
      <c r="J131" s="10" t="s">
        <v>12</v>
      </c>
      <c r="K131" s="8" t="s">
        <v>13</v>
      </c>
      <c r="M131" s="8" t="s">
        <v>7</v>
      </c>
      <c r="N131" s="8" t="s">
        <v>8</v>
      </c>
      <c r="O131" s="9" t="s">
        <v>9</v>
      </c>
      <c r="P131" s="8" t="s">
        <v>10</v>
      </c>
      <c r="Q131" s="8" t="s">
        <v>11</v>
      </c>
      <c r="R131" s="9" t="s">
        <v>9</v>
      </c>
      <c r="S131" s="8" t="s">
        <v>10</v>
      </c>
      <c r="T131" s="8" t="s">
        <v>11</v>
      </c>
      <c r="U131" s="10" t="s">
        <v>12</v>
      </c>
      <c r="V131" s="8" t="s">
        <v>13</v>
      </c>
    </row>
    <row r="132" spans="1:22" ht="19.2" customHeight="1" x14ac:dyDescent="0.3">
      <c r="A132" s="131" t="s">
        <v>139</v>
      </c>
      <c r="B132" s="130">
        <v>893</v>
      </c>
      <c r="C132" s="11">
        <v>999</v>
      </c>
      <c r="D132" s="12">
        <v>1573</v>
      </c>
      <c r="E132" s="13">
        <v>9.9752679307502062E-2</v>
      </c>
      <c r="F132" s="13">
        <v>9.9752679307502062E-2</v>
      </c>
      <c r="G132" s="12">
        <v>76</v>
      </c>
      <c r="H132" s="13">
        <v>1.2002526847757423E-2</v>
      </c>
      <c r="I132" s="13">
        <v>1.2002526847757423E-2</v>
      </c>
      <c r="J132" s="14">
        <v>4.831532104259377E-2</v>
      </c>
      <c r="K132" s="15">
        <v>4.831532104259377E-2</v>
      </c>
      <c r="L132" s="131" t="s">
        <v>139</v>
      </c>
      <c r="M132" s="130">
        <v>893</v>
      </c>
      <c r="N132" s="11">
        <v>999</v>
      </c>
      <c r="O132" s="12">
        <v>615</v>
      </c>
      <c r="P132" s="13">
        <v>3.9000570740059609E-2</v>
      </c>
      <c r="Q132" s="13">
        <v>3.9000570740059609E-2</v>
      </c>
      <c r="R132" s="12">
        <v>17</v>
      </c>
      <c r="S132" s="13">
        <v>2.6847757422615286E-3</v>
      </c>
      <c r="T132" s="13">
        <v>2.6847757422615286E-3</v>
      </c>
      <c r="U132" s="14">
        <v>2.7642276422764227E-2</v>
      </c>
      <c r="V132" s="15">
        <v>2.7642276422764227E-2</v>
      </c>
    </row>
    <row r="133" spans="1:22" ht="18" customHeight="1" x14ac:dyDescent="0.3">
      <c r="A133" s="131" t="s">
        <v>140</v>
      </c>
      <c r="B133" s="130">
        <v>514</v>
      </c>
      <c r="C133" s="11">
        <v>893</v>
      </c>
      <c r="D133" s="12">
        <v>3152</v>
      </c>
      <c r="E133" s="13">
        <v>0.19988585198807787</v>
      </c>
      <c r="F133" s="13">
        <v>0.29963853129557994</v>
      </c>
      <c r="G133" s="12">
        <v>437</v>
      </c>
      <c r="H133" s="13">
        <v>6.9014529374605185E-2</v>
      </c>
      <c r="I133" s="13">
        <v>8.1017056222362605E-2</v>
      </c>
      <c r="J133" s="14">
        <v>0.13864213197969544</v>
      </c>
      <c r="K133" s="15">
        <v>0.10857142857142857</v>
      </c>
      <c r="L133" s="131" t="s">
        <v>140</v>
      </c>
      <c r="M133" s="130">
        <v>514</v>
      </c>
      <c r="N133" s="11">
        <v>893</v>
      </c>
      <c r="O133" s="12">
        <v>4110</v>
      </c>
      <c r="P133" s="13">
        <v>0.2606379605555203</v>
      </c>
      <c r="Q133" s="13">
        <v>0.29963853129557994</v>
      </c>
      <c r="R133" s="12">
        <v>496</v>
      </c>
      <c r="S133" s="13">
        <v>7.8332280480101074E-2</v>
      </c>
      <c r="T133" s="13">
        <v>8.1017056222362605E-2</v>
      </c>
      <c r="U133" s="14">
        <v>0.12068126520681265</v>
      </c>
      <c r="V133" s="15">
        <v>0.10857142857142857</v>
      </c>
    </row>
    <row r="134" spans="1:22" ht="17.399999999999999" customHeight="1" x14ac:dyDescent="0.3">
      <c r="A134" s="131" t="s">
        <v>141</v>
      </c>
      <c r="B134" s="130">
        <v>201</v>
      </c>
      <c r="C134" s="11">
        <v>514</v>
      </c>
      <c r="D134" s="12">
        <v>4729</v>
      </c>
      <c r="E134" s="13">
        <v>0.29989219354429575</v>
      </c>
      <c r="F134" s="13">
        <v>0.59953072483987568</v>
      </c>
      <c r="G134" s="12">
        <v>1244</v>
      </c>
      <c r="H134" s="13">
        <v>0.19646241313960833</v>
      </c>
      <c r="I134" s="13">
        <v>0.27747946936197093</v>
      </c>
      <c r="J134" s="14">
        <v>0.26305772890674561</v>
      </c>
      <c r="K134" s="15">
        <v>0.18584726041887031</v>
      </c>
      <c r="L134" s="131" t="s">
        <v>141</v>
      </c>
      <c r="M134" s="130">
        <v>201</v>
      </c>
      <c r="N134" s="11">
        <v>514</v>
      </c>
      <c r="O134" s="12">
        <v>4729</v>
      </c>
      <c r="P134" s="13">
        <v>0.29989219354429575</v>
      </c>
      <c r="Q134" s="13">
        <v>0.59953072483987568</v>
      </c>
      <c r="R134" s="12">
        <v>1244</v>
      </c>
      <c r="S134" s="13">
        <v>0.19646241313960833</v>
      </c>
      <c r="T134" s="13">
        <v>0.27747946936197093</v>
      </c>
      <c r="U134" s="14">
        <v>0.26305772890674561</v>
      </c>
      <c r="V134" s="15">
        <v>0.18584726041887031</v>
      </c>
    </row>
    <row r="135" spans="1:22" ht="19.2" customHeight="1" x14ac:dyDescent="0.3">
      <c r="A135" s="131" t="s">
        <v>142</v>
      </c>
      <c r="B135" s="130">
        <v>65</v>
      </c>
      <c r="C135" s="11">
        <v>201</v>
      </c>
      <c r="D135" s="12">
        <v>3134</v>
      </c>
      <c r="E135" s="13">
        <v>0.19874437186885663</v>
      </c>
      <c r="F135" s="13">
        <v>0.79827509670873231</v>
      </c>
      <c r="G135" s="12">
        <v>1734</v>
      </c>
      <c r="H135" s="13">
        <v>0.27384712571067593</v>
      </c>
      <c r="I135" s="13">
        <v>0.55132659507264692</v>
      </c>
      <c r="J135" s="14">
        <v>0.55328653477983403</v>
      </c>
      <c r="K135" s="15">
        <v>0.27732761360025421</v>
      </c>
      <c r="L135" s="131" t="s">
        <v>142</v>
      </c>
      <c r="M135" s="130">
        <v>65</v>
      </c>
      <c r="N135" s="11">
        <v>201</v>
      </c>
      <c r="O135" s="12">
        <v>3134</v>
      </c>
      <c r="P135" s="13">
        <v>0.19874437186885663</v>
      </c>
      <c r="Q135" s="13">
        <v>0.79827509670873231</v>
      </c>
      <c r="R135" s="12">
        <v>1734</v>
      </c>
      <c r="S135" s="13">
        <v>0.27384712571067593</v>
      </c>
      <c r="T135" s="13">
        <v>0.55132659507264692</v>
      </c>
      <c r="U135" s="14">
        <v>0.55328653477983403</v>
      </c>
      <c r="V135" s="15">
        <v>0.27732761360025421</v>
      </c>
    </row>
    <row r="136" spans="1:22" ht="18.600000000000001" customHeight="1" x14ac:dyDescent="0.3">
      <c r="A136" s="131" t="s">
        <v>143</v>
      </c>
      <c r="B136" s="11">
        <v>1</v>
      </c>
      <c r="C136" s="11">
        <v>65</v>
      </c>
      <c r="D136" s="12">
        <v>3181</v>
      </c>
      <c r="E136" s="13">
        <v>0.20172490329126769</v>
      </c>
      <c r="F136" s="13">
        <v>1</v>
      </c>
      <c r="G136" s="12">
        <v>2841</v>
      </c>
      <c r="H136" s="13">
        <v>0.44867340492735314</v>
      </c>
      <c r="I136" s="13">
        <v>1</v>
      </c>
      <c r="J136" s="14">
        <v>0.89311537252436346</v>
      </c>
      <c r="K136" s="15">
        <v>0.40154733971716661</v>
      </c>
      <c r="L136" s="131" t="s">
        <v>143</v>
      </c>
      <c r="M136" s="11">
        <v>1</v>
      </c>
      <c r="N136" s="11">
        <v>65</v>
      </c>
      <c r="O136" s="12">
        <v>3181</v>
      </c>
      <c r="P136" s="13">
        <v>0.20172490329126769</v>
      </c>
      <c r="Q136" s="13">
        <v>1</v>
      </c>
      <c r="R136" s="12">
        <v>2841</v>
      </c>
      <c r="S136" s="13">
        <v>0.44867340492735314</v>
      </c>
      <c r="T136" s="13">
        <v>1</v>
      </c>
      <c r="U136" s="14">
        <v>0.89311537252436346</v>
      </c>
      <c r="V136" s="15">
        <v>0.40154733971716661</v>
      </c>
    </row>
    <row r="137" spans="1:22" ht="19.2" customHeight="1" x14ac:dyDescent="0.3">
      <c r="B137" s="148" t="s">
        <v>4</v>
      </c>
      <c r="C137" s="148"/>
      <c r="D137" s="16">
        <f>+SUM(D132:D136)</f>
        <v>15769</v>
      </c>
      <c r="E137" s="17"/>
      <c r="F137" s="17"/>
      <c r="G137" s="16">
        <f>+SUM(G132:G136)</f>
        <v>6332</v>
      </c>
      <c r="H137" s="17"/>
      <c r="I137" s="17"/>
      <c r="J137" s="18"/>
      <c r="K137" s="18"/>
      <c r="M137" s="148" t="s">
        <v>4</v>
      </c>
      <c r="N137" s="148"/>
      <c r="O137" s="16">
        <f>+SUM(O132:O136)</f>
        <v>15769</v>
      </c>
      <c r="P137" s="17"/>
      <c r="Q137" s="17"/>
      <c r="R137" s="16">
        <f>+SUM(R132:R136)</f>
        <v>6332</v>
      </c>
      <c r="S137" s="17"/>
      <c r="T137" s="17"/>
      <c r="U137" s="18"/>
      <c r="V137" s="18"/>
    </row>
  </sheetData>
  <mergeCells count="57">
    <mergeCell ref="B103:N103"/>
    <mergeCell ref="B104:N104"/>
    <mergeCell ref="B111:C111"/>
    <mergeCell ref="D111:F111"/>
    <mergeCell ref="G111:I111"/>
    <mergeCell ref="J111:K111"/>
    <mergeCell ref="M111:N111"/>
    <mergeCell ref="O111:Q111"/>
    <mergeCell ref="R111:T111"/>
    <mergeCell ref="U111:V111"/>
    <mergeCell ref="B118:C118"/>
    <mergeCell ref="M118:N118"/>
    <mergeCell ref="B137:C137"/>
    <mergeCell ref="M130:N130"/>
    <mergeCell ref="O130:Q130"/>
    <mergeCell ref="R130:T130"/>
    <mergeCell ref="U130:V130"/>
    <mergeCell ref="M137:N137"/>
    <mergeCell ref="B122:N122"/>
    <mergeCell ref="B130:C130"/>
    <mergeCell ref="D130:F130"/>
    <mergeCell ref="G130:I130"/>
    <mergeCell ref="J130:K130"/>
    <mergeCell ref="B123:N123"/>
    <mergeCell ref="D7:H7"/>
    <mergeCell ref="B9:B13"/>
    <mergeCell ref="M7:Q7"/>
    <mergeCell ref="K9:K13"/>
    <mergeCell ref="J39:V39"/>
    <mergeCell ref="B34:Q34"/>
    <mergeCell ref="B33:O33"/>
    <mergeCell ref="D21:H21"/>
    <mergeCell ref="B23:B27"/>
    <mergeCell ref="B65:B69"/>
    <mergeCell ref="K65:K69"/>
    <mergeCell ref="I49:Q49"/>
    <mergeCell ref="C47:H47"/>
    <mergeCell ref="C48:H48"/>
    <mergeCell ref="I48:Q48"/>
    <mergeCell ref="D63:H63"/>
    <mergeCell ref="M63:Q63"/>
    <mergeCell ref="C45:E45"/>
    <mergeCell ref="D90:E90"/>
    <mergeCell ref="B32:Q32"/>
    <mergeCell ref="D37:E37"/>
    <mergeCell ref="C53:H53"/>
    <mergeCell ref="I53:Q53"/>
    <mergeCell ref="C49:H49"/>
    <mergeCell ref="C50:H50"/>
    <mergeCell ref="I50:Q50"/>
    <mergeCell ref="C51:H51"/>
    <mergeCell ref="I51:Q51"/>
    <mergeCell ref="C52:H52"/>
    <mergeCell ref="I52:Q52"/>
    <mergeCell ref="D77:H77"/>
    <mergeCell ref="B79:B83"/>
    <mergeCell ref="I47:Q47"/>
  </mergeCells>
  <phoneticPr fontId="31" type="noConversion"/>
  <conditionalFormatting sqref="D23:H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:H8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2:J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3:U1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2:U1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87AA-F1DD-48F0-9F8F-C92BD081EFC4}">
  <dimension ref="E13:E18"/>
  <sheetViews>
    <sheetView showGridLines="0" topLeftCell="A10" zoomScale="70" zoomScaleNormal="70" workbookViewId="0">
      <selection activeCell="C128" sqref="C128"/>
    </sheetView>
  </sheetViews>
  <sheetFormatPr baseColWidth="10" defaultRowHeight="14.4" x14ac:dyDescent="0.3"/>
  <sheetData>
    <row r="13" spans="5:5" x14ac:dyDescent="0.3">
      <c r="E13" s="72"/>
    </row>
    <row r="14" spans="5:5" x14ac:dyDescent="0.3">
      <c r="E14" s="72"/>
    </row>
    <row r="15" spans="5:5" x14ac:dyDescent="0.3">
      <c r="E15" s="72"/>
    </row>
    <row r="16" spans="5:5" x14ac:dyDescent="0.3">
      <c r="E16" s="72"/>
    </row>
    <row r="17" spans="5:5" x14ac:dyDescent="0.3">
      <c r="E17" s="72"/>
    </row>
    <row r="18" spans="5:5" x14ac:dyDescent="0.3">
      <c r="E18" s="7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CLEAN</vt:lpstr>
      <vt:lpstr>DIRTY</vt:lpstr>
      <vt:lpstr>ALINEAMIENTO</vt:lpstr>
      <vt:lpstr>REGLAS</vt:lpstr>
      <vt:lpstr>ARBOLES-REGLAS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DARIO QUISHPE MORALES</dc:creator>
  <cp:lastModifiedBy>KEVIN DARIO QUISHPE MORALES</cp:lastModifiedBy>
  <dcterms:created xsi:type="dcterms:W3CDTF">2024-07-10T23:40:54Z</dcterms:created>
  <dcterms:modified xsi:type="dcterms:W3CDTF">2024-08-10T17:05:21Z</dcterms:modified>
</cp:coreProperties>
</file>