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https://testlivesalfordac-my.sharepoint.com/personal/c_a_ramosromero_salford_ac_uk/Documents/Documents/ARC_Salford/DroneNoiseMeas/SQM/FlyoversAECST/"/>
    </mc:Choice>
  </mc:AlternateContent>
  <xr:revisionPtr revIDLastSave="395" documentId="11_C123024C2CFE609B6ED7D2AD4C2D7AE21993BC44" xr6:coauthVersionLast="47" xr6:coauthVersionMax="47" xr10:uidLastSave="{3C671BD4-E6AC-4F5C-A600-5E0DDD24F5B8}"/>
  <bookViews>
    <workbookView xWindow="3210" yWindow="1755" windowWidth="21600" windowHeight="11385" activeTab="2" xr2:uid="{00000000-000D-0000-FFFF-FFFF00000000}"/>
  </bookViews>
  <sheets>
    <sheet name="flyovers" sheetId="1" r:id="rId1"/>
    <sheet name="BY_SQM_flyovers" sheetId="2" r:id="rId2"/>
    <sheet name="AVRG_SQ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3" l="1"/>
  <c r="Q17" i="3"/>
  <c r="R17" i="3"/>
  <c r="S17" i="3"/>
  <c r="T17" i="3"/>
  <c r="U17" i="3"/>
  <c r="V17" i="3"/>
  <c r="W17" i="3"/>
  <c r="P18" i="3"/>
  <c r="Q18" i="3"/>
  <c r="R18" i="3"/>
  <c r="S18" i="3"/>
  <c r="T18" i="3"/>
  <c r="U18" i="3"/>
  <c r="V18" i="3"/>
  <c r="W18" i="3"/>
  <c r="P19" i="3"/>
  <c r="Q19" i="3"/>
  <c r="R19" i="3"/>
  <c r="S19" i="3"/>
  <c r="T19" i="3"/>
  <c r="U19" i="3"/>
  <c r="V19" i="3"/>
  <c r="W19" i="3"/>
  <c r="P20" i="3"/>
  <c r="Q20" i="3"/>
  <c r="R20" i="3"/>
  <c r="S20" i="3"/>
  <c r="T20" i="3"/>
  <c r="U20" i="3"/>
  <c r="V20" i="3"/>
  <c r="W20" i="3"/>
  <c r="O20" i="3"/>
  <c r="O19" i="3"/>
  <c r="O18" i="3"/>
  <c r="O17" i="3"/>
  <c r="D17" i="3"/>
  <c r="E17" i="3"/>
  <c r="F17" i="3"/>
  <c r="G17" i="3"/>
  <c r="H17" i="3"/>
  <c r="I17" i="3"/>
  <c r="J17" i="3"/>
  <c r="K17" i="3"/>
  <c r="D18" i="3"/>
  <c r="E18" i="3"/>
  <c r="F18" i="3"/>
  <c r="G18" i="3"/>
  <c r="H18" i="3"/>
  <c r="I18" i="3"/>
  <c r="J18" i="3"/>
  <c r="K18" i="3"/>
  <c r="D19" i="3"/>
  <c r="E19" i="3"/>
  <c r="F19" i="3"/>
  <c r="G19" i="3"/>
  <c r="H19" i="3"/>
  <c r="I19" i="3"/>
  <c r="J19" i="3"/>
  <c r="K19" i="3"/>
  <c r="D20" i="3"/>
  <c r="E20" i="3"/>
  <c r="F20" i="3"/>
  <c r="G20" i="3"/>
  <c r="H20" i="3"/>
  <c r="I20" i="3"/>
  <c r="J20" i="3"/>
  <c r="K20" i="3"/>
  <c r="C20" i="3"/>
  <c r="C19" i="3"/>
  <c r="C18" i="3"/>
  <c r="C17" i="3"/>
  <c r="P10" i="3"/>
  <c r="Q10" i="3"/>
  <c r="R10" i="3"/>
  <c r="S10" i="3"/>
  <c r="T10" i="3"/>
  <c r="U10" i="3"/>
  <c r="V10" i="3"/>
  <c r="W10" i="3"/>
  <c r="P11" i="3"/>
  <c r="Q11" i="3"/>
  <c r="R11" i="3"/>
  <c r="S11" i="3"/>
  <c r="T11" i="3"/>
  <c r="U11" i="3"/>
  <c r="V11" i="3"/>
  <c r="W11" i="3"/>
  <c r="P12" i="3"/>
  <c r="Q12" i="3"/>
  <c r="R12" i="3"/>
  <c r="S12" i="3"/>
  <c r="T12" i="3"/>
  <c r="U12" i="3"/>
  <c r="V12" i="3"/>
  <c r="W12" i="3"/>
  <c r="P13" i="3"/>
  <c r="Q13" i="3"/>
  <c r="R13" i="3"/>
  <c r="S13" i="3"/>
  <c r="T13" i="3"/>
  <c r="U13" i="3"/>
  <c r="V13" i="3"/>
  <c r="W13" i="3"/>
  <c r="O13" i="3"/>
  <c r="O12" i="3"/>
  <c r="O11" i="3"/>
  <c r="O10" i="3"/>
  <c r="D10" i="3"/>
  <c r="E10" i="3"/>
  <c r="F10" i="3"/>
  <c r="G10" i="3"/>
  <c r="H10" i="3"/>
  <c r="I10" i="3"/>
  <c r="J10" i="3"/>
  <c r="K10" i="3"/>
  <c r="D11" i="3"/>
  <c r="E11" i="3"/>
  <c r="F11" i="3"/>
  <c r="G11" i="3"/>
  <c r="H11" i="3"/>
  <c r="I11" i="3"/>
  <c r="J11" i="3"/>
  <c r="K11" i="3"/>
  <c r="D12" i="3"/>
  <c r="E12" i="3"/>
  <c r="F12" i="3"/>
  <c r="G12" i="3"/>
  <c r="H12" i="3"/>
  <c r="I12" i="3"/>
  <c r="J12" i="3"/>
  <c r="K12" i="3"/>
  <c r="D13" i="3"/>
  <c r="E13" i="3"/>
  <c r="F13" i="3"/>
  <c r="G13" i="3"/>
  <c r="H13" i="3"/>
  <c r="I13" i="3"/>
  <c r="J13" i="3"/>
  <c r="K13" i="3"/>
  <c r="C13" i="3"/>
  <c r="C12" i="3"/>
  <c r="C11" i="3"/>
  <c r="C10" i="3"/>
  <c r="P3" i="3"/>
  <c r="Q3" i="3"/>
  <c r="R3" i="3"/>
  <c r="S3" i="3"/>
  <c r="T3" i="3"/>
  <c r="U3" i="3"/>
  <c r="V3" i="3"/>
  <c r="W3" i="3"/>
  <c r="P4" i="3"/>
  <c r="Q4" i="3"/>
  <c r="R4" i="3"/>
  <c r="S4" i="3"/>
  <c r="T4" i="3"/>
  <c r="U4" i="3"/>
  <c r="V4" i="3"/>
  <c r="W4" i="3"/>
  <c r="P5" i="3"/>
  <c r="Q5" i="3"/>
  <c r="R5" i="3"/>
  <c r="S5" i="3"/>
  <c r="T5" i="3"/>
  <c r="U5" i="3"/>
  <c r="V5" i="3"/>
  <c r="W5" i="3"/>
  <c r="P6" i="3"/>
  <c r="Q6" i="3"/>
  <c r="R6" i="3"/>
  <c r="S6" i="3"/>
  <c r="T6" i="3"/>
  <c r="U6" i="3"/>
  <c r="V6" i="3"/>
  <c r="W6" i="3"/>
  <c r="O6" i="3"/>
  <c r="O5" i="3"/>
  <c r="O4" i="3"/>
  <c r="O3" i="3"/>
  <c r="C3" i="3"/>
  <c r="D3" i="3"/>
  <c r="E3" i="3"/>
  <c r="F3" i="3"/>
  <c r="G3" i="3"/>
  <c r="H3" i="3"/>
  <c r="I3" i="3"/>
  <c r="J3" i="3"/>
  <c r="K3" i="3"/>
  <c r="D4" i="3"/>
  <c r="E4" i="3"/>
  <c r="F4" i="3"/>
  <c r="G4" i="3"/>
  <c r="H4" i="3"/>
  <c r="I4" i="3"/>
  <c r="J4" i="3"/>
  <c r="K4" i="3"/>
  <c r="D5" i="3"/>
  <c r="E5" i="3"/>
  <c r="F5" i="3"/>
  <c r="G5" i="3"/>
  <c r="H5" i="3"/>
  <c r="I5" i="3"/>
  <c r="J5" i="3"/>
  <c r="K5" i="3"/>
  <c r="D6" i="3"/>
  <c r="E6" i="3"/>
  <c r="F6" i="3"/>
  <c r="G6" i="3"/>
  <c r="H6" i="3"/>
  <c r="I6" i="3"/>
  <c r="J6" i="3"/>
  <c r="K6" i="3"/>
  <c r="C6" i="3"/>
  <c r="C5" i="3"/>
  <c r="C4" i="3"/>
  <c r="O38" i="2"/>
  <c r="P38" i="2"/>
  <c r="Q38" i="2"/>
  <c r="R38" i="2"/>
  <c r="S38" i="2"/>
  <c r="T38" i="2"/>
  <c r="U38" i="2"/>
  <c r="V38" i="2"/>
  <c r="W38" i="2"/>
  <c r="O39" i="2"/>
  <c r="P39" i="2"/>
  <c r="Q39" i="2"/>
  <c r="R39" i="2"/>
  <c r="S39" i="2"/>
  <c r="T39" i="2"/>
  <c r="U39" i="2"/>
  <c r="V39" i="2"/>
  <c r="W39" i="2"/>
  <c r="O40" i="2"/>
  <c r="P40" i="2"/>
  <c r="Q40" i="2"/>
  <c r="R40" i="2"/>
  <c r="S40" i="2"/>
  <c r="T40" i="2"/>
  <c r="U40" i="2"/>
  <c r="V40" i="2"/>
  <c r="W40" i="2"/>
  <c r="O41" i="2"/>
  <c r="P41" i="2"/>
  <c r="Q41" i="2"/>
  <c r="R41" i="2"/>
  <c r="S41" i="2"/>
  <c r="T41" i="2"/>
  <c r="U41" i="2"/>
  <c r="V41" i="2"/>
  <c r="W41" i="2"/>
  <c r="O42" i="2"/>
  <c r="P42" i="2"/>
  <c r="Q42" i="2"/>
  <c r="R42" i="2"/>
  <c r="S42" i="2"/>
  <c r="T42" i="2"/>
  <c r="U42" i="2"/>
  <c r="V42" i="2"/>
  <c r="W42" i="2"/>
  <c r="O43" i="2"/>
  <c r="P43" i="2"/>
  <c r="Q43" i="2"/>
  <c r="R43" i="2"/>
  <c r="S43" i="2"/>
  <c r="T43" i="2"/>
  <c r="U43" i="2"/>
  <c r="V43" i="2"/>
  <c r="W43" i="2"/>
  <c r="O44" i="2"/>
  <c r="P44" i="2"/>
  <c r="Q44" i="2"/>
  <c r="R44" i="2"/>
  <c r="S44" i="2"/>
  <c r="T44" i="2"/>
  <c r="U44" i="2"/>
  <c r="V44" i="2"/>
  <c r="W44" i="2"/>
  <c r="O45" i="2"/>
  <c r="P45" i="2"/>
  <c r="Q45" i="2"/>
  <c r="R45" i="2"/>
  <c r="S45" i="2"/>
  <c r="T45" i="2"/>
  <c r="U45" i="2"/>
  <c r="V45" i="2"/>
  <c r="W45" i="2"/>
  <c r="O46" i="2"/>
  <c r="P46" i="2"/>
  <c r="Q46" i="2"/>
  <c r="R46" i="2"/>
  <c r="S46" i="2"/>
  <c r="T46" i="2"/>
  <c r="U46" i="2"/>
  <c r="V46" i="2"/>
  <c r="W46" i="2"/>
  <c r="O47" i="2"/>
  <c r="P47" i="2"/>
  <c r="Q47" i="2"/>
  <c r="R47" i="2"/>
  <c r="S47" i="2"/>
  <c r="T47" i="2"/>
  <c r="U47" i="2"/>
  <c r="V47" i="2"/>
  <c r="W47" i="2"/>
  <c r="O48" i="2"/>
  <c r="P48" i="2"/>
  <c r="Q48" i="2"/>
  <c r="R48" i="2"/>
  <c r="S48" i="2"/>
  <c r="T48" i="2"/>
  <c r="U48" i="2"/>
  <c r="V48" i="2"/>
  <c r="W48" i="2"/>
  <c r="O49" i="2"/>
  <c r="P49" i="2"/>
  <c r="Q49" i="2"/>
  <c r="R49" i="2"/>
  <c r="S49" i="2"/>
  <c r="T49" i="2"/>
  <c r="U49" i="2"/>
  <c r="V49" i="2"/>
  <c r="W49" i="2"/>
  <c r="O50" i="2"/>
  <c r="P50" i="2"/>
  <c r="Q50" i="2"/>
  <c r="R50" i="2"/>
  <c r="S50" i="2"/>
  <c r="T50" i="2"/>
  <c r="U50" i="2"/>
  <c r="V50" i="2"/>
  <c r="W50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C40" i="2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C42" i="2"/>
  <c r="D42" i="2"/>
  <c r="E42" i="2"/>
  <c r="F42" i="2"/>
  <c r="G42" i="2"/>
  <c r="H42" i="2"/>
  <c r="I42" i="2"/>
  <c r="J42" i="2"/>
  <c r="K42" i="2"/>
  <c r="C43" i="2"/>
  <c r="D43" i="2"/>
  <c r="E43" i="2"/>
  <c r="F43" i="2"/>
  <c r="G43" i="2"/>
  <c r="H43" i="2"/>
  <c r="I43" i="2"/>
  <c r="J43" i="2"/>
  <c r="K43" i="2"/>
  <c r="C44" i="2"/>
  <c r="D44" i="2"/>
  <c r="E44" i="2"/>
  <c r="F44" i="2"/>
  <c r="G44" i="2"/>
  <c r="H44" i="2"/>
  <c r="I44" i="2"/>
  <c r="J44" i="2"/>
  <c r="K44" i="2"/>
  <c r="C45" i="2"/>
  <c r="D45" i="2"/>
  <c r="E45" i="2"/>
  <c r="F45" i="2"/>
  <c r="G45" i="2"/>
  <c r="H45" i="2"/>
  <c r="I45" i="2"/>
  <c r="J45" i="2"/>
  <c r="K45" i="2"/>
  <c r="C46" i="2"/>
  <c r="D46" i="2"/>
  <c r="E46" i="2"/>
  <c r="F46" i="2"/>
  <c r="G46" i="2"/>
  <c r="H46" i="2"/>
  <c r="I46" i="2"/>
  <c r="J46" i="2"/>
  <c r="K46" i="2"/>
  <c r="C47" i="2"/>
  <c r="D47" i="2"/>
  <c r="E47" i="2"/>
  <c r="F47" i="2"/>
  <c r="G47" i="2"/>
  <c r="H47" i="2"/>
  <c r="I47" i="2"/>
  <c r="J47" i="2"/>
  <c r="K47" i="2"/>
  <c r="C48" i="2"/>
  <c r="D48" i="2"/>
  <c r="E48" i="2"/>
  <c r="F48" i="2"/>
  <c r="G48" i="2"/>
  <c r="H48" i="2"/>
  <c r="I48" i="2"/>
  <c r="J48" i="2"/>
  <c r="K48" i="2"/>
  <c r="C49" i="2"/>
  <c r="D49" i="2"/>
  <c r="E49" i="2"/>
  <c r="F49" i="2"/>
  <c r="G49" i="2"/>
  <c r="H49" i="2"/>
  <c r="I49" i="2"/>
  <c r="J49" i="2"/>
  <c r="K49" i="2"/>
  <c r="C50" i="2"/>
  <c r="D50" i="2"/>
  <c r="E50" i="2"/>
  <c r="F50" i="2"/>
  <c r="G50" i="2"/>
  <c r="H50" i="2"/>
  <c r="I50" i="2"/>
  <c r="J50" i="2"/>
  <c r="K50" i="2"/>
  <c r="O21" i="2"/>
  <c r="P21" i="2"/>
  <c r="Q21" i="2"/>
  <c r="R21" i="2"/>
  <c r="S21" i="2"/>
  <c r="T21" i="2"/>
  <c r="U21" i="2"/>
  <c r="V21" i="2"/>
  <c r="W21" i="2"/>
  <c r="O22" i="2"/>
  <c r="P22" i="2"/>
  <c r="Q22" i="2"/>
  <c r="R22" i="2"/>
  <c r="S22" i="2"/>
  <c r="T22" i="2"/>
  <c r="U22" i="2"/>
  <c r="V22" i="2"/>
  <c r="W22" i="2"/>
  <c r="O23" i="2"/>
  <c r="P23" i="2"/>
  <c r="Q23" i="2"/>
  <c r="R23" i="2"/>
  <c r="S23" i="2"/>
  <c r="T23" i="2"/>
  <c r="U23" i="2"/>
  <c r="V23" i="2"/>
  <c r="W23" i="2"/>
  <c r="O24" i="2"/>
  <c r="P24" i="2"/>
  <c r="Q24" i="2"/>
  <c r="R24" i="2"/>
  <c r="S24" i="2"/>
  <c r="T24" i="2"/>
  <c r="U24" i="2"/>
  <c r="V24" i="2"/>
  <c r="W24" i="2"/>
  <c r="O25" i="2"/>
  <c r="P25" i="2"/>
  <c r="Q25" i="2"/>
  <c r="R25" i="2"/>
  <c r="S25" i="2"/>
  <c r="T25" i="2"/>
  <c r="U25" i="2"/>
  <c r="V25" i="2"/>
  <c r="W25" i="2"/>
  <c r="O26" i="2"/>
  <c r="P26" i="2"/>
  <c r="Q26" i="2"/>
  <c r="R26" i="2"/>
  <c r="S26" i="2"/>
  <c r="T26" i="2"/>
  <c r="U26" i="2"/>
  <c r="V26" i="2"/>
  <c r="W26" i="2"/>
  <c r="O27" i="2"/>
  <c r="P27" i="2"/>
  <c r="Q27" i="2"/>
  <c r="R27" i="2"/>
  <c r="S27" i="2"/>
  <c r="T27" i="2"/>
  <c r="U27" i="2"/>
  <c r="V27" i="2"/>
  <c r="W27" i="2"/>
  <c r="O28" i="2"/>
  <c r="P28" i="2"/>
  <c r="Q28" i="2"/>
  <c r="R28" i="2"/>
  <c r="S28" i="2"/>
  <c r="T28" i="2"/>
  <c r="U28" i="2"/>
  <c r="V28" i="2"/>
  <c r="W28" i="2"/>
  <c r="O29" i="2"/>
  <c r="P29" i="2"/>
  <c r="Q29" i="2"/>
  <c r="R29" i="2"/>
  <c r="S29" i="2"/>
  <c r="T29" i="2"/>
  <c r="U29" i="2"/>
  <c r="V29" i="2"/>
  <c r="W29" i="2"/>
  <c r="O30" i="2"/>
  <c r="P30" i="2"/>
  <c r="Q30" i="2"/>
  <c r="R30" i="2"/>
  <c r="S30" i="2"/>
  <c r="T30" i="2"/>
  <c r="U30" i="2"/>
  <c r="V30" i="2"/>
  <c r="W30" i="2"/>
  <c r="O31" i="2"/>
  <c r="P31" i="2"/>
  <c r="Q31" i="2"/>
  <c r="R31" i="2"/>
  <c r="S31" i="2"/>
  <c r="T31" i="2"/>
  <c r="U31" i="2"/>
  <c r="V31" i="2"/>
  <c r="W31" i="2"/>
  <c r="O32" i="2"/>
  <c r="P32" i="2"/>
  <c r="Q32" i="2"/>
  <c r="R32" i="2"/>
  <c r="S32" i="2"/>
  <c r="T32" i="2"/>
  <c r="U32" i="2"/>
  <c r="V32" i="2"/>
  <c r="W32" i="2"/>
  <c r="O33" i="2"/>
  <c r="P33" i="2"/>
  <c r="Q33" i="2"/>
  <c r="R33" i="2"/>
  <c r="S33" i="2"/>
  <c r="T33" i="2"/>
  <c r="U33" i="2"/>
  <c r="V33" i="2"/>
  <c r="W33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O4" i="2"/>
  <c r="P4" i="2"/>
  <c r="Q4" i="2"/>
  <c r="R4" i="2"/>
  <c r="S4" i="2"/>
  <c r="T4" i="2"/>
  <c r="U4" i="2"/>
  <c r="V4" i="2"/>
  <c r="W4" i="2"/>
  <c r="O5" i="2"/>
  <c r="P5" i="2"/>
  <c r="Q5" i="2"/>
  <c r="R5" i="2"/>
  <c r="S5" i="2"/>
  <c r="T5" i="2"/>
  <c r="U5" i="2"/>
  <c r="V5" i="2"/>
  <c r="W5" i="2"/>
  <c r="O6" i="2"/>
  <c r="P6" i="2"/>
  <c r="Q6" i="2"/>
  <c r="R6" i="2"/>
  <c r="S6" i="2"/>
  <c r="T6" i="2"/>
  <c r="U6" i="2"/>
  <c r="V6" i="2"/>
  <c r="W6" i="2"/>
  <c r="O7" i="2"/>
  <c r="P7" i="2"/>
  <c r="Q7" i="2"/>
  <c r="R7" i="2"/>
  <c r="S7" i="2"/>
  <c r="T7" i="2"/>
  <c r="U7" i="2"/>
  <c r="V7" i="2"/>
  <c r="W7" i="2"/>
  <c r="O8" i="2"/>
  <c r="P8" i="2"/>
  <c r="Q8" i="2"/>
  <c r="R8" i="2"/>
  <c r="S8" i="2"/>
  <c r="T8" i="2"/>
  <c r="U8" i="2"/>
  <c r="V8" i="2"/>
  <c r="W8" i="2"/>
  <c r="O9" i="2"/>
  <c r="P9" i="2"/>
  <c r="Q9" i="2"/>
  <c r="R9" i="2"/>
  <c r="S9" i="2"/>
  <c r="T9" i="2"/>
  <c r="U9" i="2"/>
  <c r="V9" i="2"/>
  <c r="W9" i="2"/>
  <c r="O10" i="2"/>
  <c r="P10" i="2"/>
  <c r="Q10" i="2"/>
  <c r="R10" i="2"/>
  <c r="S10" i="2"/>
  <c r="T10" i="2"/>
  <c r="U10" i="2"/>
  <c r="V10" i="2"/>
  <c r="W10" i="2"/>
  <c r="O11" i="2"/>
  <c r="P11" i="2"/>
  <c r="Q11" i="2"/>
  <c r="R11" i="2"/>
  <c r="S11" i="2"/>
  <c r="T11" i="2"/>
  <c r="U11" i="2"/>
  <c r="V11" i="2"/>
  <c r="W11" i="2"/>
  <c r="O12" i="2"/>
  <c r="P12" i="2"/>
  <c r="Q12" i="2"/>
  <c r="R12" i="2"/>
  <c r="S12" i="2"/>
  <c r="T12" i="2"/>
  <c r="U12" i="2"/>
  <c r="V12" i="2"/>
  <c r="W12" i="2"/>
  <c r="O13" i="2"/>
  <c r="P13" i="2"/>
  <c r="Q13" i="2"/>
  <c r="R13" i="2"/>
  <c r="S13" i="2"/>
  <c r="T13" i="2"/>
  <c r="U13" i="2"/>
  <c r="V13" i="2"/>
  <c r="W13" i="2"/>
  <c r="O14" i="2"/>
  <c r="P14" i="2"/>
  <c r="Q14" i="2"/>
  <c r="R14" i="2"/>
  <c r="S14" i="2"/>
  <c r="T14" i="2"/>
  <c r="U14" i="2"/>
  <c r="V14" i="2"/>
  <c r="W14" i="2"/>
  <c r="O15" i="2"/>
  <c r="P15" i="2"/>
  <c r="Q15" i="2"/>
  <c r="R15" i="2"/>
  <c r="S15" i="2"/>
  <c r="T15" i="2"/>
  <c r="U15" i="2"/>
  <c r="V15" i="2"/>
  <c r="W15" i="2"/>
  <c r="O16" i="2"/>
  <c r="P16" i="2"/>
  <c r="Q16" i="2"/>
  <c r="R16" i="2"/>
  <c r="S16" i="2"/>
  <c r="T16" i="2"/>
  <c r="U16" i="2"/>
  <c r="V16" i="2"/>
  <c r="W16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BJ3" i="1"/>
  <c r="BK3" i="1"/>
  <c r="BL3" i="1"/>
  <c r="BM3" i="1"/>
  <c r="BN3" i="1"/>
  <c r="BI3" i="1"/>
  <c r="BD3" i="1"/>
  <c r="BE3" i="1"/>
  <c r="BF3" i="1"/>
  <c r="BG3" i="1"/>
  <c r="BH3" i="1"/>
  <c r="BC3" i="1"/>
  <c r="AX3" i="1"/>
  <c r="AY3" i="1"/>
  <c r="AZ3" i="1"/>
  <c r="BA3" i="1"/>
  <c r="BB3" i="1"/>
  <c r="AW3" i="1"/>
  <c r="AR3" i="1"/>
  <c r="AS3" i="1"/>
  <c r="AT3" i="1"/>
  <c r="AU3" i="1"/>
  <c r="AV3" i="1"/>
  <c r="AQ3" i="1"/>
  <c r="AL3" i="1"/>
  <c r="AM3" i="1"/>
  <c r="AN3" i="1"/>
  <c r="AO3" i="1"/>
  <c r="AP3" i="1"/>
  <c r="AK3" i="1"/>
  <c r="AF3" i="1"/>
  <c r="AG3" i="1"/>
  <c r="AH3" i="1"/>
  <c r="AI3" i="1"/>
  <c r="AJ3" i="1"/>
  <c r="AE3" i="1"/>
  <c r="Z3" i="1"/>
  <c r="AA3" i="1"/>
  <c r="AB3" i="1"/>
  <c r="AC3" i="1"/>
  <c r="AD3" i="1"/>
  <c r="Y3" i="1"/>
  <c r="T3" i="1"/>
  <c r="U3" i="1"/>
  <c r="V3" i="1"/>
  <c r="W3" i="1"/>
  <c r="X3" i="1"/>
  <c r="S3" i="1"/>
  <c r="N3" i="1"/>
  <c r="O3" i="1"/>
  <c r="P3" i="1"/>
  <c r="Q3" i="1"/>
  <c r="R3" i="1"/>
  <c r="M3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J4" i="1"/>
  <c r="I4" i="1"/>
  <c r="H4" i="1"/>
  <c r="G4" i="1"/>
  <c r="F4" i="1"/>
  <c r="E4" i="1"/>
  <c r="D4" i="1"/>
  <c r="C4" i="1"/>
  <c r="W20" i="2"/>
  <c r="V20" i="2"/>
  <c r="U20" i="2"/>
  <c r="T20" i="2"/>
  <c r="S20" i="2"/>
  <c r="R20" i="2"/>
  <c r="Q20" i="2"/>
  <c r="P20" i="2"/>
  <c r="O20" i="2"/>
  <c r="W37" i="2"/>
  <c r="V37" i="2"/>
  <c r="U37" i="2"/>
  <c r="T37" i="2"/>
  <c r="S37" i="2"/>
  <c r="R37" i="2"/>
  <c r="Q37" i="2"/>
  <c r="P37" i="2"/>
  <c r="O37" i="2"/>
  <c r="K37" i="2"/>
  <c r="J37" i="2"/>
  <c r="I37" i="2"/>
  <c r="H37" i="2"/>
  <c r="G37" i="2"/>
  <c r="F37" i="2"/>
  <c r="E37" i="2"/>
  <c r="D37" i="2"/>
  <c r="C37" i="2"/>
  <c r="K20" i="2"/>
  <c r="J20" i="2"/>
  <c r="I20" i="2"/>
  <c r="H20" i="2"/>
  <c r="G20" i="2"/>
  <c r="F20" i="2"/>
  <c r="E20" i="2"/>
  <c r="D20" i="2"/>
  <c r="C20" i="2"/>
  <c r="W3" i="2"/>
  <c r="V3" i="2"/>
  <c r="U3" i="2"/>
  <c r="T3" i="2"/>
  <c r="S3" i="2"/>
  <c r="R3" i="2"/>
  <c r="Q3" i="2"/>
  <c r="P3" i="2"/>
  <c r="O3" i="2"/>
  <c r="K3" i="2"/>
  <c r="J3" i="2"/>
  <c r="I3" i="2"/>
  <c r="H3" i="2"/>
  <c r="G3" i="2"/>
  <c r="F3" i="2"/>
  <c r="E3" i="2"/>
  <c r="D3" i="2"/>
  <c r="C3" i="2"/>
</calcChain>
</file>

<file path=xl/sharedStrings.xml><?xml version="1.0" encoding="utf-8"?>
<sst xmlns="http://schemas.openxmlformats.org/spreadsheetml/2006/main" count="342" uniqueCount="33">
  <si>
    <t>ID</t>
  </si>
  <si>
    <t>N</t>
  </si>
  <si>
    <t>Ed_3p_10_F15_N_W_uw</t>
  </si>
  <si>
    <t>Ed_Fp_10_F15_N_W_dw</t>
  </si>
  <si>
    <t>Ed_M3_10_F15_N_E_uw</t>
  </si>
  <si>
    <t>Ed_Yn_10_F15_Y_W_dw</t>
  </si>
  <si>
    <t>M1</t>
  </si>
  <si>
    <t>N5</t>
  </si>
  <si>
    <t>S5</t>
  </si>
  <si>
    <t>R5</t>
  </si>
  <si>
    <t>F5</t>
  </si>
  <si>
    <t>I5</t>
  </si>
  <si>
    <t>T5</t>
  </si>
  <si>
    <t>M2</t>
  </si>
  <si>
    <t>M3</t>
  </si>
  <si>
    <t>M4</t>
  </si>
  <si>
    <t>M5</t>
  </si>
  <si>
    <t>M6</t>
  </si>
  <si>
    <t>M7</t>
  </si>
  <si>
    <t>M8</t>
  </si>
  <si>
    <t>M9</t>
  </si>
  <si>
    <t>FS5</t>
  </si>
  <si>
    <t>Operador</t>
  </si>
  <si>
    <t>HAGL</t>
  </si>
  <si>
    <t>Operation</t>
  </si>
  <si>
    <t>Speed</t>
  </si>
  <si>
    <t>Payload</t>
  </si>
  <si>
    <t>Starting</t>
  </si>
  <si>
    <t>Direction</t>
  </si>
  <si>
    <t>Gross weight</t>
  </si>
  <si>
    <t>Rotors</t>
  </si>
  <si>
    <t>Flyover</t>
  </si>
  <si>
    <t>sUAS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</si>
</sst>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164" fontId="0" fillId="0" borderId="0" xfId="0" applyNumberFormat="1"/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0" fontId="0" fillId="0" borderId="2" xfId="0" applyBorder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right" textRotation="90"/>
    </xf>
    <xf numFmtId="0" fontId="1" fillId="0" borderId="10" xfId="0" applyFont="1" applyBorder="1" applyAlignment="1">
      <alignment horizontal="right" textRotation="9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AVRG_SQM!$C$3:$K$3</c:f>
              <c:numCache>
                <c:formatCode>0.00</c:formatCode>
                <c:ptCount val="9"/>
                <c:pt idx="0">
                  <c:v>2.9288233333333333</c:v>
                </c:pt>
                <c:pt idx="1">
                  <c:v>3.8783866666666662</c:v>
                </c:pt>
                <c:pt idx="2">
                  <c:v>4.3348933333333335</c:v>
                </c:pt>
                <c:pt idx="3">
                  <c:v>4.5087766666666669</c:v>
                </c:pt>
                <c:pt idx="4">
                  <c:v>4.5033166666666666</c:v>
                </c:pt>
                <c:pt idx="5">
                  <c:v>4.5034999999999998</c:v>
                </c:pt>
                <c:pt idx="6">
                  <c:v>4.0926833333333335</c:v>
                </c:pt>
                <c:pt idx="7">
                  <c:v>4.2298900000000001</c:v>
                </c:pt>
                <c:pt idx="8">
                  <c:v>2.6961200000000001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0-4F88-92CF-531C71F31E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AVRG_SQM!$C$4:$K$4</c:f>
              <c:numCache>
                <c:formatCode>0.00</c:formatCode>
                <c:ptCount val="9"/>
                <c:pt idx="0">
                  <c:v>5.3284899999999995</c:v>
                </c:pt>
                <c:pt idx="1">
                  <c:v>8.0154766666666664</c:v>
                </c:pt>
                <c:pt idx="2">
                  <c:v>9.6525566666666673</c:v>
                </c:pt>
                <c:pt idx="3">
                  <c:v>10.87</c:v>
                </c:pt>
                <c:pt idx="4">
                  <c:v>11.304166666666667</c:v>
                </c:pt>
                <c:pt idx="5">
                  <c:v>10.75126</c:v>
                </c:pt>
                <c:pt idx="6">
                  <c:v>9.279516666666666</c:v>
                </c:pt>
                <c:pt idx="7">
                  <c:v>7.4860100000000003</c:v>
                </c:pt>
                <c:pt idx="8">
                  <c:v>4.7754466666666664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0-4F88-92CF-531C71F31EC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AVRG_SQM!$C$5:$K$5</c:f>
              <c:numCache>
                <c:formatCode>0.00</c:formatCode>
                <c:ptCount val="9"/>
                <c:pt idx="0">
                  <c:v>12.33248</c:v>
                </c:pt>
                <c:pt idx="1">
                  <c:v>16.79336</c:v>
                </c:pt>
                <c:pt idx="2">
                  <c:v>19.00628</c:v>
                </c:pt>
                <c:pt idx="3">
                  <c:v>20.1677</c:v>
                </c:pt>
                <c:pt idx="4">
                  <c:v>20.702000000000002</c:v>
                </c:pt>
                <c:pt idx="5">
                  <c:v>20.43816</c:v>
                </c:pt>
                <c:pt idx="6">
                  <c:v>19.272660000000002</c:v>
                </c:pt>
                <c:pt idx="7">
                  <c:v>16.631900000000002</c:v>
                </c:pt>
                <c:pt idx="8">
                  <c:v>12.429300000000001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0-4F88-92CF-531C71F31EC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AVRG_SQM!$C$6:$K$6</c:f>
              <c:numCache>
                <c:formatCode>0.00</c:formatCode>
                <c:ptCount val="9"/>
                <c:pt idx="0">
                  <c:v>6.4852699999999999</c:v>
                </c:pt>
                <c:pt idx="1">
                  <c:v>8.9055499999999999</c:v>
                </c:pt>
                <c:pt idx="2">
                  <c:v>10.257383333333333</c:v>
                </c:pt>
                <c:pt idx="3">
                  <c:v>11.3003</c:v>
                </c:pt>
                <c:pt idx="4">
                  <c:v>11.7006</c:v>
                </c:pt>
                <c:pt idx="5">
                  <c:v>11.648300000000001</c:v>
                </c:pt>
                <c:pt idx="6">
                  <c:v>10.824833333333332</c:v>
                </c:pt>
                <c:pt idx="7">
                  <c:v>9.134903333333332</c:v>
                </c:pt>
                <c:pt idx="8">
                  <c:v>6.5669500000000012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0-4F88-92CF-531C71F31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600448"/>
        <c:axId val="2111577152"/>
      </c:lineChart>
      <c:catAx>
        <c:axId val="211160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77152"/>
        <c:crosses val="autoZero"/>
        <c:auto val="1"/>
        <c:lblAlgn val="ctr"/>
        <c:lblOffset val="100"/>
        <c:noMultiLvlLbl val="0"/>
      </c:catAx>
      <c:valAx>
        <c:axId val="21115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AVRG_SQM!$O$3:$W$3</c:f>
              <c:numCache>
                <c:formatCode>0.00</c:formatCode>
                <c:ptCount val="9"/>
                <c:pt idx="0">
                  <c:v>1.2226033333333335</c:v>
                </c:pt>
                <c:pt idx="1">
                  <c:v>1.3116466666666666</c:v>
                </c:pt>
                <c:pt idx="2">
                  <c:v>1.2702066666666667</c:v>
                </c:pt>
                <c:pt idx="3">
                  <c:v>1.2706433333333331</c:v>
                </c:pt>
                <c:pt idx="4">
                  <c:v>1.2808200000000001</c:v>
                </c:pt>
                <c:pt idx="5">
                  <c:v>1.2532233333333334</c:v>
                </c:pt>
                <c:pt idx="6">
                  <c:v>1.2434333333333332</c:v>
                </c:pt>
                <c:pt idx="7">
                  <c:v>1.2228033333333335</c:v>
                </c:pt>
                <c:pt idx="8">
                  <c:v>1.1521666666666668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0-4040-9A3F-BA23A7F0FD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AVRG_SQM!$O$4:$W$4</c:f>
              <c:numCache>
                <c:formatCode>0.00</c:formatCode>
                <c:ptCount val="9"/>
                <c:pt idx="0">
                  <c:v>1.9475766666666665</c:v>
                </c:pt>
                <c:pt idx="1">
                  <c:v>1.9965533333333332</c:v>
                </c:pt>
                <c:pt idx="2">
                  <c:v>1.9237433333333334</c:v>
                </c:pt>
                <c:pt idx="3">
                  <c:v>1.9516133333333332</c:v>
                </c:pt>
                <c:pt idx="4">
                  <c:v>1.9301033333333333</c:v>
                </c:pt>
                <c:pt idx="5">
                  <c:v>1.9386733333333332</c:v>
                </c:pt>
                <c:pt idx="6">
                  <c:v>1.9179266666666666</c:v>
                </c:pt>
                <c:pt idx="7">
                  <c:v>1.9390566666666667</c:v>
                </c:pt>
                <c:pt idx="8">
                  <c:v>1.9590333333333334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0-4040-9A3F-BA23A7F0FDE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AVRG_SQM!$O$5:$W$5</c:f>
              <c:numCache>
                <c:formatCode>0.00</c:formatCode>
                <c:ptCount val="9"/>
                <c:pt idx="0">
                  <c:v>1.5256940000000001</c:v>
                </c:pt>
                <c:pt idx="1">
                  <c:v>1.5828900000000001</c:v>
                </c:pt>
                <c:pt idx="2">
                  <c:v>1.5397159999999999</c:v>
                </c:pt>
                <c:pt idx="3">
                  <c:v>1.5524039999999999</c:v>
                </c:pt>
                <c:pt idx="4">
                  <c:v>1.5551760000000001</c:v>
                </c:pt>
                <c:pt idx="5">
                  <c:v>1.5586300000000002</c:v>
                </c:pt>
                <c:pt idx="6">
                  <c:v>1.5239879999999999</c:v>
                </c:pt>
                <c:pt idx="7">
                  <c:v>1.5464660000000001</c:v>
                </c:pt>
                <c:pt idx="8">
                  <c:v>1.5146260000000002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0-4040-9A3F-BA23A7F0FDE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AVRG_SQM!$O$6:$W$6</c:f>
              <c:numCache>
                <c:formatCode>0.00</c:formatCode>
                <c:ptCount val="9"/>
                <c:pt idx="0">
                  <c:v>1.6188900000000002</c:v>
                </c:pt>
                <c:pt idx="1">
                  <c:v>1.6678166666666669</c:v>
                </c:pt>
                <c:pt idx="2">
                  <c:v>1.6239366666666666</c:v>
                </c:pt>
                <c:pt idx="3">
                  <c:v>1.6521033333333335</c:v>
                </c:pt>
                <c:pt idx="4">
                  <c:v>1.6576766666666665</c:v>
                </c:pt>
                <c:pt idx="5">
                  <c:v>1.6813266666666669</c:v>
                </c:pt>
                <c:pt idx="6">
                  <c:v>1.6301499999999998</c:v>
                </c:pt>
                <c:pt idx="7">
                  <c:v>1.6518966666666668</c:v>
                </c:pt>
                <c:pt idx="8">
                  <c:v>1.59981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40-4040-9A3F-BA23A7F0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88240"/>
        <c:axId val="1921988656"/>
      </c:lineChart>
      <c:catAx>
        <c:axId val="19219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88656"/>
        <c:crosses val="autoZero"/>
        <c:auto val="1"/>
        <c:lblAlgn val="ctr"/>
        <c:lblOffset val="100"/>
        <c:noMultiLvlLbl val="0"/>
      </c:catAx>
      <c:valAx>
        <c:axId val="19219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8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AVRG_SQM!$C$10:$K$10</c:f>
              <c:numCache>
                <c:formatCode>0.00</c:formatCode>
                <c:ptCount val="9"/>
                <c:pt idx="0">
                  <c:v>1.660186666666667E-2</c:v>
                </c:pt>
                <c:pt idx="1">
                  <c:v>1.9289299999999999E-2</c:v>
                </c:pt>
                <c:pt idx="2">
                  <c:v>2.2443599999999998E-2</c:v>
                </c:pt>
                <c:pt idx="3">
                  <c:v>2.2445500000000004E-2</c:v>
                </c:pt>
                <c:pt idx="4">
                  <c:v>2.4295866666666666E-2</c:v>
                </c:pt>
                <c:pt idx="5">
                  <c:v>2.393403333333333E-2</c:v>
                </c:pt>
                <c:pt idx="6">
                  <c:v>2.43255E-2</c:v>
                </c:pt>
                <c:pt idx="7">
                  <c:v>2.1976066666666669E-2</c:v>
                </c:pt>
                <c:pt idx="8">
                  <c:v>2.2159700000000001E-2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C-4F10-8568-C968E05B73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AVRG_SQM!$C$11:$K$11</c:f>
              <c:numCache>
                <c:formatCode>0.00</c:formatCode>
                <c:ptCount val="9"/>
                <c:pt idx="0">
                  <c:v>3.0148433333333335E-2</c:v>
                </c:pt>
                <c:pt idx="1">
                  <c:v>3.3691133333333338E-2</c:v>
                </c:pt>
                <c:pt idx="2">
                  <c:v>3.832813333333334E-2</c:v>
                </c:pt>
                <c:pt idx="3">
                  <c:v>4.4279566666666666E-2</c:v>
                </c:pt>
                <c:pt idx="4">
                  <c:v>5.0874200000000001E-2</c:v>
                </c:pt>
                <c:pt idx="5">
                  <c:v>4.4724800000000002E-2</c:v>
                </c:pt>
                <c:pt idx="6">
                  <c:v>3.7691700000000002E-2</c:v>
                </c:pt>
                <c:pt idx="7">
                  <c:v>3.1480866666666669E-2</c:v>
                </c:pt>
                <c:pt idx="8">
                  <c:v>2.70193E-2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C-4F10-8568-C968E05B73F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AVRG_SQM!$C$12:$K$12</c:f>
              <c:numCache>
                <c:formatCode>0.00</c:formatCode>
                <c:ptCount val="9"/>
                <c:pt idx="0">
                  <c:v>0.1144169</c:v>
                </c:pt>
                <c:pt idx="1">
                  <c:v>0.11700571999999998</c:v>
                </c:pt>
                <c:pt idx="2">
                  <c:v>0.11753827999999999</c:v>
                </c:pt>
                <c:pt idx="3">
                  <c:v>0.12005913999999999</c:v>
                </c:pt>
                <c:pt idx="4">
                  <c:v>0.11874258</c:v>
                </c:pt>
                <c:pt idx="5">
                  <c:v>0.11896241999999999</c:v>
                </c:pt>
                <c:pt idx="6">
                  <c:v>0.11711636</c:v>
                </c:pt>
                <c:pt idx="7">
                  <c:v>0.12433752000000001</c:v>
                </c:pt>
                <c:pt idx="8">
                  <c:v>0.1280676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C-4F10-8568-C968E05B73F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AVRG_SQM!$C$13:$K$13</c:f>
              <c:numCache>
                <c:formatCode>0.00</c:formatCode>
                <c:ptCount val="9"/>
                <c:pt idx="0">
                  <c:v>2.1867233333333333E-2</c:v>
                </c:pt>
                <c:pt idx="1">
                  <c:v>2.5020766666666666E-2</c:v>
                </c:pt>
                <c:pt idx="2">
                  <c:v>2.6786666666666667E-2</c:v>
                </c:pt>
                <c:pt idx="3">
                  <c:v>2.668456666666667E-2</c:v>
                </c:pt>
                <c:pt idx="4">
                  <c:v>2.8451199999999999E-2</c:v>
                </c:pt>
                <c:pt idx="5">
                  <c:v>2.7372933333333332E-2</c:v>
                </c:pt>
                <c:pt idx="6">
                  <c:v>2.555753333333333E-2</c:v>
                </c:pt>
                <c:pt idx="7">
                  <c:v>2.4542499999999998E-2</c:v>
                </c:pt>
                <c:pt idx="8">
                  <c:v>1.9935033333333334E-2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5C-4F10-8568-C968E05B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326544"/>
        <c:axId val="473321552"/>
      </c:lineChart>
      <c:catAx>
        <c:axId val="47332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1552"/>
        <c:crosses val="autoZero"/>
        <c:auto val="1"/>
        <c:lblAlgn val="ctr"/>
        <c:lblOffset val="100"/>
        <c:noMultiLvlLbl val="0"/>
      </c:catAx>
      <c:valAx>
        <c:axId val="4733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AVRG_SQM!$O$10:$W$10</c:f>
              <c:numCache>
                <c:formatCode>0.00</c:formatCode>
                <c:ptCount val="9"/>
                <c:pt idx="0">
                  <c:v>2.632983333333333E-2</c:v>
                </c:pt>
                <c:pt idx="1">
                  <c:v>3.248913333333333E-2</c:v>
                </c:pt>
                <c:pt idx="2">
                  <c:v>3.1776733333333335E-2</c:v>
                </c:pt>
                <c:pt idx="3">
                  <c:v>2.7530066666666669E-2</c:v>
                </c:pt>
                <c:pt idx="4">
                  <c:v>1.8601066666666669E-2</c:v>
                </c:pt>
                <c:pt idx="5">
                  <c:v>2.4358933333333332E-2</c:v>
                </c:pt>
                <c:pt idx="6">
                  <c:v>3.8182333333333332E-2</c:v>
                </c:pt>
                <c:pt idx="7">
                  <c:v>3.4531733333333335E-2</c:v>
                </c:pt>
                <c:pt idx="8">
                  <c:v>3.3219466666666662E-2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B-4E7A-B753-A6D1892897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AVRG_SQM!$O$11:$W$11</c:f>
              <c:numCache>
                <c:formatCode>0.00</c:formatCode>
                <c:ptCount val="9"/>
                <c:pt idx="0">
                  <c:v>3.16508E-2</c:v>
                </c:pt>
                <c:pt idx="1">
                  <c:v>2.2442633333333333E-2</c:v>
                </c:pt>
                <c:pt idx="2">
                  <c:v>2.8973566666666669E-2</c:v>
                </c:pt>
                <c:pt idx="3">
                  <c:v>3.7470233333333332E-2</c:v>
                </c:pt>
                <c:pt idx="4">
                  <c:v>1.9232299999999997E-2</c:v>
                </c:pt>
                <c:pt idx="5">
                  <c:v>2.0117899999999998E-2</c:v>
                </c:pt>
                <c:pt idx="6">
                  <c:v>3.3950533333333331E-2</c:v>
                </c:pt>
                <c:pt idx="7">
                  <c:v>3.2393333333333336E-2</c:v>
                </c:pt>
                <c:pt idx="8">
                  <c:v>3.2429533333333337E-2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B-4E7A-B753-A6D18928979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AVRG_SQM!$O$12:$W$12</c:f>
              <c:numCache>
                <c:formatCode>0.00</c:formatCode>
                <c:ptCount val="9"/>
                <c:pt idx="0">
                  <c:v>3.3710160000000001E-3</c:v>
                </c:pt>
                <c:pt idx="1">
                  <c:v>4.1336919999999996E-3</c:v>
                </c:pt>
                <c:pt idx="2">
                  <c:v>4.9745320000000003E-3</c:v>
                </c:pt>
                <c:pt idx="3">
                  <c:v>5.2192539999999996E-3</c:v>
                </c:pt>
                <c:pt idx="4">
                  <c:v>5.2708499999999997E-3</c:v>
                </c:pt>
                <c:pt idx="5">
                  <c:v>4.8374000000000004E-3</c:v>
                </c:pt>
                <c:pt idx="6">
                  <c:v>4.9721100000000001E-3</c:v>
                </c:pt>
                <c:pt idx="7">
                  <c:v>4.5120339999999998E-3</c:v>
                </c:pt>
                <c:pt idx="8">
                  <c:v>3.558734E-3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4B-4E7A-B753-A6D18928979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AVRG_SQM!$O$13:$W$13</c:f>
              <c:numCache>
                <c:formatCode>0.00</c:formatCode>
                <c:ptCount val="9"/>
                <c:pt idx="0">
                  <c:v>2.5530600000000001E-2</c:v>
                </c:pt>
                <c:pt idx="1">
                  <c:v>3.7384199999999999E-2</c:v>
                </c:pt>
                <c:pt idx="2">
                  <c:v>4.882453333333333E-2</c:v>
                </c:pt>
                <c:pt idx="3">
                  <c:v>2.72553E-2</c:v>
                </c:pt>
                <c:pt idx="4">
                  <c:v>2.5292199999999997E-2</c:v>
                </c:pt>
                <c:pt idx="5">
                  <c:v>3.9872533333333335E-2</c:v>
                </c:pt>
                <c:pt idx="6">
                  <c:v>4.7956133333333338E-2</c:v>
                </c:pt>
                <c:pt idx="7">
                  <c:v>2.9911466666666667E-2</c:v>
                </c:pt>
                <c:pt idx="8">
                  <c:v>3.4674166666666666E-2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4B-4E7A-B753-A6D189289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677056"/>
        <c:axId val="2107678304"/>
      </c:lineChart>
      <c:catAx>
        <c:axId val="210767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78304"/>
        <c:crosses val="autoZero"/>
        <c:auto val="1"/>
        <c:lblAlgn val="ctr"/>
        <c:lblOffset val="100"/>
        <c:noMultiLvlLbl val="0"/>
      </c:catAx>
      <c:valAx>
        <c:axId val="21076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AVRG_SQM!$C$17:$K$17</c:f>
              <c:numCache>
                <c:formatCode>0.00</c:formatCode>
                <c:ptCount val="9"/>
                <c:pt idx="0">
                  <c:v>0.4600083333333333</c:v>
                </c:pt>
                <c:pt idx="1">
                  <c:v>0.47987433333333335</c:v>
                </c:pt>
                <c:pt idx="2">
                  <c:v>0.58104900000000004</c:v>
                </c:pt>
                <c:pt idx="3">
                  <c:v>0.48803199999999997</c:v>
                </c:pt>
                <c:pt idx="4">
                  <c:v>0.49342533333333333</c:v>
                </c:pt>
                <c:pt idx="5">
                  <c:v>0.48766166666666666</c:v>
                </c:pt>
                <c:pt idx="6">
                  <c:v>0.97973633333333332</c:v>
                </c:pt>
                <c:pt idx="7">
                  <c:v>0.97973633333333332</c:v>
                </c:pt>
                <c:pt idx="8">
                  <c:v>0.58060033333333338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6-4347-B03D-1E8D423B4F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AVRG_SQM!$C$18:$K$18</c:f>
              <c:numCache>
                <c:formatCode>0.00</c:formatCode>
                <c:ptCount val="9"/>
                <c:pt idx="0">
                  <c:v>0.51071066666666665</c:v>
                </c:pt>
                <c:pt idx="1">
                  <c:v>0.57266366666666668</c:v>
                </c:pt>
                <c:pt idx="2">
                  <c:v>0.815913</c:v>
                </c:pt>
                <c:pt idx="3">
                  <c:v>0.54487133333333337</c:v>
                </c:pt>
                <c:pt idx="4">
                  <c:v>0.53694300000000006</c:v>
                </c:pt>
                <c:pt idx="5">
                  <c:v>0.52150733333333332</c:v>
                </c:pt>
                <c:pt idx="6">
                  <c:v>0.6189283333333333</c:v>
                </c:pt>
                <c:pt idx="7">
                  <c:v>0.6189283333333333</c:v>
                </c:pt>
                <c:pt idx="8">
                  <c:v>0.599962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6-4347-B03D-1E8D423B4F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AVRG_SQM!$C$19:$K$19</c:f>
              <c:numCache>
                <c:formatCode>0.00</c:formatCode>
                <c:ptCount val="9"/>
                <c:pt idx="0">
                  <c:v>0.69148039999999988</c:v>
                </c:pt>
                <c:pt idx="1">
                  <c:v>0.68252199999999996</c:v>
                </c:pt>
                <c:pt idx="2">
                  <c:v>0.65313059999999989</c:v>
                </c:pt>
                <c:pt idx="3">
                  <c:v>0.6504704</c:v>
                </c:pt>
                <c:pt idx="4">
                  <c:v>0.64072999999999991</c:v>
                </c:pt>
                <c:pt idx="5">
                  <c:v>0.6618101999999999</c:v>
                </c:pt>
                <c:pt idx="6">
                  <c:v>0.64947799999999989</c:v>
                </c:pt>
                <c:pt idx="7">
                  <c:v>0.64947799999999989</c:v>
                </c:pt>
                <c:pt idx="8">
                  <c:v>0.66768899999999998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6-4347-B03D-1E8D423B4F8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AVRG_SQM!$C$20:$K$20</c:f>
              <c:numCache>
                <c:formatCode>0.00</c:formatCode>
                <c:ptCount val="9"/>
                <c:pt idx="0">
                  <c:v>0.48424533333333325</c:v>
                </c:pt>
                <c:pt idx="1">
                  <c:v>0.58645966666666671</c:v>
                </c:pt>
                <c:pt idx="2">
                  <c:v>0.5240826666666667</c:v>
                </c:pt>
                <c:pt idx="3">
                  <c:v>0.50063400000000002</c:v>
                </c:pt>
                <c:pt idx="4">
                  <c:v>0.58223533333333333</c:v>
                </c:pt>
                <c:pt idx="5">
                  <c:v>0.51509499999999997</c:v>
                </c:pt>
                <c:pt idx="6">
                  <c:v>0.5984113333333333</c:v>
                </c:pt>
                <c:pt idx="7">
                  <c:v>0.5984113333333333</c:v>
                </c:pt>
                <c:pt idx="8">
                  <c:v>0.56129466666666661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6-4347-B03D-1E8D423B4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929136"/>
        <c:axId val="564938704"/>
      </c:lineChart>
      <c:catAx>
        <c:axId val="56492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38704"/>
        <c:crosses val="autoZero"/>
        <c:auto val="1"/>
        <c:lblAlgn val="ctr"/>
        <c:lblOffset val="100"/>
        <c:noMultiLvlLbl val="0"/>
      </c:catAx>
      <c:valAx>
        <c:axId val="5649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AVRG_SQM!$O$17:$W$17</c:f>
              <c:numCache>
                <c:formatCode>0.00</c:formatCode>
                <c:ptCount val="9"/>
                <c:pt idx="0">
                  <c:v>0.34983766666666666</c:v>
                </c:pt>
                <c:pt idx="1">
                  <c:v>0.34240533333333339</c:v>
                </c:pt>
                <c:pt idx="2">
                  <c:v>0.35318099999999997</c:v>
                </c:pt>
                <c:pt idx="3">
                  <c:v>0.34771033333333334</c:v>
                </c:pt>
                <c:pt idx="4">
                  <c:v>0.35954199999999997</c:v>
                </c:pt>
                <c:pt idx="5">
                  <c:v>0.32003566666666666</c:v>
                </c:pt>
                <c:pt idx="6">
                  <c:v>0.37740266666666661</c:v>
                </c:pt>
                <c:pt idx="7">
                  <c:v>0.37938166666666667</c:v>
                </c:pt>
                <c:pt idx="8">
                  <c:v>0.35730666666666666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4-4945-990A-FDB98DF4B3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AVRG_SQM!$O$18:$W$18</c:f>
              <c:numCache>
                <c:formatCode>0.00</c:formatCode>
                <c:ptCount val="9"/>
                <c:pt idx="0">
                  <c:v>0.45581466666666665</c:v>
                </c:pt>
                <c:pt idx="1">
                  <c:v>0.47364299999999998</c:v>
                </c:pt>
                <c:pt idx="2">
                  <c:v>0.45528433333333335</c:v>
                </c:pt>
                <c:pt idx="3">
                  <c:v>0.46812999999999994</c:v>
                </c:pt>
                <c:pt idx="4">
                  <c:v>0.47529366666666667</c:v>
                </c:pt>
                <c:pt idx="5">
                  <c:v>0.48493633333333336</c:v>
                </c:pt>
                <c:pt idx="6">
                  <c:v>0.46593600000000007</c:v>
                </c:pt>
                <c:pt idx="7">
                  <c:v>0.44076033333333337</c:v>
                </c:pt>
                <c:pt idx="8">
                  <c:v>0.42344066666666663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4-4945-990A-FDB98DF4B3E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AVRG_SQM!$O$19:$W$19</c:f>
              <c:numCache>
                <c:formatCode>0.00</c:formatCode>
                <c:ptCount val="9"/>
                <c:pt idx="0">
                  <c:v>0.1994002</c:v>
                </c:pt>
                <c:pt idx="1">
                  <c:v>0.21054140000000002</c:v>
                </c:pt>
                <c:pt idx="2">
                  <c:v>0.20367379999999996</c:v>
                </c:pt>
                <c:pt idx="3">
                  <c:v>0.20220460000000004</c:v>
                </c:pt>
                <c:pt idx="4">
                  <c:v>0.20092300000000002</c:v>
                </c:pt>
                <c:pt idx="5">
                  <c:v>0.20443800000000004</c:v>
                </c:pt>
                <c:pt idx="6">
                  <c:v>0.21326499999999998</c:v>
                </c:pt>
                <c:pt idx="7">
                  <c:v>0.21064279999999996</c:v>
                </c:pt>
                <c:pt idx="8">
                  <c:v>0.22234799999999999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4-4945-990A-FDB98DF4B3E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AVRG_SQM!$O$20:$W$20</c:f>
              <c:numCache>
                <c:formatCode>0.00</c:formatCode>
                <c:ptCount val="9"/>
                <c:pt idx="0">
                  <c:v>0.24511766666666668</c:v>
                </c:pt>
                <c:pt idx="1">
                  <c:v>0.22154199999999999</c:v>
                </c:pt>
                <c:pt idx="2">
                  <c:v>0.23406366666666667</c:v>
                </c:pt>
                <c:pt idx="3">
                  <c:v>0.24110233333333334</c:v>
                </c:pt>
                <c:pt idx="4">
                  <c:v>0.22817200000000001</c:v>
                </c:pt>
                <c:pt idx="5">
                  <c:v>0.23628133333333334</c:v>
                </c:pt>
                <c:pt idx="6">
                  <c:v>0.23250933333333332</c:v>
                </c:pt>
                <c:pt idx="7">
                  <c:v>0.22051266666666666</c:v>
                </c:pt>
                <c:pt idx="8">
                  <c:v>0.21935333333333332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4-4945-990A-FDB98DF4B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770240"/>
        <c:axId val="375767328"/>
      </c:lineChart>
      <c:catAx>
        <c:axId val="37577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67328"/>
        <c:crosses val="autoZero"/>
        <c:auto val="1"/>
        <c:lblAlgn val="ctr"/>
        <c:lblOffset val="100"/>
        <c:noMultiLvlLbl val="0"/>
      </c:catAx>
      <c:valAx>
        <c:axId val="3757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21</xdr:row>
      <xdr:rowOff>112395</xdr:rowOff>
    </xdr:from>
    <xdr:to>
      <xdr:col>10</xdr:col>
      <xdr:colOff>47625</xdr:colOff>
      <xdr:row>35</xdr:row>
      <xdr:rowOff>188595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7CC2E-8B03-7251-E77D-D9241A88E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99060</xdr:colOff>
      <xdr:row>21</xdr:row>
      <xdr:rowOff>110490</xdr:rowOff>
    </xdr:from>
    <xdr:to>
      <xdr:col>19</xdr:col>
      <xdr:colOff>403860</xdr:colOff>
      <xdr:row>35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C9E6A-663A-9872-D7DA-BBDC51841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360045</xdr:colOff>
      <xdr:row>36</xdr:row>
      <xdr:rowOff>180975</xdr:rowOff>
    </xdr:from>
    <xdr:to>
      <xdr:col>10</xdr:col>
      <xdr:colOff>55245</xdr:colOff>
      <xdr:row>51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C0BA71-9ADB-1A0C-EA67-632B6E7A1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36</xdr:row>
      <xdr:rowOff>171450</xdr:rowOff>
    </xdr:from>
    <xdr:to>
      <xdr:col>19</xdr:col>
      <xdr:colOff>342900</xdr:colOff>
      <xdr:row>51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16F774-7A61-387C-FB9D-64E40CDF9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333375</xdr:colOff>
      <xdr:row>52</xdr:row>
      <xdr:rowOff>47625</xdr:rowOff>
    </xdr:from>
    <xdr:to>
      <xdr:col>10</xdr:col>
      <xdr:colOff>28575</xdr:colOff>
      <xdr:row>66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C73F05-143B-F544-496D-B56B68AB9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28575</xdr:colOff>
      <xdr:row>51</xdr:row>
      <xdr:rowOff>171450</xdr:rowOff>
    </xdr:from>
    <xdr:to>
      <xdr:col>19</xdr:col>
      <xdr:colOff>333375</xdr:colOff>
      <xdr:row>66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1A7741-0C69-7394-B0B3-950C3A8F0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N19"/>
  <sheetViews>
    <sheetView zoomScaleNormal="100" workbookViewId="0">
      <pane xSplit="11" ySplit="2" topLeftCell="AX3" activePane="bottomRight" state="frozen"/>
      <selection pane="topRight" activeCell="L1" sqref="L1"/>
      <selection pane="bottomLeft" activeCell="A3" sqref="A3"/>
      <selection pane="bottomRight" activeCell="J20" sqref="J20"/>
    </sheetView>
  </sheetViews>
  <sheetFormatPr defaultColWidth="9.42578125" defaultRowHeight="15" x14ac:dyDescent="0.25"/>
  <cols>
    <col min="1" max="1" width="3" bestFit="1" customWidth="1"/>
    <col min="2" max="2" width="22.85546875" bestFit="1" customWidth="1"/>
    <col min="3" max="10" width="3.7109375" bestFit="1" customWidth="1"/>
    <col min="11" max="11" width="5" bestFit="1" customWidth="1"/>
    <col min="12" max="12" width="3.7109375" bestFit="1" customWidth="1"/>
    <col min="13" max="13" width="8.5703125" bestFit="1" customWidth="1"/>
    <col min="14" max="18" width="7.5703125" bestFit="1" customWidth="1"/>
    <col min="19" max="19" width="8.5703125" bestFit="1" customWidth="1"/>
    <col min="20" max="23" width="7.5703125" bestFit="1" customWidth="1"/>
    <col min="24" max="24" width="9" bestFit="1" customWidth="1"/>
    <col min="25" max="25" width="8.5703125" bestFit="1" customWidth="1"/>
    <col min="26" max="30" width="7.5703125" bestFit="1" customWidth="1"/>
    <col min="31" max="31" width="8.5703125" bestFit="1" customWidth="1"/>
    <col min="32" max="36" width="7.5703125" bestFit="1" customWidth="1"/>
    <col min="37" max="37" width="8.5703125" bestFit="1" customWidth="1"/>
    <col min="38" max="42" width="7.5703125" bestFit="1" customWidth="1"/>
    <col min="43" max="43" width="8.5703125" bestFit="1" customWidth="1"/>
    <col min="44" max="48" width="7.5703125" bestFit="1" customWidth="1"/>
    <col min="49" max="49" width="8.5703125" bestFit="1" customWidth="1"/>
    <col min="50" max="54" width="7.5703125" bestFit="1" customWidth="1"/>
    <col min="55" max="55" width="8.5703125" bestFit="1" customWidth="1"/>
    <col min="56" max="60" width="7.5703125" bestFit="1" customWidth="1"/>
    <col min="61" max="61" width="8.5703125" bestFit="1" customWidth="1"/>
    <col min="62" max="66" width="7.5703125" bestFit="1" customWidth="1"/>
  </cols>
  <sheetData>
    <row r="1" spans="1:66" s="1" customFormat="1" x14ac:dyDescent="0.25">
      <c r="A1" s="10"/>
      <c r="B1" s="11" t="s">
        <v>31</v>
      </c>
      <c r="C1" s="11"/>
      <c r="D1" s="11"/>
      <c r="E1" s="11"/>
      <c r="F1" s="11"/>
      <c r="G1" s="11"/>
      <c r="H1" s="11"/>
      <c r="I1" s="11"/>
      <c r="J1" s="11"/>
      <c r="K1" s="11"/>
      <c r="L1" s="12"/>
      <c r="M1" s="23" t="s">
        <v>6</v>
      </c>
      <c r="N1" s="23"/>
      <c r="O1" s="23"/>
      <c r="P1" s="23"/>
      <c r="Q1" s="23"/>
      <c r="R1" s="24"/>
      <c r="S1" s="22" t="s">
        <v>13</v>
      </c>
      <c r="T1" s="23"/>
      <c r="U1" s="23"/>
      <c r="V1" s="23"/>
      <c r="W1" s="23"/>
      <c r="X1" s="24"/>
      <c r="Y1" s="22" t="s">
        <v>14</v>
      </c>
      <c r="Z1" s="23"/>
      <c r="AA1" s="23"/>
      <c r="AB1" s="23"/>
      <c r="AC1" s="23"/>
      <c r="AD1" s="24"/>
      <c r="AE1" s="22" t="s">
        <v>15</v>
      </c>
      <c r="AF1" s="23"/>
      <c r="AG1" s="23"/>
      <c r="AH1" s="23"/>
      <c r="AI1" s="23"/>
      <c r="AJ1" s="24"/>
      <c r="AK1" s="22" t="s">
        <v>16</v>
      </c>
      <c r="AL1" s="23"/>
      <c r="AM1" s="23"/>
      <c r="AN1" s="23"/>
      <c r="AO1" s="23"/>
      <c r="AP1" s="24"/>
      <c r="AQ1" s="22" t="s">
        <v>17</v>
      </c>
      <c r="AR1" s="23"/>
      <c r="AS1" s="23"/>
      <c r="AT1" s="23"/>
      <c r="AU1" s="23"/>
      <c r="AV1" s="24"/>
      <c r="AW1" s="22" t="s">
        <v>18</v>
      </c>
      <c r="AX1" s="23"/>
      <c r="AY1" s="23"/>
      <c r="AZ1" s="23"/>
      <c r="BA1" s="23"/>
      <c r="BB1" s="24"/>
      <c r="BC1" s="22" t="s">
        <v>19</v>
      </c>
      <c r="BD1" s="23"/>
      <c r="BE1" s="23"/>
      <c r="BF1" s="23"/>
      <c r="BG1" s="23"/>
      <c r="BH1" s="24"/>
      <c r="BI1" s="22" t="s">
        <v>20</v>
      </c>
      <c r="BJ1" s="23"/>
      <c r="BK1" s="23"/>
      <c r="BL1" s="23"/>
      <c r="BM1" s="23"/>
      <c r="BN1" s="24"/>
    </row>
    <row r="2" spans="1:66" x14ac:dyDescent="0.25">
      <c r="A2" s="13"/>
      <c r="B2" s="5"/>
      <c r="C2" s="5"/>
      <c r="D2" s="5"/>
      <c r="E2" s="5"/>
      <c r="F2" s="5"/>
      <c r="G2" s="5"/>
      <c r="H2" s="5"/>
      <c r="I2" s="5"/>
      <c r="J2" s="5"/>
      <c r="K2" s="5"/>
      <c r="L2" s="14"/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R2" s="7" t="s">
        <v>12</v>
      </c>
      <c r="S2" s="4" t="s">
        <v>7</v>
      </c>
      <c r="T2" s="5" t="s">
        <v>8</v>
      </c>
      <c r="U2" s="5" t="s">
        <v>9</v>
      </c>
      <c r="V2" s="5" t="s">
        <v>10</v>
      </c>
      <c r="W2" s="5" t="s">
        <v>11</v>
      </c>
      <c r="X2" s="7" t="s">
        <v>12</v>
      </c>
      <c r="Y2" s="4" t="s">
        <v>7</v>
      </c>
      <c r="Z2" s="5" t="s">
        <v>8</v>
      </c>
      <c r="AA2" s="5" t="s">
        <v>9</v>
      </c>
      <c r="AB2" s="5" t="s">
        <v>10</v>
      </c>
      <c r="AC2" s="5" t="s">
        <v>11</v>
      </c>
      <c r="AD2" s="7" t="s">
        <v>12</v>
      </c>
      <c r="AE2" s="4" t="s">
        <v>7</v>
      </c>
      <c r="AF2" s="5" t="s">
        <v>8</v>
      </c>
      <c r="AG2" s="5" t="s">
        <v>9</v>
      </c>
      <c r="AH2" s="5" t="s">
        <v>10</v>
      </c>
      <c r="AI2" s="5" t="s">
        <v>11</v>
      </c>
      <c r="AJ2" s="7" t="s">
        <v>12</v>
      </c>
      <c r="AK2" s="4" t="s">
        <v>7</v>
      </c>
      <c r="AL2" s="5" t="s">
        <v>8</v>
      </c>
      <c r="AM2" s="5" t="s">
        <v>9</v>
      </c>
      <c r="AN2" s="5" t="s">
        <v>10</v>
      </c>
      <c r="AO2" s="5" t="s">
        <v>11</v>
      </c>
      <c r="AP2" s="7" t="s">
        <v>12</v>
      </c>
      <c r="AQ2" s="4" t="s">
        <v>7</v>
      </c>
      <c r="AR2" s="5" t="s">
        <v>8</v>
      </c>
      <c r="AS2" s="5" t="s">
        <v>9</v>
      </c>
      <c r="AT2" s="5" t="s">
        <v>10</v>
      </c>
      <c r="AU2" s="5" t="s">
        <v>11</v>
      </c>
      <c r="AV2" s="7" t="s">
        <v>12</v>
      </c>
      <c r="AW2" s="4" t="s">
        <v>7</v>
      </c>
      <c r="AX2" s="5" t="s">
        <v>8</v>
      </c>
      <c r="AY2" s="5" t="s">
        <v>9</v>
      </c>
      <c r="AZ2" s="5" t="s">
        <v>10</v>
      </c>
      <c r="BA2" s="5" t="s">
        <v>11</v>
      </c>
      <c r="BB2" s="7" t="s">
        <v>12</v>
      </c>
      <c r="BC2" s="4" t="s">
        <v>7</v>
      </c>
      <c r="BD2" s="5" t="s">
        <v>8</v>
      </c>
      <c r="BE2" s="5" t="s">
        <v>9</v>
      </c>
      <c r="BF2" s="5" t="s">
        <v>10</v>
      </c>
      <c r="BG2" s="5" t="s">
        <v>11</v>
      </c>
      <c r="BH2" s="7" t="s">
        <v>12</v>
      </c>
      <c r="BI2" s="4" t="s">
        <v>7</v>
      </c>
      <c r="BJ2" s="5" t="s">
        <v>8</v>
      </c>
      <c r="BK2" s="5" t="s">
        <v>9</v>
      </c>
      <c r="BL2" s="5" t="s">
        <v>10</v>
      </c>
      <c r="BM2" s="5" t="s">
        <v>11</v>
      </c>
      <c r="BN2" s="7" t="s">
        <v>12</v>
      </c>
    </row>
    <row r="3" spans="1:66" ht="66.75" thickBot="1" x14ac:dyDescent="0.3">
      <c r="A3" s="15" t="s">
        <v>1</v>
      </c>
      <c r="B3" s="16" t="s">
        <v>0</v>
      </c>
      <c r="C3" s="17" t="s">
        <v>22</v>
      </c>
      <c r="D3" s="17" t="s">
        <v>32</v>
      </c>
      <c r="E3" s="17" t="s">
        <v>23</v>
      </c>
      <c r="F3" s="17" t="s">
        <v>24</v>
      </c>
      <c r="G3" s="17" t="s">
        <v>25</v>
      </c>
      <c r="H3" s="17" t="s">
        <v>26</v>
      </c>
      <c r="I3" s="17" t="s">
        <v>27</v>
      </c>
      <c r="J3" s="17" t="s">
        <v>28</v>
      </c>
      <c r="K3" s="17" t="s">
        <v>29</v>
      </c>
      <c r="L3" s="18" t="s">
        <v>30</v>
      </c>
      <c r="M3" s="5" t="str">
        <f t="shared" ref="M3:R3" si="0">_xlfn.CONCAT($M$1,M2)</f>
        <v>M1N5</v>
      </c>
      <c r="N3" s="5" t="str">
        <f t="shared" si="0"/>
        <v>M1S5</v>
      </c>
      <c r="O3" s="5" t="str">
        <f t="shared" si="0"/>
        <v>M1R5</v>
      </c>
      <c r="P3" s="5" t="str">
        <f t="shared" si="0"/>
        <v>M1F5</v>
      </c>
      <c r="Q3" s="5" t="str">
        <f t="shared" si="0"/>
        <v>M1I5</v>
      </c>
      <c r="R3" s="7" t="str">
        <f t="shared" si="0"/>
        <v>M1T5</v>
      </c>
      <c r="S3" s="4" t="str">
        <f t="shared" ref="S3:X3" si="1">_xlfn.CONCAT($S$1,S2)</f>
        <v>M2N5</v>
      </c>
      <c r="T3" s="5" t="str">
        <f t="shared" si="1"/>
        <v>M2S5</v>
      </c>
      <c r="U3" s="5" t="str">
        <f t="shared" si="1"/>
        <v>M2R5</v>
      </c>
      <c r="V3" s="5" t="str">
        <f t="shared" si="1"/>
        <v>M2F5</v>
      </c>
      <c r="W3" s="5" t="str">
        <f t="shared" si="1"/>
        <v>M2I5</v>
      </c>
      <c r="X3" s="7" t="str">
        <f t="shared" si="1"/>
        <v>M2T5</v>
      </c>
      <c r="Y3" s="4" t="str">
        <f t="shared" ref="Y3:AD3" si="2">_xlfn.CONCAT($Y$1,Y2)</f>
        <v>M3N5</v>
      </c>
      <c r="Z3" s="5" t="str">
        <f t="shared" si="2"/>
        <v>M3S5</v>
      </c>
      <c r="AA3" s="5" t="str">
        <f t="shared" si="2"/>
        <v>M3R5</v>
      </c>
      <c r="AB3" s="5" t="str">
        <f t="shared" si="2"/>
        <v>M3F5</v>
      </c>
      <c r="AC3" s="5" t="str">
        <f t="shared" si="2"/>
        <v>M3I5</v>
      </c>
      <c r="AD3" s="7" t="str">
        <f t="shared" si="2"/>
        <v>M3T5</v>
      </c>
      <c r="AE3" s="4" t="str">
        <f t="shared" ref="AE3:AJ3" si="3">_xlfn.CONCAT($AE$1,AE2)</f>
        <v>M4N5</v>
      </c>
      <c r="AF3" s="5" t="str">
        <f t="shared" si="3"/>
        <v>M4S5</v>
      </c>
      <c r="AG3" s="5" t="str">
        <f t="shared" si="3"/>
        <v>M4R5</v>
      </c>
      <c r="AH3" s="5" t="str">
        <f t="shared" si="3"/>
        <v>M4F5</v>
      </c>
      <c r="AI3" s="5" t="str">
        <f t="shared" si="3"/>
        <v>M4I5</v>
      </c>
      <c r="AJ3" s="7" t="str">
        <f t="shared" si="3"/>
        <v>M4T5</v>
      </c>
      <c r="AK3" s="4" t="str">
        <f t="shared" ref="AK3:AP3" si="4">_xlfn.CONCAT($AK$1,AK2)</f>
        <v>M5N5</v>
      </c>
      <c r="AL3" s="5" t="str">
        <f t="shared" si="4"/>
        <v>M5S5</v>
      </c>
      <c r="AM3" s="5" t="str">
        <f t="shared" si="4"/>
        <v>M5R5</v>
      </c>
      <c r="AN3" s="5" t="str">
        <f t="shared" si="4"/>
        <v>M5F5</v>
      </c>
      <c r="AO3" s="5" t="str">
        <f t="shared" si="4"/>
        <v>M5I5</v>
      </c>
      <c r="AP3" s="7" t="str">
        <f t="shared" si="4"/>
        <v>M5T5</v>
      </c>
      <c r="AQ3" s="4" t="str">
        <f t="shared" ref="AQ3:AV3" si="5">_xlfn.CONCAT($AQ$1,AQ2)</f>
        <v>M6N5</v>
      </c>
      <c r="AR3" s="5" t="str">
        <f t="shared" si="5"/>
        <v>M6S5</v>
      </c>
      <c r="AS3" s="5" t="str">
        <f t="shared" si="5"/>
        <v>M6R5</v>
      </c>
      <c r="AT3" s="5" t="str">
        <f t="shared" si="5"/>
        <v>M6F5</v>
      </c>
      <c r="AU3" s="5" t="str">
        <f t="shared" si="5"/>
        <v>M6I5</v>
      </c>
      <c r="AV3" s="7" t="str">
        <f t="shared" si="5"/>
        <v>M6T5</v>
      </c>
      <c r="AW3" s="4" t="str">
        <f t="shared" ref="AW3:BB3" si="6">_xlfn.CONCAT($AW$1,AW2)</f>
        <v>M7N5</v>
      </c>
      <c r="AX3" s="5" t="str">
        <f t="shared" si="6"/>
        <v>M7S5</v>
      </c>
      <c r="AY3" s="5" t="str">
        <f t="shared" si="6"/>
        <v>M7R5</v>
      </c>
      <c r="AZ3" s="5" t="str">
        <f t="shared" si="6"/>
        <v>M7F5</v>
      </c>
      <c r="BA3" s="5" t="str">
        <f t="shared" si="6"/>
        <v>M7I5</v>
      </c>
      <c r="BB3" s="7" t="str">
        <f t="shared" si="6"/>
        <v>M7T5</v>
      </c>
      <c r="BC3" s="4" t="str">
        <f t="shared" ref="BC3:BH3" si="7">_xlfn.CONCAT($BC$1,BC2)</f>
        <v>M8N5</v>
      </c>
      <c r="BD3" s="5" t="str">
        <f t="shared" si="7"/>
        <v>M8S5</v>
      </c>
      <c r="BE3" s="5" t="str">
        <f t="shared" si="7"/>
        <v>M8R5</v>
      </c>
      <c r="BF3" s="5" t="str">
        <f t="shared" si="7"/>
        <v>M8F5</v>
      </c>
      <c r="BG3" s="5" t="str">
        <f t="shared" si="7"/>
        <v>M8I5</v>
      </c>
      <c r="BH3" s="7" t="str">
        <f t="shared" si="7"/>
        <v>M8T5</v>
      </c>
      <c r="BI3" s="4" t="str">
        <f t="shared" ref="BI3:BN3" si="8">_xlfn.CONCAT($BI$1,BI2)</f>
        <v>M9N5</v>
      </c>
      <c r="BJ3" s="5" t="str">
        <f t="shared" si="8"/>
        <v>M9S5</v>
      </c>
      <c r="BK3" s="5" t="str">
        <f t="shared" si="8"/>
        <v>M9R5</v>
      </c>
      <c r="BL3" s="5" t="str">
        <f t="shared" si="8"/>
        <v>M9F5</v>
      </c>
      <c r="BM3" s="5" t="str">
        <f t="shared" si="8"/>
        <v>M9I5</v>
      </c>
      <c r="BN3" s="7" t="str">
        <f t="shared" si="8"/>
        <v>M9T5</v>
      </c>
    </row>
    <row r="4" spans="1:66" x14ac:dyDescent="0.25">
      <c r="A4">
        <v>1</v>
      </c>
      <c r="B4" s="2" t="s">
        <v>2</v>
      </c>
      <c r="C4" s="9" t="str">
        <f t="shared" ref="C4:C17" si="9">MID(B4,1,2)</f>
        <v>Ed</v>
      </c>
      <c r="D4" s="9" t="str">
        <f t="shared" ref="D4:D17" si="10">MID(B4,4,2)</f>
        <v>3p</v>
      </c>
      <c r="E4" s="9" t="str">
        <f t="shared" ref="E4:E17" si="11">MID(B4,7,2)</f>
        <v>10</v>
      </c>
      <c r="F4" s="9" t="str">
        <f t="shared" ref="F4:F17" si="12">MID(B4,10,1)</f>
        <v>F</v>
      </c>
      <c r="G4" s="9">
        <f t="shared" ref="G4:G17" si="13">_xlfn.NUMBERVALUE(MID(B4,11,2))</f>
        <v>15</v>
      </c>
      <c r="H4" s="9" t="str">
        <f t="shared" ref="H4:H17" si="14">MID(B4,14,1)</f>
        <v>N</v>
      </c>
      <c r="I4" s="9" t="str">
        <f t="shared" ref="I4:I17" si="15">MID(B4,16,1)</f>
        <v>W</v>
      </c>
      <c r="J4" s="9" t="str">
        <f t="shared" ref="J4:J17" si="16">MID(B4,18,2)</f>
        <v>uw</v>
      </c>
      <c r="K4">
        <v>249</v>
      </c>
      <c r="L4">
        <v>4</v>
      </c>
      <c r="M4" s="19">
        <v>3.1345800000000001</v>
      </c>
      <c r="N4" s="20">
        <v>1.3424100000000001</v>
      </c>
      <c r="O4" s="20">
        <v>1.6900100000000001E-2</v>
      </c>
      <c r="P4" s="20">
        <v>2.4860699999999999E-2</v>
      </c>
      <c r="Q4" s="20">
        <v>0.49030499999999999</v>
      </c>
      <c r="R4" s="21">
        <v>0.279673</v>
      </c>
      <c r="S4" s="19">
        <v>4.1821999999999999</v>
      </c>
      <c r="T4" s="20">
        <v>1.45059</v>
      </c>
      <c r="U4" s="20">
        <v>1.9681899999999999E-2</v>
      </c>
      <c r="V4" s="20">
        <v>2.8849E-2</v>
      </c>
      <c r="W4" s="20">
        <v>0.49573299999999998</v>
      </c>
      <c r="X4" s="21">
        <v>0.29756500000000002</v>
      </c>
      <c r="Y4" s="19">
        <v>4.7442900000000003</v>
      </c>
      <c r="Z4" s="20">
        <v>1.4361999999999999</v>
      </c>
      <c r="AA4" s="20">
        <v>2.2223E-2</v>
      </c>
      <c r="AB4" s="20">
        <v>4.4490700000000001E-2</v>
      </c>
      <c r="AC4" s="20">
        <v>0.73045899999999997</v>
      </c>
      <c r="AD4" s="21">
        <v>0.29407800000000001</v>
      </c>
      <c r="AE4" s="19">
        <v>4.8608000000000002</v>
      </c>
      <c r="AF4" s="20">
        <v>1.44048</v>
      </c>
      <c r="AG4" s="20">
        <v>2.1074800000000001E-2</v>
      </c>
      <c r="AH4" s="20">
        <v>2.23848E-2</v>
      </c>
      <c r="AI4" s="20">
        <v>0.479709</v>
      </c>
      <c r="AJ4" s="21">
        <v>0.29616500000000001</v>
      </c>
      <c r="AK4" s="19">
        <v>4.8887299999999998</v>
      </c>
      <c r="AL4" s="20">
        <v>1.4388099999999999</v>
      </c>
      <c r="AM4" s="20">
        <v>2.3390299999999999E-2</v>
      </c>
      <c r="AN4" s="20">
        <v>2.8041900000000002E-2</v>
      </c>
      <c r="AO4" s="20">
        <v>0.498247</v>
      </c>
      <c r="AP4" s="21">
        <v>0.29149700000000001</v>
      </c>
      <c r="AQ4" s="19">
        <v>4.7728999999999999</v>
      </c>
      <c r="AR4" s="20">
        <v>1.4172499999999999</v>
      </c>
      <c r="AS4" s="20">
        <v>2.25249E-2</v>
      </c>
      <c r="AT4" s="20">
        <v>3.083E-2</v>
      </c>
      <c r="AU4" s="20">
        <v>0.49111500000000002</v>
      </c>
      <c r="AV4" s="21">
        <v>0.281252</v>
      </c>
      <c r="AW4" s="19">
        <v>4.3472</v>
      </c>
      <c r="AX4" s="20">
        <v>1.3729199999999999</v>
      </c>
      <c r="AY4" s="20">
        <v>2.2884499999999999E-2</v>
      </c>
      <c r="AZ4" s="20">
        <v>5.1426399999999997E-2</v>
      </c>
      <c r="BA4" s="20">
        <v>0.56075900000000001</v>
      </c>
      <c r="BB4" s="21">
        <v>0.30810999999999999</v>
      </c>
      <c r="BC4" s="19">
        <v>5.6107699999999996</v>
      </c>
      <c r="BD4" s="20">
        <v>1.2595000000000001</v>
      </c>
      <c r="BE4" s="20">
        <v>2.0540300000000001E-2</v>
      </c>
      <c r="BF4" s="20">
        <v>3.2810600000000002E-2</v>
      </c>
      <c r="BG4" s="20">
        <v>1.2149300000000001</v>
      </c>
      <c r="BH4" s="21">
        <v>0.40314699999999998</v>
      </c>
      <c r="BI4" s="19">
        <v>2.62418</v>
      </c>
      <c r="BJ4" s="20">
        <v>1.22923</v>
      </c>
      <c r="BK4" s="20">
        <v>1.9791699999999999E-2</v>
      </c>
      <c r="BL4" s="20">
        <v>4.6541199999999998E-2</v>
      </c>
      <c r="BM4" s="20">
        <v>0.58969099999999997</v>
      </c>
      <c r="BN4" s="21">
        <v>0.30169200000000002</v>
      </c>
    </row>
    <row r="5" spans="1:66" x14ac:dyDescent="0.25">
      <c r="A5">
        <v>2</v>
      </c>
      <c r="B5" s="2" t="s">
        <v>2</v>
      </c>
      <c r="C5" s="9" t="str">
        <f t="shared" si="9"/>
        <v>Ed</v>
      </c>
      <c r="D5" s="9" t="str">
        <f t="shared" si="10"/>
        <v>3p</v>
      </c>
      <c r="E5" s="9" t="str">
        <f t="shared" si="11"/>
        <v>10</v>
      </c>
      <c r="F5" s="9" t="str">
        <f t="shared" si="12"/>
        <v>F</v>
      </c>
      <c r="G5" s="9">
        <f t="shared" si="13"/>
        <v>15</v>
      </c>
      <c r="H5" s="9" t="str">
        <f t="shared" si="14"/>
        <v>N</v>
      </c>
      <c r="I5" s="9" t="str">
        <f t="shared" si="15"/>
        <v>W</v>
      </c>
      <c r="J5" s="9" t="str">
        <f t="shared" si="16"/>
        <v>uw</v>
      </c>
      <c r="K5">
        <v>249</v>
      </c>
      <c r="L5">
        <v>4</v>
      </c>
      <c r="M5" s="4">
        <v>3.0348600000000001</v>
      </c>
      <c r="N5" s="5">
        <v>1.20381</v>
      </c>
      <c r="O5" s="5">
        <v>1.7686500000000001E-2</v>
      </c>
      <c r="P5" s="5">
        <v>3.5928399999999999E-2</v>
      </c>
      <c r="Q5" s="5">
        <v>0.44423200000000002</v>
      </c>
      <c r="R5" s="7">
        <v>0.38433200000000001</v>
      </c>
      <c r="S5" s="4">
        <v>3.9688500000000002</v>
      </c>
      <c r="T5" s="5">
        <v>1.28477</v>
      </c>
      <c r="U5" s="5">
        <v>1.9402300000000001E-2</v>
      </c>
      <c r="V5" s="5">
        <v>3.3156499999999998E-2</v>
      </c>
      <c r="W5" s="5">
        <v>0.47142499999999998</v>
      </c>
      <c r="X5" s="7">
        <v>0.38309700000000002</v>
      </c>
      <c r="Y5" s="4">
        <v>4.3509399999999996</v>
      </c>
      <c r="Z5" s="5">
        <v>1.2110300000000001</v>
      </c>
      <c r="AA5" s="5">
        <v>2.1892000000000002E-2</v>
      </c>
      <c r="AB5" s="5">
        <v>3.4021200000000001E-2</v>
      </c>
      <c r="AC5" s="5">
        <v>0.54498800000000003</v>
      </c>
      <c r="AD5" s="7">
        <v>0.39390399999999998</v>
      </c>
      <c r="AE5" s="4">
        <v>4.4699799999999996</v>
      </c>
      <c r="AF5" s="5">
        <v>1.1896199999999999</v>
      </c>
      <c r="AG5" s="5">
        <v>2.0891900000000001E-2</v>
      </c>
      <c r="AH5" s="5">
        <v>2.13992E-2</v>
      </c>
      <c r="AI5" s="5">
        <v>0.51053499999999996</v>
      </c>
      <c r="AJ5" s="7">
        <v>0.378776</v>
      </c>
      <c r="AK5" s="4">
        <v>4.3613799999999996</v>
      </c>
      <c r="AL5" s="5">
        <v>1.2163900000000001</v>
      </c>
      <c r="AM5" s="5">
        <v>2.3048800000000001E-2</v>
      </c>
      <c r="AN5" s="5">
        <v>1.29739E-2</v>
      </c>
      <c r="AO5" s="5">
        <v>0.49828099999999997</v>
      </c>
      <c r="AP5" s="7">
        <v>0.40704499999999999</v>
      </c>
      <c r="AQ5" s="4">
        <v>4.45526</v>
      </c>
      <c r="AR5" s="5">
        <v>1.1425799999999999</v>
      </c>
      <c r="AS5" s="5">
        <v>2.3371800000000002E-2</v>
      </c>
      <c r="AT5" s="5">
        <v>2.05481E-2</v>
      </c>
      <c r="AU5" s="5">
        <v>0.50069600000000003</v>
      </c>
      <c r="AV5" s="7">
        <v>0.32794400000000001</v>
      </c>
      <c r="AW5" s="4">
        <v>3.8028900000000001</v>
      </c>
      <c r="AX5" s="5">
        <v>1.16977</v>
      </c>
      <c r="AY5" s="5">
        <v>2.1878499999999999E-2</v>
      </c>
      <c r="AZ5" s="5">
        <v>3.2466599999999998E-2</v>
      </c>
      <c r="BA5" s="5">
        <v>0.561635</v>
      </c>
      <c r="BB5" s="7">
        <v>0.43884699999999999</v>
      </c>
      <c r="BC5" s="4">
        <v>3.3578600000000001</v>
      </c>
      <c r="BD5" s="5">
        <v>1.2141500000000001</v>
      </c>
      <c r="BE5" s="5">
        <v>1.99055E-2</v>
      </c>
      <c r="BF5" s="5">
        <v>3.6273899999999998E-2</v>
      </c>
      <c r="BG5" s="5">
        <v>1.01454</v>
      </c>
      <c r="BH5" s="7">
        <v>0.37585299999999999</v>
      </c>
      <c r="BI5" s="4">
        <v>2.5279099999999999</v>
      </c>
      <c r="BJ5" s="5">
        <v>1.11825</v>
      </c>
      <c r="BK5" s="5">
        <v>2.1329999999999998E-2</v>
      </c>
      <c r="BL5" s="5">
        <v>2.6944900000000001E-2</v>
      </c>
      <c r="BM5" s="5">
        <v>0.62205699999999997</v>
      </c>
      <c r="BN5" s="7">
        <v>0.41096100000000002</v>
      </c>
    </row>
    <row r="6" spans="1:66" x14ac:dyDescent="0.25">
      <c r="A6">
        <v>3</v>
      </c>
      <c r="B6" s="2" t="s">
        <v>2</v>
      </c>
      <c r="C6" s="9" t="str">
        <f t="shared" si="9"/>
        <v>Ed</v>
      </c>
      <c r="D6" s="9" t="str">
        <f t="shared" si="10"/>
        <v>3p</v>
      </c>
      <c r="E6" s="9" t="str">
        <f t="shared" si="11"/>
        <v>10</v>
      </c>
      <c r="F6" s="9" t="str">
        <f t="shared" si="12"/>
        <v>F</v>
      </c>
      <c r="G6" s="9">
        <f t="shared" si="13"/>
        <v>15</v>
      </c>
      <c r="H6" s="9" t="str">
        <f t="shared" si="14"/>
        <v>N</v>
      </c>
      <c r="I6" s="9" t="str">
        <f t="shared" si="15"/>
        <v>W</v>
      </c>
      <c r="J6" s="9" t="str">
        <f t="shared" si="16"/>
        <v>uw</v>
      </c>
      <c r="K6">
        <v>249</v>
      </c>
      <c r="L6">
        <v>4</v>
      </c>
      <c r="M6" s="4">
        <v>2.6170300000000002</v>
      </c>
      <c r="N6" s="5">
        <v>1.1215900000000001</v>
      </c>
      <c r="O6" s="5">
        <v>1.5219E-2</v>
      </c>
      <c r="P6" s="5">
        <v>1.8200399999999999E-2</v>
      </c>
      <c r="Q6" s="5">
        <v>0.445488</v>
      </c>
      <c r="R6" s="7">
        <v>0.38550800000000002</v>
      </c>
      <c r="S6" s="4">
        <v>3.4841099999999998</v>
      </c>
      <c r="T6" s="5">
        <v>1.1995800000000001</v>
      </c>
      <c r="U6" s="5">
        <v>1.87837E-2</v>
      </c>
      <c r="V6" s="5">
        <v>3.5461899999999998E-2</v>
      </c>
      <c r="W6" s="5">
        <v>0.47246500000000002</v>
      </c>
      <c r="X6" s="7">
        <v>0.34655399999999997</v>
      </c>
      <c r="Y6" s="4">
        <v>3.9094500000000001</v>
      </c>
      <c r="Z6" s="5">
        <v>1.1633899999999999</v>
      </c>
      <c r="AA6" s="5">
        <v>2.3215800000000002E-2</v>
      </c>
      <c r="AB6" s="5">
        <v>1.6818300000000001E-2</v>
      </c>
      <c r="AC6" s="5">
        <v>0.4677</v>
      </c>
      <c r="AD6" s="7">
        <v>0.37156099999999997</v>
      </c>
      <c r="AE6" s="4">
        <v>4.1955499999999999</v>
      </c>
      <c r="AF6" s="5">
        <v>1.1818299999999999</v>
      </c>
      <c r="AG6" s="5">
        <v>2.5369800000000001E-2</v>
      </c>
      <c r="AH6" s="5">
        <v>3.8806199999999999E-2</v>
      </c>
      <c r="AI6" s="5">
        <v>0.473852</v>
      </c>
      <c r="AJ6" s="7">
        <v>0.36819000000000002</v>
      </c>
      <c r="AK6" s="4">
        <v>4.2598399999999996</v>
      </c>
      <c r="AL6" s="5">
        <v>1.18726</v>
      </c>
      <c r="AM6" s="5">
        <v>2.64485E-2</v>
      </c>
      <c r="AN6" s="5">
        <v>1.4787399999999999E-2</v>
      </c>
      <c r="AO6" s="5">
        <v>0.48374800000000001</v>
      </c>
      <c r="AP6" s="7">
        <v>0.38008399999999998</v>
      </c>
      <c r="AQ6" s="4">
        <v>4.2823399999999996</v>
      </c>
      <c r="AR6" s="5">
        <v>1.19984</v>
      </c>
      <c r="AS6" s="5">
        <v>2.5905399999999999E-2</v>
      </c>
      <c r="AT6" s="5">
        <v>2.1698700000000001E-2</v>
      </c>
      <c r="AU6" s="5">
        <v>0.47117399999999998</v>
      </c>
      <c r="AV6" s="7">
        <v>0.35091099999999997</v>
      </c>
      <c r="AW6" s="4">
        <v>4.1279599999999999</v>
      </c>
      <c r="AX6" s="5">
        <v>1.1876100000000001</v>
      </c>
      <c r="AY6" s="5">
        <v>2.8213499999999999E-2</v>
      </c>
      <c r="AZ6" s="5">
        <v>3.0654000000000001E-2</v>
      </c>
      <c r="BA6" s="5">
        <v>0.52354199999999995</v>
      </c>
      <c r="BB6" s="7">
        <v>0.38525100000000001</v>
      </c>
      <c r="BC6" s="4">
        <v>3.7210399999999999</v>
      </c>
      <c r="BD6" s="5">
        <v>1.19476</v>
      </c>
      <c r="BE6" s="5">
        <v>2.5482399999999999E-2</v>
      </c>
      <c r="BF6" s="5">
        <v>3.4510699999999998E-2</v>
      </c>
      <c r="BG6" s="5">
        <v>0.70973900000000001</v>
      </c>
      <c r="BH6" s="7">
        <v>0.35914499999999999</v>
      </c>
      <c r="BI6" s="4">
        <v>2.9362699999999999</v>
      </c>
      <c r="BJ6" s="5">
        <v>1.1090199999999999</v>
      </c>
      <c r="BK6" s="5">
        <v>2.5357399999999999E-2</v>
      </c>
      <c r="BL6" s="5">
        <v>2.6172299999999999E-2</v>
      </c>
      <c r="BM6" s="5">
        <v>0.530053</v>
      </c>
      <c r="BN6" s="7">
        <v>0.359267</v>
      </c>
    </row>
    <row r="7" spans="1:66" x14ac:dyDescent="0.25">
      <c r="A7">
        <v>4</v>
      </c>
      <c r="B7" t="s">
        <v>3</v>
      </c>
      <c r="C7" s="9" t="str">
        <f t="shared" si="9"/>
        <v>Ed</v>
      </c>
      <c r="D7" s="9" t="str">
        <f t="shared" si="10"/>
        <v>Fp</v>
      </c>
      <c r="E7" s="9" t="str">
        <f t="shared" si="11"/>
        <v>10</v>
      </c>
      <c r="F7" s="9" t="str">
        <f t="shared" si="12"/>
        <v>F</v>
      </c>
      <c r="G7" s="9">
        <f t="shared" si="13"/>
        <v>15</v>
      </c>
      <c r="H7" s="9" t="str">
        <f t="shared" si="14"/>
        <v>N</v>
      </c>
      <c r="I7" s="9" t="str">
        <f t="shared" si="15"/>
        <v>W</v>
      </c>
      <c r="J7" s="9" t="str">
        <f t="shared" si="16"/>
        <v>dw</v>
      </c>
      <c r="K7">
        <v>249</v>
      </c>
      <c r="L7">
        <v>4</v>
      </c>
      <c r="M7" s="4">
        <v>6.1961899999999996</v>
      </c>
      <c r="N7" s="5">
        <v>1.9323699999999999</v>
      </c>
      <c r="O7" s="5">
        <v>3.6039599999999998E-2</v>
      </c>
      <c r="P7" s="5">
        <v>5.0309399999999997E-2</v>
      </c>
      <c r="Q7" s="5">
        <v>0.42799300000000001</v>
      </c>
      <c r="R7" s="7">
        <v>0.42211399999999999</v>
      </c>
      <c r="S7" s="4">
        <v>8.9840499999999999</v>
      </c>
      <c r="T7" s="5">
        <v>1.9652400000000001</v>
      </c>
      <c r="U7" s="5">
        <v>4.0178600000000002E-2</v>
      </c>
      <c r="V7" s="5">
        <v>2.6558100000000001E-2</v>
      </c>
      <c r="W7" s="5">
        <v>0.57059400000000005</v>
      </c>
      <c r="X7" s="7">
        <v>0.46015699999999998</v>
      </c>
      <c r="Y7" s="4">
        <v>10.230700000000001</v>
      </c>
      <c r="Z7" s="5">
        <v>1.87418</v>
      </c>
      <c r="AA7" s="5">
        <v>4.0782800000000001E-2</v>
      </c>
      <c r="AB7" s="5">
        <v>3.7100899999999999E-2</v>
      </c>
      <c r="AC7" s="5">
        <v>1.37744</v>
      </c>
      <c r="AD7" s="7">
        <v>0.42868200000000001</v>
      </c>
      <c r="AE7" s="4">
        <v>10.749700000000001</v>
      </c>
      <c r="AF7" s="5">
        <v>1.9402900000000001</v>
      </c>
      <c r="AG7" s="5">
        <v>5.2332400000000001E-2</v>
      </c>
      <c r="AH7" s="5">
        <v>3.0121100000000001E-2</v>
      </c>
      <c r="AI7" s="5">
        <v>0.53590199999999999</v>
      </c>
      <c r="AJ7" s="7">
        <v>0.45218399999999997</v>
      </c>
      <c r="AK7" s="4">
        <v>10.4831</v>
      </c>
      <c r="AL7" s="5">
        <v>1.9372499999999999</v>
      </c>
      <c r="AM7" s="5">
        <v>6.0436700000000003E-2</v>
      </c>
      <c r="AN7" s="5">
        <v>1.9418899999999999E-2</v>
      </c>
      <c r="AO7" s="5">
        <v>0.52580400000000005</v>
      </c>
      <c r="AP7" s="7">
        <v>0.42409599999999997</v>
      </c>
      <c r="AQ7" s="4">
        <v>9.4368800000000004</v>
      </c>
      <c r="AR7" s="5">
        <v>1.93933</v>
      </c>
      <c r="AS7" s="5">
        <v>5.7652399999999999E-2</v>
      </c>
      <c r="AT7" s="5">
        <v>2.1529300000000001E-2</v>
      </c>
      <c r="AU7" s="5">
        <v>0.44527299999999997</v>
      </c>
      <c r="AV7" s="7">
        <v>0.52135399999999998</v>
      </c>
      <c r="AW7" s="4">
        <v>8.1644699999999997</v>
      </c>
      <c r="AX7" s="5">
        <v>1.92821</v>
      </c>
      <c r="AY7" s="5">
        <v>3.8625199999999998E-2</v>
      </c>
      <c r="AZ7" s="5">
        <v>5.6481099999999999E-2</v>
      </c>
      <c r="BA7" s="5">
        <v>0.55881599999999998</v>
      </c>
      <c r="BB7" s="7">
        <v>0.427726</v>
      </c>
      <c r="BC7" s="4">
        <v>6.8051199999999996</v>
      </c>
      <c r="BD7" s="5">
        <v>1.93956</v>
      </c>
      <c r="BE7" s="5">
        <v>2.7604699999999999E-2</v>
      </c>
      <c r="BF7" s="5">
        <v>3.03153E-2</v>
      </c>
      <c r="BG7" s="5">
        <v>0.63756599999999997</v>
      </c>
      <c r="BH7" s="7">
        <v>0.41781099999999999</v>
      </c>
      <c r="BI7" s="4">
        <v>4.4563199999999998</v>
      </c>
      <c r="BJ7" s="5">
        <v>1.9449700000000001</v>
      </c>
      <c r="BK7" s="5">
        <v>2.6495399999999999E-2</v>
      </c>
      <c r="BL7" s="5">
        <v>4.9233800000000001E-2</v>
      </c>
      <c r="BM7" s="5">
        <v>0.64878599999999997</v>
      </c>
      <c r="BN7" s="7">
        <v>0.39107399999999998</v>
      </c>
    </row>
    <row r="8" spans="1:66" x14ac:dyDescent="0.25">
      <c r="A8">
        <v>5</v>
      </c>
      <c r="B8" t="s">
        <v>3</v>
      </c>
      <c r="C8" s="9" t="str">
        <f t="shared" si="9"/>
        <v>Ed</v>
      </c>
      <c r="D8" s="9" t="str">
        <f t="shared" si="10"/>
        <v>Fp</v>
      </c>
      <c r="E8" s="9" t="str">
        <f t="shared" si="11"/>
        <v>10</v>
      </c>
      <c r="F8" s="9" t="str">
        <f t="shared" si="12"/>
        <v>F</v>
      </c>
      <c r="G8" s="9">
        <f t="shared" si="13"/>
        <v>15</v>
      </c>
      <c r="H8" s="9" t="str">
        <f t="shared" si="14"/>
        <v>N</v>
      </c>
      <c r="I8" s="9" t="str">
        <f t="shared" si="15"/>
        <v>W</v>
      </c>
      <c r="J8" s="9" t="str">
        <f t="shared" si="16"/>
        <v>dw</v>
      </c>
      <c r="K8">
        <v>795</v>
      </c>
      <c r="L8">
        <v>4</v>
      </c>
      <c r="M8" s="4">
        <v>5.2137099999999998</v>
      </c>
      <c r="N8" s="5">
        <v>1.95878</v>
      </c>
      <c r="O8" s="5">
        <v>2.3513599999999999E-2</v>
      </c>
      <c r="P8" s="5">
        <v>2.9251800000000001E-2</v>
      </c>
      <c r="Q8" s="5">
        <v>0.44596599999999997</v>
      </c>
      <c r="R8" s="7">
        <v>0.48728100000000002</v>
      </c>
      <c r="S8" s="4">
        <v>7.8594499999999998</v>
      </c>
      <c r="T8" s="5">
        <v>1.95523</v>
      </c>
      <c r="U8" s="5">
        <v>2.62539E-2</v>
      </c>
      <c r="V8" s="5">
        <v>2.52555E-2</v>
      </c>
      <c r="W8" s="5">
        <v>0.46769899999999998</v>
      </c>
      <c r="X8" s="7">
        <v>0.50105500000000003</v>
      </c>
      <c r="Y8" s="4">
        <v>9.6097900000000003</v>
      </c>
      <c r="Z8" s="5">
        <v>1.9350400000000001</v>
      </c>
      <c r="AA8" s="5">
        <v>3.4467100000000001E-2</v>
      </c>
      <c r="AB8" s="5">
        <v>2.4756500000000001E-2</v>
      </c>
      <c r="AC8" s="5">
        <v>0.43071599999999999</v>
      </c>
      <c r="AD8" s="7">
        <v>0.47783999999999999</v>
      </c>
      <c r="AE8" s="4">
        <v>11.0616</v>
      </c>
      <c r="AF8" s="5">
        <v>1.9177500000000001</v>
      </c>
      <c r="AG8" s="5">
        <v>3.6237800000000001E-2</v>
      </c>
      <c r="AH8" s="5">
        <v>2.2747300000000002E-2</v>
      </c>
      <c r="AI8" s="5">
        <v>0.48917500000000003</v>
      </c>
      <c r="AJ8" s="7">
        <v>0.48914400000000002</v>
      </c>
      <c r="AK8" s="4">
        <v>11.758900000000001</v>
      </c>
      <c r="AL8" s="5">
        <v>1.89754</v>
      </c>
      <c r="AM8" s="5">
        <v>3.8845400000000002E-2</v>
      </c>
      <c r="AN8" s="5">
        <v>1.9323E-2</v>
      </c>
      <c r="AO8" s="5">
        <v>0.45327200000000001</v>
      </c>
      <c r="AP8" s="7">
        <v>0.53801100000000002</v>
      </c>
      <c r="AQ8" s="4">
        <v>11.319599999999999</v>
      </c>
      <c r="AR8" s="5">
        <v>1.90655</v>
      </c>
      <c r="AS8" s="5">
        <v>3.3122800000000001E-2</v>
      </c>
      <c r="AT8" s="5">
        <v>1.74612E-2</v>
      </c>
      <c r="AU8" s="5">
        <v>0.45951999999999998</v>
      </c>
      <c r="AV8" s="7">
        <v>0.49489699999999998</v>
      </c>
      <c r="AW8" s="4">
        <v>9.8097200000000004</v>
      </c>
      <c r="AX8" s="5">
        <v>1.9200699999999999</v>
      </c>
      <c r="AY8" s="5">
        <v>3.4623500000000001E-2</v>
      </c>
      <c r="AZ8" s="5">
        <v>2.1533199999999999E-2</v>
      </c>
      <c r="BA8" s="5">
        <v>0.45171800000000001</v>
      </c>
      <c r="BB8" s="7">
        <v>0.50887400000000005</v>
      </c>
      <c r="BC8" s="4">
        <v>7.9194000000000004</v>
      </c>
      <c r="BD8" s="5">
        <v>1.95719</v>
      </c>
      <c r="BE8" s="5">
        <v>3.1025799999999999E-2</v>
      </c>
      <c r="BF8" s="5">
        <v>3.6505500000000003E-2</v>
      </c>
      <c r="BG8" s="5">
        <v>0.51439699999999999</v>
      </c>
      <c r="BH8" s="7">
        <v>0.47227999999999998</v>
      </c>
      <c r="BI8" s="4">
        <v>4.9130000000000003</v>
      </c>
      <c r="BJ8" s="5">
        <v>1.9295599999999999</v>
      </c>
      <c r="BK8" s="5">
        <v>2.7904600000000002E-2</v>
      </c>
      <c r="BL8" s="5">
        <v>1.8139300000000001E-2</v>
      </c>
      <c r="BM8" s="5">
        <v>0.48594799999999999</v>
      </c>
      <c r="BN8" s="7">
        <v>0.442247</v>
      </c>
    </row>
    <row r="9" spans="1:66" x14ac:dyDescent="0.25">
      <c r="A9">
        <v>6</v>
      </c>
      <c r="B9" t="s">
        <v>3</v>
      </c>
      <c r="C9" s="9" t="str">
        <f t="shared" si="9"/>
        <v>Ed</v>
      </c>
      <c r="D9" s="9" t="str">
        <f t="shared" si="10"/>
        <v>Fp</v>
      </c>
      <c r="E9" s="9" t="str">
        <f t="shared" si="11"/>
        <v>10</v>
      </c>
      <c r="F9" s="9" t="str">
        <f t="shared" si="12"/>
        <v>F</v>
      </c>
      <c r="G9" s="9">
        <f t="shared" si="13"/>
        <v>15</v>
      </c>
      <c r="H9" s="9" t="str">
        <f t="shared" si="14"/>
        <v>N</v>
      </c>
      <c r="I9" s="9" t="str">
        <f t="shared" si="15"/>
        <v>W</v>
      </c>
      <c r="J9" s="9" t="str">
        <f t="shared" si="16"/>
        <v>dw</v>
      </c>
      <c r="K9">
        <v>795</v>
      </c>
      <c r="L9">
        <v>4</v>
      </c>
      <c r="M9" s="4">
        <v>4.5755699999999999</v>
      </c>
      <c r="N9" s="5">
        <v>1.9515800000000001</v>
      </c>
      <c r="O9" s="5">
        <v>3.0892099999999999E-2</v>
      </c>
      <c r="P9" s="5">
        <v>1.5391200000000001E-2</v>
      </c>
      <c r="Q9" s="5">
        <v>0.65817300000000001</v>
      </c>
      <c r="R9" s="7">
        <v>0.45804899999999998</v>
      </c>
      <c r="S9" s="4">
        <v>7.2029300000000003</v>
      </c>
      <c r="T9" s="5">
        <v>2.0691899999999999</v>
      </c>
      <c r="U9" s="5">
        <v>3.4640900000000002E-2</v>
      </c>
      <c r="V9" s="5">
        <v>1.55143E-2</v>
      </c>
      <c r="W9" s="5">
        <v>0.67969800000000002</v>
      </c>
      <c r="X9" s="7">
        <v>0.45971699999999999</v>
      </c>
      <c r="Y9" s="4">
        <v>9.1171799999999994</v>
      </c>
      <c r="Z9" s="5">
        <v>1.96201</v>
      </c>
      <c r="AA9" s="5">
        <v>3.9734499999999999E-2</v>
      </c>
      <c r="AB9" s="5">
        <v>2.50633E-2</v>
      </c>
      <c r="AC9" s="5">
        <v>0.63958300000000001</v>
      </c>
      <c r="AD9" s="7">
        <v>0.45933099999999999</v>
      </c>
      <c r="AE9" s="4">
        <v>10.7987</v>
      </c>
      <c r="AF9" s="5">
        <v>1.9967999999999999</v>
      </c>
      <c r="AG9" s="5">
        <v>4.4268500000000002E-2</v>
      </c>
      <c r="AH9" s="5">
        <v>5.9542299999999999E-2</v>
      </c>
      <c r="AI9" s="5">
        <v>0.609537</v>
      </c>
      <c r="AJ9" s="7">
        <v>0.46306199999999997</v>
      </c>
      <c r="AK9" s="4">
        <v>11.670500000000001</v>
      </c>
      <c r="AL9" s="5">
        <v>1.9555199999999999</v>
      </c>
      <c r="AM9" s="5">
        <v>5.3340499999999999E-2</v>
      </c>
      <c r="AN9" s="5">
        <v>1.8955E-2</v>
      </c>
      <c r="AO9" s="5">
        <v>0.63175300000000001</v>
      </c>
      <c r="AP9" s="7">
        <v>0.46377400000000002</v>
      </c>
      <c r="AQ9" s="4">
        <v>11.497299999999999</v>
      </c>
      <c r="AR9" s="5">
        <v>1.97014</v>
      </c>
      <c r="AS9" s="5">
        <v>4.3399199999999999E-2</v>
      </c>
      <c r="AT9" s="5">
        <v>2.1363199999999999E-2</v>
      </c>
      <c r="AU9" s="5">
        <v>0.65972900000000001</v>
      </c>
      <c r="AV9" s="7">
        <v>0.438558</v>
      </c>
      <c r="AW9" s="4">
        <v>9.8643599999999996</v>
      </c>
      <c r="AX9" s="5">
        <v>1.9055</v>
      </c>
      <c r="AY9" s="5">
        <v>3.9826399999999998E-2</v>
      </c>
      <c r="AZ9" s="5">
        <v>2.3837299999999999E-2</v>
      </c>
      <c r="BA9" s="5">
        <v>0.67871899999999996</v>
      </c>
      <c r="BB9" s="7">
        <v>0.46120800000000001</v>
      </c>
      <c r="BC9" s="4">
        <v>7.7335099999999999</v>
      </c>
      <c r="BD9" s="5">
        <v>1.92042</v>
      </c>
      <c r="BE9" s="5">
        <v>3.5812099999999999E-2</v>
      </c>
      <c r="BF9" s="5">
        <v>3.0359199999999999E-2</v>
      </c>
      <c r="BG9" s="5">
        <v>0.70482199999999995</v>
      </c>
      <c r="BH9" s="7">
        <v>0.43219000000000002</v>
      </c>
      <c r="BI9" s="4">
        <v>4.95702</v>
      </c>
      <c r="BJ9" s="5">
        <v>2.00257</v>
      </c>
      <c r="BK9" s="5">
        <v>2.6657900000000002E-2</v>
      </c>
      <c r="BL9" s="5">
        <v>2.9915500000000001E-2</v>
      </c>
      <c r="BM9" s="5">
        <v>0.66515199999999997</v>
      </c>
      <c r="BN9" s="7">
        <v>0.43700099999999997</v>
      </c>
    </row>
    <row r="10" spans="1:66" x14ac:dyDescent="0.25">
      <c r="A10">
        <v>7</v>
      </c>
      <c r="B10" t="s">
        <v>4</v>
      </c>
      <c r="C10" s="9" t="str">
        <f t="shared" si="9"/>
        <v>Ed</v>
      </c>
      <c r="D10" s="9" t="str">
        <f t="shared" si="10"/>
        <v>M3</v>
      </c>
      <c r="E10" s="9" t="str">
        <f t="shared" si="11"/>
        <v>10</v>
      </c>
      <c r="F10" s="9" t="str">
        <f t="shared" si="12"/>
        <v>F</v>
      </c>
      <c r="G10" s="9">
        <f t="shared" si="13"/>
        <v>15</v>
      </c>
      <c r="H10" s="9" t="str">
        <f t="shared" si="14"/>
        <v>N</v>
      </c>
      <c r="I10" s="9" t="str">
        <f t="shared" si="15"/>
        <v>E</v>
      </c>
      <c r="J10" s="9" t="str">
        <f t="shared" si="16"/>
        <v>uw</v>
      </c>
      <c r="K10">
        <v>795</v>
      </c>
      <c r="L10">
        <v>4</v>
      </c>
      <c r="M10" s="4">
        <v>12.6957</v>
      </c>
      <c r="N10" s="5">
        <v>1.52834</v>
      </c>
      <c r="O10" s="5">
        <v>0.11781700000000001</v>
      </c>
      <c r="P10" s="5">
        <v>3.7903199999999998E-3</v>
      </c>
      <c r="Q10" s="5">
        <v>0.63266599999999995</v>
      </c>
      <c r="R10" s="7">
        <v>0.203121</v>
      </c>
      <c r="S10" s="4">
        <v>17.274899999999999</v>
      </c>
      <c r="T10" s="5">
        <v>1.60006</v>
      </c>
      <c r="U10" s="5">
        <v>0.11200499999999999</v>
      </c>
      <c r="V10" s="5">
        <v>4.7229999999999998E-3</v>
      </c>
      <c r="W10" s="5">
        <v>0.64706300000000005</v>
      </c>
      <c r="X10" s="7">
        <v>0.21982599999999999</v>
      </c>
      <c r="Y10" s="4">
        <v>19.557200000000002</v>
      </c>
      <c r="Z10" s="5">
        <v>1.5563899999999999</v>
      </c>
      <c r="AA10" s="5">
        <v>0.10557</v>
      </c>
      <c r="AB10" s="5">
        <v>5.4343600000000001E-3</v>
      </c>
      <c r="AC10" s="5">
        <v>0.62932999999999995</v>
      </c>
      <c r="AD10" s="7">
        <v>0.199327</v>
      </c>
      <c r="AE10" s="4">
        <v>20.214400000000001</v>
      </c>
      <c r="AF10" s="5">
        <v>1.57236</v>
      </c>
      <c r="AG10" s="5">
        <v>0.111998</v>
      </c>
      <c r="AH10" s="5">
        <v>4.99914E-3</v>
      </c>
      <c r="AI10" s="5">
        <v>0.65084799999999998</v>
      </c>
      <c r="AJ10" s="7">
        <v>0.217642</v>
      </c>
      <c r="AK10" s="4">
        <v>20.5245</v>
      </c>
      <c r="AL10" s="5">
        <v>1.57867</v>
      </c>
      <c r="AM10" s="5">
        <v>0.108528</v>
      </c>
      <c r="AN10" s="5">
        <v>5.0749999999999997E-3</v>
      </c>
      <c r="AO10" s="5">
        <v>0.624884</v>
      </c>
      <c r="AP10" s="7">
        <v>0.20330000000000001</v>
      </c>
      <c r="AQ10" s="4">
        <v>19.933900000000001</v>
      </c>
      <c r="AR10" s="5">
        <v>1.5665899999999999</v>
      </c>
      <c r="AS10" s="5">
        <v>0.106085</v>
      </c>
      <c r="AT10" s="5">
        <v>4.3038800000000004E-3</v>
      </c>
      <c r="AU10" s="5">
        <v>0.64893299999999998</v>
      </c>
      <c r="AV10" s="7">
        <v>0.18970100000000001</v>
      </c>
      <c r="AW10" s="4">
        <v>18.352399999999999</v>
      </c>
      <c r="AX10" s="5">
        <v>1.5361100000000001</v>
      </c>
      <c r="AY10" s="5">
        <v>0.10674500000000001</v>
      </c>
      <c r="AZ10" s="5">
        <v>4.6970099999999997E-3</v>
      </c>
      <c r="BA10" s="5">
        <v>0.587974</v>
      </c>
      <c r="BB10" s="7">
        <v>0.21321100000000001</v>
      </c>
      <c r="BC10" s="4">
        <v>15.444100000000001</v>
      </c>
      <c r="BD10" s="5">
        <v>1.5508599999999999</v>
      </c>
      <c r="BE10" s="5">
        <v>0.11500199999999999</v>
      </c>
      <c r="BF10" s="5">
        <v>4.0838799999999998E-3</v>
      </c>
      <c r="BG10" s="5">
        <v>0.58109299999999997</v>
      </c>
      <c r="BH10" s="7">
        <v>0.20536399999999999</v>
      </c>
      <c r="BI10" s="4">
        <v>11.4902</v>
      </c>
      <c r="BJ10" s="5">
        <v>1.52583</v>
      </c>
      <c r="BK10" s="5">
        <v>0.13389200000000001</v>
      </c>
      <c r="BL10" s="5">
        <v>4.2137800000000003E-3</v>
      </c>
      <c r="BM10" s="5">
        <v>0.68742000000000003</v>
      </c>
      <c r="BN10" s="7">
        <v>0.22915099999999999</v>
      </c>
    </row>
    <row r="11" spans="1:66" x14ac:dyDescent="0.25">
      <c r="A11">
        <v>8</v>
      </c>
      <c r="B11" t="s">
        <v>4</v>
      </c>
      <c r="C11" s="9" t="str">
        <f t="shared" si="9"/>
        <v>Ed</v>
      </c>
      <c r="D11" s="9" t="str">
        <f t="shared" si="10"/>
        <v>M3</v>
      </c>
      <c r="E11" s="9" t="str">
        <f t="shared" si="11"/>
        <v>10</v>
      </c>
      <c r="F11" s="9" t="str">
        <f t="shared" si="12"/>
        <v>F</v>
      </c>
      <c r="G11" s="9">
        <f t="shared" si="13"/>
        <v>15</v>
      </c>
      <c r="H11" s="9" t="str">
        <f t="shared" si="14"/>
        <v>N</v>
      </c>
      <c r="I11" s="9" t="str">
        <f t="shared" si="15"/>
        <v>E</v>
      </c>
      <c r="J11" s="9" t="str">
        <f t="shared" si="16"/>
        <v>uw</v>
      </c>
      <c r="K11">
        <v>795</v>
      </c>
      <c r="L11">
        <v>4</v>
      </c>
      <c r="M11" s="4">
        <v>11.940899999999999</v>
      </c>
      <c r="N11" s="5">
        <v>1.5124500000000001</v>
      </c>
      <c r="O11" s="5">
        <v>0.16855899999999999</v>
      </c>
      <c r="P11" s="5">
        <v>3.7703200000000002E-3</v>
      </c>
      <c r="Q11" s="5">
        <v>0.83282599999999996</v>
      </c>
      <c r="R11" s="7">
        <v>0.177119</v>
      </c>
      <c r="S11" s="4">
        <v>15.868399999999999</v>
      </c>
      <c r="T11" s="5">
        <v>1.55593</v>
      </c>
      <c r="U11" s="5">
        <v>0.182453</v>
      </c>
      <c r="V11" s="5">
        <v>4.1621599999999998E-3</v>
      </c>
      <c r="W11" s="5">
        <v>0.80163200000000001</v>
      </c>
      <c r="X11" s="7">
        <v>0.181066</v>
      </c>
      <c r="Y11" s="4">
        <v>18.2958</v>
      </c>
      <c r="Z11" s="5">
        <v>1.4944599999999999</v>
      </c>
      <c r="AA11" s="5">
        <v>0.182674</v>
      </c>
      <c r="AB11" s="5">
        <v>4.8733300000000004E-3</v>
      </c>
      <c r="AC11" s="5">
        <v>0.73148199999999997</v>
      </c>
      <c r="AD11" s="7">
        <v>0.188944</v>
      </c>
      <c r="AE11" s="4">
        <v>19.672899999999998</v>
      </c>
      <c r="AF11" s="5">
        <v>1.5104599999999999</v>
      </c>
      <c r="AG11" s="5">
        <v>0.177837</v>
      </c>
      <c r="AH11" s="5">
        <v>5.3139099999999998E-3</v>
      </c>
      <c r="AI11" s="5">
        <v>0.71185900000000002</v>
      </c>
      <c r="AJ11" s="7">
        <v>0.17233200000000001</v>
      </c>
      <c r="AK11" s="4">
        <v>19.924199999999999</v>
      </c>
      <c r="AL11" s="5">
        <v>1.5106299999999999</v>
      </c>
      <c r="AM11" s="5">
        <v>0.18934599999999999</v>
      </c>
      <c r="AN11" s="5">
        <v>5.6752E-3</v>
      </c>
      <c r="AO11" s="5">
        <v>0.747309</v>
      </c>
      <c r="AP11" s="7">
        <v>0.16425100000000001</v>
      </c>
      <c r="AQ11" s="4">
        <v>20.514299999999999</v>
      </c>
      <c r="AR11" s="5">
        <v>1.5337000000000001</v>
      </c>
      <c r="AS11" s="5">
        <v>0.186526</v>
      </c>
      <c r="AT11" s="5">
        <v>5.4599999999999996E-3</v>
      </c>
      <c r="AU11" s="5">
        <v>0.75242699999999996</v>
      </c>
      <c r="AV11" s="7">
        <v>0.173735</v>
      </c>
      <c r="AW11" s="4">
        <v>19.545400000000001</v>
      </c>
      <c r="AX11" s="5">
        <v>1.50319</v>
      </c>
      <c r="AY11" s="5">
        <v>0.18573200000000001</v>
      </c>
      <c r="AZ11" s="5">
        <v>5.4707000000000002E-3</v>
      </c>
      <c r="BA11" s="5">
        <v>0.73140700000000003</v>
      </c>
      <c r="BB11" s="7">
        <v>0.170655</v>
      </c>
      <c r="BC11" s="4">
        <v>17.123200000000001</v>
      </c>
      <c r="BD11" s="5">
        <v>1.52006</v>
      </c>
      <c r="BE11" s="5">
        <v>0.178651</v>
      </c>
      <c r="BF11" s="5">
        <v>5.2390199999999996E-3</v>
      </c>
      <c r="BG11" s="5">
        <v>0.71361399999999997</v>
      </c>
      <c r="BH11" s="7">
        <v>0.18562699999999999</v>
      </c>
      <c r="BI11" s="4">
        <v>12.780799999999999</v>
      </c>
      <c r="BJ11" s="5">
        <v>1.49794</v>
      </c>
      <c r="BK11" s="5">
        <v>0.16119</v>
      </c>
      <c r="BL11" s="5">
        <v>3.0383099999999998E-3</v>
      </c>
      <c r="BM11" s="5">
        <v>0.71471600000000002</v>
      </c>
      <c r="BN11" s="7">
        <v>0.19644900000000001</v>
      </c>
    </row>
    <row r="12" spans="1:66" x14ac:dyDescent="0.25">
      <c r="A12">
        <v>9</v>
      </c>
      <c r="B12" t="s">
        <v>4</v>
      </c>
      <c r="C12" s="9" t="str">
        <f t="shared" si="9"/>
        <v>Ed</v>
      </c>
      <c r="D12" s="9" t="str">
        <f t="shared" si="10"/>
        <v>M3</v>
      </c>
      <c r="E12" s="9" t="str">
        <f t="shared" si="11"/>
        <v>10</v>
      </c>
      <c r="F12" s="9" t="str">
        <f t="shared" si="12"/>
        <v>F</v>
      </c>
      <c r="G12" s="9">
        <f t="shared" si="13"/>
        <v>15</v>
      </c>
      <c r="H12" s="9" t="str">
        <f t="shared" si="14"/>
        <v>N</v>
      </c>
      <c r="I12" s="9" t="str">
        <f t="shared" si="15"/>
        <v>E</v>
      </c>
      <c r="J12" s="9" t="str">
        <f t="shared" si="16"/>
        <v>uw</v>
      </c>
      <c r="K12">
        <v>6300</v>
      </c>
      <c r="L12">
        <v>4</v>
      </c>
      <c r="M12" s="4">
        <v>12.351000000000001</v>
      </c>
      <c r="N12" s="5">
        <v>1.5281800000000001</v>
      </c>
      <c r="O12" s="5">
        <v>9.8270099999999999E-2</v>
      </c>
      <c r="P12" s="5">
        <v>2.6823300000000001E-3</v>
      </c>
      <c r="Q12" s="5">
        <v>0.69228999999999996</v>
      </c>
      <c r="R12" s="7">
        <v>0.182751</v>
      </c>
      <c r="S12" s="4">
        <v>17.299499999999998</v>
      </c>
      <c r="T12" s="5">
        <v>1.6030500000000001</v>
      </c>
      <c r="U12" s="5">
        <v>0.102741</v>
      </c>
      <c r="V12" s="5">
        <v>3.8794200000000002E-3</v>
      </c>
      <c r="W12" s="5">
        <v>0.68330500000000005</v>
      </c>
      <c r="X12" s="7">
        <v>0.200239</v>
      </c>
      <c r="Y12" s="4">
        <v>19.4481</v>
      </c>
      <c r="Z12" s="5">
        <v>1.55454</v>
      </c>
      <c r="AA12" s="5">
        <v>0.103627</v>
      </c>
      <c r="AB12" s="5">
        <v>4.6542399999999996E-3</v>
      </c>
      <c r="AC12" s="5">
        <v>0.62274799999999997</v>
      </c>
      <c r="AD12" s="7">
        <v>0.19244800000000001</v>
      </c>
      <c r="AE12" s="4">
        <v>20.737400000000001</v>
      </c>
      <c r="AF12" s="5">
        <v>1.5732600000000001</v>
      </c>
      <c r="AG12" s="5">
        <v>0.11112</v>
      </c>
      <c r="AH12" s="5">
        <v>4.9598400000000001E-3</v>
      </c>
      <c r="AI12" s="5">
        <v>0.62220500000000001</v>
      </c>
      <c r="AJ12" s="7">
        <v>0.18320800000000001</v>
      </c>
      <c r="AK12" s="4">
        <v>21.240600000000001</v>
      </c>
      <c r="AL12" s="5">
        <v>1.5765199999999999</v>
      </c>
      <c r="AM12" s="5">
        <v>0.10742599999999999</v>
      </c>
      <c r="AN12" s="5">
        <v>5.5497200000000002E-3</v>
      </c>
      <c r="AO12" s="5">
        <v>0.62222599999999995</v>
      </c>
      <c r="AP12" s="7">
        <v>0.18517900000000001</v>
      </c>
      <c r="AQ12" s="4">
        <v>20.593699999999998</v>
      </c>
      <c r="AR12" s="5">
        <v>1.57246</v>
      </c>
      <c r="AS12" s="5">
        <v>0.107169</v>
      </c>
      <c r="AT12" s="5">
        <v>5.3577900000000003E-3</v>
      </c>
      <c r="AU12" s="5">
        <v>0.655694</v>
      </c>
      <c r="AV12" s="7">
        <v>0.20393600000000001</v>
      </c>
      <c r="AW12" s="4">
        <v>19.258299999999998</v>
      </c>
      <c r="AX12" s="5">
        <v>1.5373399999999999</v>
      </c>
      <c r="AY12" s="5">
        <v>0.100539</v>
      </c>
      <c r="AZ12" s="5">
        <v>5.6570800000000001E-3</v>
      </c>
      <c r="BA12" s="5">
        <v>0.60452799999999995</v>
      </c>
      <c r="BB12" s="7">
        <v>0.203676</v>
      </c>
      <c r="BC12" s="4">
        <v>16.595500000000001</v>
      </c>
      <c r="BD12" s="5">
        <v>1.5618799999999999</v>
      </c>
      <c r="BE12" s="5">
        <v>0.12354900000000001</v>
      </c>
      <c r="BF12" s="5">
        <v>4.4066499999999998E-3</v>
      </c>
      <c r="BG12" s="5">
        <v>0.60982199999999998</v>
      </c>
      <c r="BH12" s="7">
        <v>0.20615700000000001</v>
      </c>
      <c r="BI12" s="4">
        <v>12.1135</v>
      </c>
      <c r="BJ12" s="5">
        <v>1.52657</v>
      </c>
      <c r="BK12" s="5">
        <v>0.12898299999999999</v>
      </c>
      <c r="BL12" s="5">
        <v>3.5467300000000001E-3</v>
      </c>
      <c r="BM12" s="5">
        <v>0.64244699999999999</v>
      </c>
      <c r="BN12" s="7">
        <v>0.21290100000000001</v>
      </c>
    </row>
    <row r="13" spans="1:66" x14ac:dyDescent="0.25">
      <c r="A13">
        <v>10</v>
      </c>
      <c r="B13" t="s">
        <v>4</v>
      </c>
      <c r="C13" s="9" t="str">
        <f t="shared" si="9"/>
        <v>Ed</v>
      </c>
      <c r="D13" s="9" t="str">
        <f t="shared" si="10"/>
        <v>M3</v>
      </c>
      <c r="E13" s="9" t="str">
        <f t="shared" si="11"/>
        <v>10</v>
      </c>
      <c r="F13" s="9" t="str">
        <f t="shared" si="12"/>
        <v>F</v>
      </c>
      <c r="G13" s="9">
        <f t="shared" si="13"/>
        <v>15</v>
      </c>
      <c r="H13" s="9" t="str">
        <f t="shared" si="14"/>
        <v>N</v>
      </c>
      <c r="I13" s="9" t="str">
        <f t="shared" si="15"/>
        <v>E</v>
      </c>
      <c r="J13" s="9" t="str">
        <f t="shared" si="16"/>
        <v>uw</v>
      </c>
      <c r="K13">
        <v>6300</v>
      </c>
      <c r="L13">
        <v>4</v>
      </c>
      <c r="M13" s="4">
        <v>12.264799999999999</v>
      </c>
      <c r="N13" s="5">
        <v>1.52281</v>
      </c>
      <c r="O13" s="5">
        <v>9.0884099999999995E-2</v>
      </c>
      <c r="P13" s="5">
        <v>2.60523E-3</v>
      </c>
      <c r="Q13" s="5">
        <v>0.65457200000000004</v>
      </c>
      <c r="R13" s="7">
        <v>0.20774300000000001</v>
      </c>
      <c r="S13" s="4">
        <v>16.926100000000002</v>
      </c>
      <c r="T13" s="5">
        <v>1.5872999999999999</v>
      </c>
      <c r="U13" s="5">
        <v>8.5320599999999996E-2</v>
      </c>
      <c r="V13" s="5">
        <v>4.0685900000000004E-3</v>
      </c>
      <c r="W13" s="5">
        <v>0.62463199999999997</v>
      </c>
      <c r="X13" s="7">
        <v>0.20980799999999999</v>
      </c>
      <c r="Y13" s="4">
        <v>19.218399999999999</v>
      </c>
      <c r="Z13" s="5">
        <v>1.55236</v>
      </c>
      <c r="AA13" s="5">
        <v>8.8946399999999995E-2</v>
      </c>
      <c r="AB13" s="5">
        <v>5.4270300000000002E-3</v>
      </c>
      <c r="AC13" s="5">
        <v>0.64795999999999998</v>
      </c>
      <c r="AD13" s="7">
        <v>0.194406</v>
      </c>
      <c r="AE13" s="4">
        <v>20.229700000000001</v>
      </c>
      <c r="AF13" s="5">
        <v>1.55748</v>
      </c>
      <c r="AG13" s="5">
        <v>9.0840699999999996E-2</v>
      </c>
      <c r="AH13" s="5">
        <v>6.22699E-3</v>
      </c>
      <c r="AI13" s="5">
        <v>0.63571900000000003</v>
      </c>
      <c r="AJ13" s="7">
        <v>0.203875</v>
      </c>
      <c r="AK13" s="4">
        <v>21.039400000000001</v>
      </c>
      <c r="AL13" s="5">
        <v>1.5609200000000001</v>
      </c>
      <c r="AM13" s="5">
        <v>8.2084900000000002E-2</v>
      </c>
      <c r="AN13" s="5">
        <v>5.3329099999999997E-3</v>
      </c>
      <c r="AO13" s="5">
        <v>0.61595599999999995</v>
      </c>
      <c r="AP13" s="7">
        <v>0.19462499999999999</v>
      </c>
      <c r="AQ13" s="4">
        <v>20.691199999999998</v>
      </c>
      <c r="AR13" s="5">
        <v>1.5708599999999999</v>
      </c>
      <c r="AS13" s="5">
        <v>8.88901E-2</v>
      </c>
      <c r="AT13" s="5">
        <v>4.7025799999999996E-3</v>
      </c>
      <c r="AU13" s="5">
        <v>0.61890500000000004</v>
      </c>
      <c r="AV13" s="7">
        <v>0.20316200000000001</v>
      </c>
      <c r="AW13" s="4">
        <v>19.519600000000001</v>
      </c>
      <c r="AX13" s="5">
        <v>1.5271399999999999</v>
      </c>
      <c r="AY13" s="5">
        <v>8.9625800000000005E-2</v>
      </c>
      <c r="AZ13" s="5">
        <v>4.6296200000000001E-3</v>
      </c>
      <c r="BA13" s="5">
        <v>0.59148400000000001</v>
      </c>
      <c r="BB13" s="7">
        <v>0.21404699999999999</v>
      </c>
      <c r="BC13" s="4">
        <v>17.1189</v>
      </c>
      <c r="BD13" s="5">
        <v>1.55376</v>
      </c>
      <c r="BE13" s="5">
        <v>9.8607600000000004E-2</v>
      </c>
      <c r="BF13" s="5">
        <v>3.78591E-3</v>
      </c>
      <c r="BG13" s="5">
        <v>0.69371000000000005</v>
      </c>
      <c r="BH13" s="7">
        <v>0.19256699999999999</v>
      </c>
      <c r="BI13" s="4">
        <v>12.7621</v>
      </c>
      <c r="BJ13" s="5">
        <v>1.51349</v>
      </c>
      <c r="BK13" s="5">
        <v>0.100399</v>
      </c>
      <c r="BL13" s="5">
        <v>2.9798799999999999E-3</v>
      </c>
      <c r="BM13" s="5">
        <v>0.67048799999999997</v>
      </c>
      <c r="BN13" s="7">
        <v>0.21253</v>
      </c>
    </row>
    <row r="14" spans="1:66" x14ac:dyDescent="0.25">
      <c r="A14">
        <v>11</v>
      </c>
      <c r="B14" t="s">
        <v>4</v>
      </c>
      <c r="C14" s="9" t="str">
        <f t="shared" si="9"/>
        <v>Ed</v>
      </c>
      <c r="D14" s="9" t="str">
        <f t="shared" si="10"/>
        <v>M3</v>
      </c>
      <c r="E14" s="9" t="str">
        <f t="shared" si="11"/>
        <v>10</v>
      </c>
      <c r="F14" s="9" t="str">
        <f t="shared" si="12"/>
        <v>F</v>
      </c>
      <c r="G14" s="9">
        <f t="shared" si="13"/>
        <v>15</v>
      </c>
      <c r="H14" s="9" t="str">
        <f t="shared" si="14"/>
        <v>N</v>
      </c>
      <c r="I14" s="9" t="str">
        <f t="shared" si="15"/>
        <v>E</v>
      </c>
      <c r="J14" s="9" t="str">
        <f t="shared" si="16"/>
        <v>uw</v>
      </c>
      <c r="K14">
        <v>6300</v>
      </c>
      <c r="L14">
        <v>4</v>
      </c>
      <c r="M14" s="4">
        <v>12.41</v>
      </c>
      <c r="N14" s="5">
        <v>1.5366899999999999</v>
      </c>
      <c r="O14" s="5">
        <v>9.6554299999999996E-2</v>
      </c>
      <c r="P14" s="5">
        <v>4.00688E-3</v>
      </c>
      <c r="Q14" s="5">
        <v>0.64504799999999995</v>
      </c>
      <c r="R14" s="7">
        <v>0.226267</v>
      </c>
      <c r="S14" s="4">
        <v>16.597899999999999</v>
      </c>
      <c r="T14" s="5">
        <v>1.5681099999999999</v>
      </c>
      <c r="U14" s="5">
        <v>0.102509</v>
      </c>
      <c r="V14" s="5">
        <v>3.8352899999999999E-3</v>
      </c>
      <c r="W14" s="5">
        <v>0.65597799999999995</v>
      </c>
      <c r="X14" s="7">
        <v>0.24176800000000001</v>
      </c>
      <c r="Y14" s="4">
        <v>18.511900000000001</v>
      </c>
      <c r="Z14" s="5">
        <v>1.5408299999999999</v>
      </c>
      <c r="AA14" s="5">
        <v>0.106874</v>
      </c>
      <c r="AB14" s="5">
        <v>4.4837000000000002E-3</v>
      </c>
      <c r="AC14" s="5">
        <v>0.63413299999999995</v>
      </c>
      <c r="AD14" s="7">
        <v>0.24324399999999999</v>
      </c>
      <c r="AE14" s="4">
        <v>19.984100000000002</v>
      </c>
      <c r="AF14" s="5">
        <v>1.5484599999999999</v>
      </c>
      <c r="AG14" s="5">
        <v>0.1085</v>
      </c>
      <c r="AH14" s="5">
        <v>4.5963899999999997E-3</v>
      </c>
      <c r="AI14" s="5">
        <v>0.63172099999999998</v>
      </c>
      <c r="AJ14" s="7">
        <v>0.23396600000000001</v>
      </c>
      <c r="AK14" s="4">
        <v>20.781300000000002</v>
      </c>
      <c r="AL14" s="5">
        <v>1.54914</v>
      </c>
      <c r="AM14" s="5">
        <v>0.10632800000000001</v>
      </c>
      <c r="AN14" s="5">
        <v>4.7214199999999996E-3</v>
      </c>
      <c r="AO14" s="5">
        <v>0.593275</v>
      </c>
      <c r="AP14" s="7">
        <v>0.25725999999999999</v>
      </c>
      <c r="AQ14" s="4">
        <v>20.457699999999999</v>
      </c>
      <c r="AR14" s="5">
        <v>1.5495399999999999</v>
      </c>
      <c r="AS14" s="5">
        <v>0.106142</v>
      </c>
      <c r="AT14" s="5">
        <v>4.3627500000000003E-3</v>
      </c>
      <c r="AU14" s="5">
        <v>0.63309199999999999</v>
      </c>
      <c r="AV14" s="7">
        <v>0.25165599999999999</v>
      </c>
      <c r="AW14" s="4">
        <v>19.6876</v>
      </c>
      <c r="AX14" s="5">
        <v>1.51616</v>
      </c>
      <c r="AY14" s="5">
        <v>0.10294</v>
      </c>
      <c r="AZ14" s="5">
        <v>4.4061400000000002E-3</v>
      </c>
      <c r="BA14" s="5">
        <v>0.59037899999999999</v>
      </c>
      <c r="BB14" s="7">
        <v>0.26473600000000003</v>
      </c>
      <c r="BC14" s="4">
        <v>16.877800000000001</v>
      </c>
      <c r="BD14" s="5">
        <v>1.5457700000000001</v>
      </c>
      <c r="BE14" s="5">
        <v>0.105878</v>
      </c>
      <c r="BF14" s="5">
        <v>5.04471E-3</v>
      </c>
      <c r="BG14" s="5">
        <v>0.64915100000000003</v>
      </c>
      <c r="BH14" s="7">
        <v>0.26349899999999998</v>
      </c>
      <c r="BI14" s="4">
        <v>12.9999</v>
      </c>
      <c r="BJ14" s="5">
        <v>1.5093000000000001</v>
      </c>
      <c r="BK14" s="5">
        <v>0.115874</v>
      </c>
      <c r="BL14" s="5">
        <v>4.0149699999999997E-3</v>
      </c>
      <c r="BM14" s="5">
        <v>0.62337399999999998</v>
      </c>
      <c r="BN14" s="7">
        <v>0.26070900000000002</v>
      </c>
    </row>
    <row r="15" spans="1:66" x14ac:dyDescent="0.25">
      <c r="A15">
        <v>12</v>
      </c>
      <c r="B15" t="s">
        <v>5</v>
      </c>
      <c r="C15" s="9" t="str">
        <f t="shared" si="9"/>
        <v>Ed</v>
      </c>
      <c r="D15" s="9" t="str">
        <f t="shared" si="10"/>
        <v>Yn</v>
      </c>
      <c r="E15" s="9" t="str">
        <f t="shared" si="11"/>
        <v>10</v>
      </c>
      <c r="F15" s="9" t="str">
        <f t="shared" si="12"/>
        <v>F</v>
      </c>
      <c r="G15" s="9">
        <f t="shared" si="13"/>
        <v>15</v>
      </c>
      <c r="H15" s="9" t="str">
        <f t="shared" si="14"/>
        <v>Y</v>
      </c>
      <c r="I15" s="9" t="str">
        <f t="shared" si="15"/>
        <v>W</v>
      </c>
      <c r="J15" s="9" t="str">
        <f t="shared" si="16"/>
        <v>dw</v>
      </c>
      <c r="K15">
        <v>6300</v>
      </c>
      <c r="L15">
        <v>4</v>
      </c>
      <c r="M15" s="4">
        <v>6.2534999999999998</v>
      </c>
      <c r="N15" s="5">
        <v>1.5919000000000001</v>
      </c>
      <c r="O15" s="5">
        <v>1.8811700000000001E-2</v>
      </c>
      <c r="P15" s="5">
        <v>3.3591999999999997E-2</v>
      </c>
      <c r="Q15" s="5">
        <v>0.47944599999999998</v>
      </c>
      <c r="R15" s="7">
        <v>0.18607899999999999</v>
      </c>
      <c r="S15" s="4">
        <v>8.5158000000000005</v>
      </c>
      <c r="T15" s="5">
        <v>1.6474200000000001</v>
      </c>
      <c r="U15" s="5">
        <v>2.1459800000000001E-2</v>
      </c>
      <c r="V15" s="5">
        <v>2.94893E-2</v>
      </c>
      <c r="W15" s="5">
        <v>0.68179500000000004</v>
      </c>
      <c r="X15" s="7">
        <v>0.16711999999999999</v>
      </c>
      <c r="Y15" s="4">
        <v>9.6993500000000008</v>
      </c>
      <c r="Z15" s="5">
        <v>1.61755</v>
      </c>
      <c r="AA15" s="5">
        <v>2.25782E-2</v>
      </c>
      <c r="AB15" s="5">
        <v>4.91476E-2</v>
      </c>
      <c r="AC15" s="5">
        <v>0.60156900000000002</v>
      </c>
      <c r="AD15" s="7">
        <v>0.16451099999999999</v>
      </c>
      <c r="AE15" s="4">
        <v>10.834300000000001</v>
      </c>
      <c r="AF15" s="5">
        <v>1.6434500000000001</v>
      </c>
      <c r="AG15" s="5">
        <v>2.3654499999999998E-2</v>
      </c>
      <c r="AH15" s="5">
        <v>3.2987500000000003E-2</v>
      </c>
      <c r="AI15" s="5">
        <v>0.49692599999999998</v>
      </c>
      <c r="AJ15" s="7">
        <v>0.210981</v>
      </c>
      <c r="AK15" s="4">
        <v>11.4862</v>
      </c>
      <c r="AL15" s="5">
        <v>1.65265</v>
      </c>
      <c r="AM15" s="5">
        <v>2.3805099999999999E-2</v>
      </c>
      <c r="AN15" s="5">
        <v>3.2469699999999997E-2</v>
      </c>
      <c r="AO15" s="5">
        <v>0.63004300000000002</v>
      </c>
      <c r="AP15" s="7">
        <v>0.18348400000000001</v>
      </c>
      <c r="AQ15" s="4">
        <v>11.6516</v>
      </c>
      <c r="AR15" s="5">
        <v>1.6746000000000001</v>
      </c>
      <c r="AS15" s="5">
        <v>2.2783500000000002E-2</v>
      </c>
      <c r="AT15" s="5">
        <v>3.3062000000000001E-2</v>
      </c>
      <c r="AU15" s="5">
        <v>0.529335</v>
      </c>
      <c r="AV15" s="7">
        <v>0.190634</v>
      </c>
      <c r="AW15" s="4">
        <v>11.005100000000001</v>
      </c>
      <c r="AX15" s="5">
        <v>1.6253</v>
      </c>
      <c r="AY15" s="5">
        <v>2.0542100000000001E-2</v>
      </c>
      <c r="AZ15" s="5">
        <v>4.5057300000000002E-2</v>
      </c>
      <c r="BA15" s="5">
        <v>0.54991000000000001</v>
      </c>
      <c r="BB15" s="7">
        <v>0.18160899999999999</v>
      </c>
      <c r="BC15" s="4">
        <v>9.3485999999999994</v>
      </c>
      <c r="BD15" s="5">
        <v>1.6368100000000001</v>
      </c>
      <c r="BE15" s="5">
        <v>2.1254200000000001E-2</v>
      </c>
      <c r="BF15" s="5">
        <v>3.7747000000000003E-2</v>
      </c>
      <c r="BG15" s="5">
        <v>0.64139900000000005</v>
      </c>
      <c r="BH15" s="7">
        <v>0.19587599999999999</v>
      </c>
      <c r="BI15" s="4">
        <v>6.9606500000000002</v>
      </c>
      <c r="BJ15" s="5">
        <v>1.58379</v>
      </c>
      <c r="BK15" s="5">
        <v>1.8106299999999999E-2</v>
      </c>
      <c r="BL15" s="5">
        <v>3.5686599999999999E-2</v>
      </c>
      <c r="BM15" s="5">
        <v>0.54318</v>
      </c>
      <c r="BN15" s="7">
        <v>0.177206</v>
      </c>
    </row>
    <row r="16" spans="1:66" x14ac:dyDescent="0.25">
      <c r="A16">
        <v>13</v>
      </c>
      <c r="B16" t="s">
        <v>5</v>
      </c>
      <c r="C16" s="9" t="str">
        <f t="shared" si="9"/>
        <v>Ed</v>
      </c>
      <c r="D16" s="9" t="str">
        <f t="shared" si="10"/>
        <v>Yn</v>
      </c>
      <c r="E16" s="9" t="str">
        <f t="shared" si="11"/>
        <v>10</v>
      </c>
      <c r="F16" s="9" t="str">
        <f t="shared" si="12"/>
        <v>F</v>
      </c>
      <c r="G16" s="9">
        <f t="shared" si="13"/>
        <v>15</v>
      </c>
      <c r="H16" s="9" t="str">
        <f t="shared" si="14"/>
        <v>Y</v>
      </c>
      <c r="I16" s="9" t="str">
        <f t="shared" si="15"/>
        <v>W</v>
      </c>
      <c r="J16" s="9" t="str">
        <f t="shared" si="16"/>
        <v>dw</v>
      </c>
      <c r="K16">
        <v>1983</v>
      </c>
      <c r="L16">
        <v>6</v>
      </c>
      <c r="M16" s="4">
        <v>6.6585400000000003</v>
      </c>
      <c r="N16" s="5">
        <v>1.65293</v>
      </c>
      <c r="O16" s="5">
        <v>2.2486699999999998E-2</v>
      </c>
      <c r="P16" s="5">
        <v>2.0574800000000001E-2</v>
      </c>
      <c r="Q16" s="5">
        <v>0.50182099999999996</v>
      </c>
      <c r="R16" s="7">
        <v>0.26359700000000003</v>
      </c>
      <c r="S16" s="4">
        <v>9.3228000000000009</v>
      </c>
      <c r="T16" s="5">
        <v>1.6837200000000001</v>
      </c>
      <c r="U16" s="5">
        <v>2.6154199999999999E-2</v>
      </c>
      <c r="V16" s="5">
        <v>5.9754599999999998E-2</v>
      </c>
      <c r="W16" s="5">
        <v>0.55926799999999999</v>
      </c>
      <c r="X16" s="7">
        <v>0.26210099999999997</v>
      </c>
      <c r="Y16" s="4">
        <v>10.7128</v>
      </c>
      <c r="Z16" s="5">
        <v>1.6278300000000001</v>
      </c>
      <c r="AA16" s="5">
        <v>2.85563E-2</v>
      </c>
      <c r="AB16" s="5">
        <v>4.5360900000000003E-2</v>
      </c>
      <c r="AC16" s="5">
        <v>0.46983599999999998</v>
      </c>
      <c r="AD16" s="7">
        <v>0.262907</v>
      </c>
      <c r="AE16" s="4">
        <v>11.7973</v>
      </c>
      <c r="AF16" s="5">
        <v>1.64777</v>
      </c>
      <c r="AG16" s="5">
        <v>2.6890899999999999E-2</v>
      </c>
      <c r="AH16" s="5">
        <v>2.2789199999999999E-2</v>
      </c>
      <c r="AI16" s="5">
        <v>0.50653400000000004</v>
      </c>
      <c r="AJ16" s="7">
        <v>0.25629200000000002</v>
      </c>
      <c r="AK16" s="4">
        <v>12.0418</v>
      </c>
      <c r="AL16" s="5">
        <v>1.6519900000000001</v>
      </c>
      <c r="AM16" s="5">
        <v>2.9177999999999999E-2</v>
      </c>
      <c r="AN16" s="5">
        <v>1.9925700000000001E-2</v>
      </c>
      <c r="AO16" s="5">
        <v>0.581009</v>
      </c>
      <c r="AP16" s="7">
        <v>0.242566</v>
      </c>
      <c r="AQ16" s="4">
        <v>11.5936</v>
      </c>
      <c r="AR16" s="5">
        <v>1.68733</v>
      </c>
      <c r="AS16" s="5">
        <v>2.79317E-2</v>
      </c>
      <c r="AT16" s="5">
        <v>4.6754299999999999E-2</v>
      </c>
      <c r="AU16" s="5">
        <v>0.50217500000000004</v>
      </c>
      <c r="AV16" s="7">
        <v>0.25825399999999998</v>
      </c>
      <c r="AW16" s="4">
        <v>10.817600000000001</v>
      </c>
      <c r="AX16" s="5">
        <v>1.6359600000000001</v>
      </c>
      <c r="AY16" s="5">
        <v>2.6200999999999999E-2</v>
      </c>
      <c r="AZ16" s="5">
        <v>5.0735599999999999E-2</v>
      </c>
      <c r="BA16" s="5">
        <v>0.51039500000000004</v>
      </c>
      <c r="BB16" s="7">
        <v>0.25002799999999997</v>
      </c>
      <c r="BC16" s="4">
        <v>9.1334599999999995</v>
      </c>
      <c r="BD16" s="5">
        <v>1.6561900000000001</v>
      </c>
      <c r="BE16" s="5">
        <v>2.42811E-2</v>
      </c>
      <c r="BF16" s="5">
        <v>2.8556100000000001E-2</v>
      </c>
      <c r="BG16" s="5">
        <v>0.58014399999999999</v>
      </c>
      <c r="BH16" s="7">
        <v>0.21316299999999999</v>
      </c>
      <c r="BI16" s="4">
        <v>6.4039099999999998</v>
      </c>
      <c r="BJ16" s="5">
        <v>1.5976900000000001</v>
      </c>
      <c r="BK16" s="5">
        <v>1.8748000000000001E-2</v>
      </c>
      <c r="BL16" s="5">
        <v>3.3721399999999999E-2</v>
      </c>
      <c r="BM16" s="5">
        <v>0.567465</v>
      </c>
      <c r="BN16" s="7">
        <v>0.218884</v>
      </c>
    </row>
    <row r="17" spans="1:66" x14ac:dyDescent="0.25">
      <c r="A17">
        <v>14</v>
      </c>
      <c r="B17" t="s">
        <v>5</v>
      </c>
      <c r="C17" s="9" t="str">
        <f t="shared" si="9"/>
        <v>Ed</v>
      </c>
      <c r="D17" s="9" t="str">
        <f t="shared" si="10"/>
        <v>Yn</v>
      </c>
      <c r="E17" s="9" t="str">
        <f t="shared" si="11"/>
        <v>10</v>
      </c>
      <c r="F17" s="9" t="str">
        <f t="shared" si="12"/>
        <v>F</v>
      </c>
      <c r="G17" s="9">
        <f t="shared" si="13"/>
        <v>15</v>
      </c>
      <c r="H17" s="9" t="str">
        <f t="shared" si="14"/>
        <v>Y</v>
      </c>
      <c r="I17" s="9" t="str">
        <f t="shared" si="15"/>
        <v>W</v>
      </c>
      <c r="J17" s="9" t="str">
        <f t="shared" si="16"/>
        <v>dw</v>
      </c>
      <c r="K17">
        <v>1983</v>
      </c>
      <c r="L17">
        <v>6</v>
      </c>
      <c r="M17" s="4">
        <v>6.5437700000000003</v>
      </c>
      <c r="N17" s="5">
        <v>1.6118399999999999</v>
      </c>
      <c r="O17" s="5">
        <v>2.43033E-2</v>
      </c>
      <c r="P17" s="5">
        <v>2.2425E-2</v>
      </c>
      <c r="Q17" s="5">
        <v>0.47146900000000003</v>
      </c>
      <c r="R17" s="7">
        <v>0.28567700000000001</v>
      </c>
      <c r="S17" s="4">
        <v>8.87805</v>
      </c>
      <c r="T17" s="5">
        <v>1.67231</v>
      </c>
      <c r="U17" s="5">
        <v>2.7448299999999998E-2</v>
      </c>
      <c r="V17" s="5">
        <v>2.2908700000000001E-2</v>
      </c>
      <c r="W17" s="5">
        <v>0.518316</v>
      </c>
      <c r="X17" s="7">
        <v>0.235405</v>
      </c>
      <c r="Y17" s="4">
        <v>10.36</v>
      </c>
      <c r="Z17" s="5">
        <v>1.62643</v>
      </c>
      <c r="AA17" s="5">
        <v>2.9225500000000001E-2</v>
      </c>
      <c r="AB17" s="5">
        <v>5.19651E-2</v>
      </c>
      <c r="AC17" s="5">
        <v>0.50084300000000004</v>
      </c>
      <c r="AD17" s="7">
        <v>0.27477299999999999</v>
      </c>
      <c r="AE17" s="4">
        <v>11.269299999999999</v>
      </c>
      <c r="AF17" s="5">
        <v>1.66509</v>
      </c>
      <c r="AG17" s="5">
        <v>2.9508300000000001E-2</v>
      </c>
      <c r="AH17" s="5">
        <v>2.59892E-2</v>
      </c>
      <c r="AI17" s="5">
        <v>0.498442</v>
      </c>
      <c r="AJ17" s="7">
        <v>0.25603399999999998</v>
      </c>
      <c r="AK17" s="4">
        <v>11.5738</v>
      </c>
      <c r="AL17" s="5">
        <v>1.66839</v>
      </c>
      <c r="AM17" s="5">
        <v>3.2370500000000003E-2</v>
      </c>
      <c r="AN17" s="5">
        <v>2.3481200000000001E-2</v>
      </c>
      <c r="AO17" s="5">
        <v>0.53565399999999996</v>
      </c>
      <c r="AP17" s="7">
        <v>0.25846599999999997</v>
      </c>
      <c r="AQ17" s="4">
        <v>11.6997</v>
      </c>
      <c r="AR17" s="5">
        <v>1.68205</v>
      </c>
      <c r="AS17" s="5">
        <v>3.1403599999999997E-2</v>
      </c>
      <c r="AT17" s="5">
        <v>3.9801299999999998E-2</v>
      </c>
      <c r="AU17" s="5">
        <v>0.51377499999999998</v>
      </c>
      <c r="AV17" s="7">
        <v>0.25995600000000002</v>
      </c>
      <c r="AW17" s="4">
        <v>10.6518</v>
      </c>
      <c r="AX17" s="5">
        <v>1.6291899999999999</v>
      </c>
      <c r="AY17" s="5">
        <v>2.9929500000000001E-2</v>
      </c>
      <c r="AZ17" s="5">
        <v>4.80755E-2</v>
      </c>
      <c r="BA17" s="5">
        <v>0.52893699999999999</v>
      </c>
      <c r="BB17" s="7">
        <v>0.26589099999999999</v>
      </c>
      <c r="BC17" s="4">
        <v>8.9226500000000009</v>
      </c>
      <c r="BD17" s="5">
        <v>1.66269</v>
      </c>
      <c r="BE17" s="5">
        <v>2.8092200000000001E-2</v>
      </c>
      <c r="BF17" s="5">
        <v>2.3431299999999999E-2</v>
      </c>
      <c r="BG17" s="5">
        <v>0.57369099999999995</v>
      </c>
      <c r="BH17" s="7">
        <v>0.25249899999999997</v>
      </c>
      <c r="BI17" s="4">
        <v>6.33629</v>
      </c>
      <c r="BJ17" s="5">
        <v>1.61795</v>
      </c>
      <c r="BK17" s="5">
        <v>2.29508E-2</v>
      </c>
      <c r="BL17" s="5">
        <v>3.4614499999999999E-2</v>
      </c>
      <c r="BM17" s="5">
        <v>0.57323900000000005</v>
      </c>
      <c r="BN17" s="7">
        <v>0.26196999999999998</v>
      </c>
    </row>
    <row r="18" spans="1:66" x14ac:dyDescent="0.25"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x14ac:dyDescent="0.25"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</sheetData>
  <mergeCells count="9">
    <mergeCell ref="AW1:BB1"/>
    <mergeCell ref="BC1:BH1"/>
    <mergeCell ref="BI1:BN1"/>
    <mergeCell ref="M1:R1"/>
    <mergeCell ref="S1:X1"/>
    <mergeCell ref="Y1:AD1"/>
    <mergeCell ref="AE1:AJ1"/>
    <mergeCell ref="AK1:AP1"/>
    <mergeCell ref="AQ1:AV1"/>
  </mergeCells>
  <phoneticPr fontId="2" type="noConversion"/>
  <conditionalFormatting sqref="G4:G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DF6C-429C-43AD-80D2-3F8F4A172E84}">
  <dimension ref="A1:W50"/>
  <sheetViews>
    <sheetView topLeftCell="B22" zoomScale="70" zoomScaleNormal="70" workbookViewId="0">
      <selection activeCell="Y24" sqref="Y24"/>
    </sheetView>
  </sheetViews>
  <sheetFormatPr defaultRowHeight="15" x14ac:dyDescent="0.25"/>
  <cols>
    <col min="1" max="1" width="3" bestFit="1" customWidth="1"/>
    <col min="2" max="2" width="29.7109375" bestFit="1" customWidth="1"/>
    <col min="13" max="13" width="3" bestFit="1" customWidth="1"/>
    <col min="14" max="14" width="29.7109375" bestFit="1" customWidth="1"/>
  </cols>
  <sheetData>
    <row r="1" spans="1:23" x14ac:dyDescent="0.25">
      <c r="C1" s="1" t="s">
        <v>7</v>
      </c>
      <c r="D1" s="1"/>
      <c r="E1" s="1"/>
      <c r="F1" s="1"/>
      <c r="G1" s="1"/>
      <c r="H1" s="1"/>
      <c r="I1" s="1"/>
      <c r="J1" s="1"/>
      <c r="K1" s="1"/>
      <c r="O1" s="1" t="s">
        <v>8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s="1" t="s">
        <v>1</v>
      </c>
      <c r="B2" s="1" t="s">
        <v>0</v>
      </c>
      <c r="C2" s="1" t="s">
        <v>6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M2" s="1" t="s">
        <v>1</v>
      </c>
      <c r="N2" s="1" t="s">
        <v>0</v>
      </c>
      <c r="O2" s="1" t="s">
        <v>6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</row>
    <row r="3" spans="1:23" x14ac:dyDescent="0.25">
      <c r="A3">
        <v>1</v>
      </c>
      <c r="B3" s="2" t="s">
        <v>2</v>
      </c>
      <c r="C3" s="8">
        <f>flyovers!M4</f>
        <v>3.1345800000000001</v>
      </c>
      <c r="D3" s="8">
        <f>flyovers!S4</f>
        <v>4.1821999999999999</v>
      </c>
      <c r="E3" s="8">
        <f>flyovers!Y4</f>
        <v>4.7442900000000003</v>
      </c>
      <c r="F3" s="8">
        <f>flyovers!AE4</f>
        <v>4.8608000000000002</v>
      </c>
      <c r="G3" s="8">
        <f>flyovers!AK4</f>
        <v>4.8887299999999998</v>
      </c>
      <c r="H3" s="8">
        <f>flyovers!AQ4</f>
        <v>4.7728999999999999</v>
      </c>
      <c r="I3" s="8">
        <f>flyovers!AW4</f>
        <v>4.3472</v>
      </c>
      <c r="J3" s="8">
        <f>flyovers!BC4</f>
        <v>5.6107699999999996</v>
      </c>
      <c r="K3" s="8">
        <f>flyovers!BI4</f>
        <v>2.62418</v>
      </c>
      <c r="M3">
        <v>1</v>
      </c>
      <c r="N3" s="2" t="s">
        <v>2</v>
      </c>
      <c r="O3">
        <f>flyovers!N4</f>
        <v>1.3424100000000001</v>
      </c>
      <c r="P3">
        <f>flyovers!T4</f>
        <v>1.45059</v>
      </c>
      <c r="Q3">
        <f>flyovers!Z4</f>
        <v>1.4361999999999999</v>
      </c>
      <c r="R3">
        <f>flyovers!AF4</f>
        <v>1.44048</v>
      </c>
      <c r="S3">
        <f>flyovers!AL4</f>
        <v>1.4388099999999999</v>
      </c>
      <c r="T3">
        <f>flyovers!AR4</f>
        <v>1.4172499999999999</v>
      </c>
      <c r="U3">
        <f>flyovers!AX4</f>
        <v>1.3729199999999999</v>
      </c>
      <c r="V3">
        <f>flyovers!BD4</f>
        <v>1.2595000000000001</v>
      </c>
      <c r="W3">
        <f>flyovers!BJ4</f>
        <v>1.22923</v>
      </c>
    </row>
    <row r="4" spans="1:23" x14ac:dyDescent="0.25">
      <c r="A4">
        <v>2</v>
      </c>
      <c r="B4" s="2" t="s">
        <v>2</v>
      </c>
      <c r="C4" s="8">
        <f>flyovers!M5</f>
        <v>3.0348600000000001</v>
      </c>
      <c r="D4" s="8">
        <f>flyovers!S5</f>
        <v>3.9688500000000002</v>
      </c>
      <c r="E4" s="8">
        <f>flyovers!Y5</f>
        <v>4.3509399999999996</v>
      </c>
      <c r="F4" s="8">
        <f>flyovers!AE5</f>
        <v>4.4699799999999996</v>
      </c>
      <c r="G4" s="8">
        <f>flyovers!AK5</f>
        <v>4.3613799999999996</v>
      </c>
      <c r="H4" s="8">
        <f>flyovers!AQ5</f>
        <v>4.45526</v>
      </c>
      <c r="I4" s="8">
        <f>flyovers!AW5</f>
        <v>3.8028900000000001</v>
      </c>
      <c r="J4" s="8">
        <f>flyovers!BC5</f>
        <v>3.3578600000000001</v>
      </c>
      <c r="K4" s="8">
        <f>flyovers!BI5</f>
        <v>2.5279099999999999</v>
      </c>
      <c r="M4">
        <v>2</v>
      </c>
      <c r="N4" s="2" t="s">
        <v>2</v>
      </c>
      <c r="O4">
        <f>flyovers!N5</f>
        <v>1.20381</v>
      </c>
      <c r="P4">
        <f>flyovers!T5</f>
        <v>1.28477</v>
      </c>
      <c r="Q4">
        <f>flyovers!Z5</f>
        <v>1.2110300000000001</v>
      </c>
      <c r="R4">
        <f>flyovers!AF5</f>
        <v>1.1896199999999999</v>
      </c>
      <c r="S4">
        <f>flyovers!AL5</f>
        <v>1.2163900000000001</v>
      </c>
      <c r="T4">
        <f>flyovers!AR5</f>
        <v>1.1425799999999999</v>
      </c>
      <c r="U4">
        <f>flyovers!AX5</f>
        <v>1.16977</v>
      </c>
      <c r="V4">
        <f>flyovers!BD5</f>
        <v>1.2141500000000001</v>
      </c>
      <c r="W4">
        <f>flyovers!BJ5</f>
        <v>1.11825</v>
      </c>
    </row>
    <row r="5" spans="1:23" x14ac:dyDescent="0.25">
      <c r="A5">
        <v>3</v>
      </c>
      <c r="B5" s="2" t="s">
        <v>2</v>
      </c>
      <c r="C5" s="8">
        <f>flyovers!M6</f>
        <v>2.6170300000000002</v>
      </c>
      <c r="D5" s="8">
        <f>flyovers!S6</f>
        <v>3.4841099999999998</v>
      </c>
      <c r="E5" s="8">
        <f>flyovers!Y6</f>
        <v>3.9094500000000001</v>
      </c>
      <c r="F5" s="8">
        <f>flyovers!AE6</f>
        <v>4.1955499999999999</v>
      </c>
      <c r="G5" s="8">
        <f>flyovers!AK6</f>
        <v>4.2598399999999996</v>
      </c>
      <c r="H5" s="8">
        <f>flyovers!AQ6</f>
        <v>4.2823399999999996</v>
      </c>
      <c r="I5" s="8">
        <f>flyovers!AW6</f>
        <v>4.1279599999999999</v>
      </c>
      <c r="J5" s="8">
        <f>flyovers!BC6</f>
        <v>3.7210399999999999</v>
      </c>
      <c r="K5" s="8">
        <f>flyovers!BI6</f>
        <v>2.9362699999999999</v>
      </c>
      <c r="M5">
        <v>3</v>
      </c>
      <c r="N5" s="2" t="s">
        <v>2</v>
      </c>
      <c r="O5">
        <f>flyovers!N6</f>
        <v>1.1215900000000001</v>
      </c>
      <c r="P5">
        <f>flyovers!T6</f>
        <v>1.1995800000000001</v>
      </c>
      <c r="Q5">
        <f>flyovers!Z6</f>
        <v>1.1633899999999999</v>
      </c>
      <c r="R5">
        <f>flyovers!AF6</f>
        <v>1.1818299999999999</v>
      </c>
      <c r="S5">
        <f>flyovers!AL6</f>
        <v>1.18726</v>
      </c>
      <c r="T5">
        <f>flyovers!AR6</f>
        <v>1.19984</v>
      </c>
      <c r="U5">
        <f>flyovers!AX6</f>
        <v>1.1876100000000001</v>
      </c>
      <c r="V5">
        <f>flyovers!BD6</f>
        <v>1.19476</v>
      </c>
      <c r="W5">
        <f>flyovers!BJ6</f>
        <v>1.1090199999999999</v>
      </c>
    </row>
    <row r="6" spans="1:23" x14ac:dyDescent="0.25">
      <c r="A6">
        <v>4</v>
      </c>
      <c r="B6" t="s">
        <v>3</v>
      </c>
      <c r="C6" s="8">
        <f>flyovers!M7</f>
        <v>6.1961899999999996</v>
      </c>
      <c r="D6" s="8">
        <f>flyovers!S7</f>
        <v>8.9840499999999999</v>
      </c>
      <c r="E6" s="8">
        <f>flyovers!Y7</f>
        <v>10.230700000000001</v>
      </c>
      <c r="F6" s="8">
        <f>flyovers!AE7</f>
        <v>10.749700000000001</v>
      </c>
      <c r="G6" s="8">
        <f>flyovers!AK7</f>
        <v>10.4831</v>
      </c>
      <c r="H6" s="8">
        <f>flyovers!AQ7</f>
        <v>9.4368800000000004</v>
      </c>
      <c r="I6" s="8">
        <f>flyovers!AW7</f>
        <v>8.1644699999999997</v>
      </c>
      <c r="J6" s="8">
        <f>flyovers!BC7</f>
        <v>6.8051199999999996</v>
      </c>
      <c r="K6" s="8">
        <f>flyovers!BI7</f>
        <v>4.4563199999999998</v>
      </c>
      <c r="M6">
        <v>4</v>
      </c>
      <c r="N6" t="s">
        <v>3</v>
      </c>
      <c r="O6">
        <f>flyovers!N7</f>
        <v>1.9323699999999999</v>
      </c>
      <c r="P6">
        <f>flyovers!T7</f>
        <v>1.9652400000000001</v>
      </c>
      <c r="Q6">
        <f>flyovers!Z7</f>
        <v>1.87418</v>
      </c>
      <c r="R6">
        <f>flyovers!AF7</f>
        <v>1.9402900000000001</v>
      </c>
      <c r="S6">
        <f>flyovers!AL7</f>
        <v>1.9372499999999999</v>
      </c>
      <c r="T6">
        <f>flyovers!AR7</f>
        <v>1.93933</v>
      </c>
      <c r="U6">
        <f>flyovers!AX7</f>
        <v>1.92821</v>
      </c>
      <c r="V6">
        <f>flyovers!BD7</f>
        <v>1.93956</v>
      </c>
      <c r="W6">
        <f>flyovers!BJ7</f>
        <v>1.9449700000000001</v>
      </c>
    </row>
    <row r="7" spans="1:23" x14ac:dyDescent="0.25">
      <c r="A7">
        <v>5</v>
      </c>
      <c r="B7" t="s">
        <v>3</v>
      </c>
      <c r="C7" s="8">
        <f>flyovers!M8</f>
        <v>5.2137099999999998</v>
      </c>
      <c r="D7" s="8">
        <f>flyovers!S8</f>
        <v>7.8594499999999998</v>
      </c>
      <c r="E7" s="8">
        <f>flyovers!Y8</f>
        <v>9.6097900000000003</v>
      </c>
      <c r="F7" s="8">
        <f>flyovers!AE8</f>
        <v>11.0616</v>
      </c>
      <c r="G7" s="8">
        <f>flyovers!AK8</f>
        <v>11.758900000000001</v>
      </c>
      <c r="H7" s="8">
        <f>flyovers!AQ8</f>
        <v>11.319599999999999</v>
      </c>
      <c r="I7" s="8">
        <f>flyovers!AW8</f>
        <v>9.8097200000000004</v>
      </c>
      <c r="J7" s="8">
        <f>flyovers!BC8</f>
        <v>7.9194000000000004</v>
      </c>
      <c r="K7" s="8">
        <f>flyovers!BI8</f>
        <v>4.9130000000000003</v>
      </c>
      <c r="M7">
        <v>5</v>
      </c>
      <c r="N7" t="s">
        <v>3</v>
      </c>
      <c r="O7">
        <f>flyovers!N8</f>
        <v>1.95878</v>
      </c>
      <c r="P7">
        <f>flyovers!T8</f>
        <v>1.95523</v>
      </c>
      <c r="Q7">
        <f>flyovers!Z8</f>
        <v>1.9350400000000001</v>
      </c>
      <c r="R7">
        <f>flyovers!AF8</f>
        <v>1.9177500000000001</v>
      </c>
      <c r="S7">
        <f>flyovers!AL8</f>
        <v>1.89754</v>
      </c>
      <c r="T7">
        <f>flyovers!AR8</f>
        <v>1.90655</v>
      </c>
      <c r="U7">
        <f>flyovers!AX8</f>
        <v>1.9200699999999999</v>
      </c>
      <c r="V7">
        <f>flyovers!BD8</f>
        <v>1.95719</v>
      </c>
      <c r="W7">
        <f>flyovers!BJ8</f>
        <v>1.9295599999999999</v>
      </c>
    </row>
    <row r="8" spans="1:23" x14ac:dyDescent="0.25">
      <c r="A8">
        <v>6</v>
      </c>
      <c r="B8" t="s">
        <v>3</v>
      </c>
      <c r="C8" s="8">
        <f>flyovers!M9</f>
        <v>4.5755699999999999</v>
      </c>
      <c r="D8" s="8">
        <f>flyovers!S9</f>
        <v>7.2029300000000003</v>
      </c>
      <c r="E8" s="8">
        <f>flyovers!Y9</f>
        <v>9.1171799999999994</v>
      </c>
      <c r="F8" s="8">
        <f>flyovers!AE9</f>
        <v>10.7987</v>
      </c>
      <c r="G8" s="8">
        <f>flyovers!AK9</f>
        <v>11.670500000000001</v>
      </c>
      <c r="H8" s="8">
        <f>flyovers!AQ9</f>
        <v>11.497299999999999</v>
      </c>
      <c r="I8" s="8">
        <f>flyovers!AW9</f>
        <v>9.8643599999999996</v>
      </c>
      <c r="J8" s="8">
        <f>flyovers!BC9</f>
        <v>7.7335099999999999</v>
      </c>
      <c r="K8" s="8">
        <f>flyovers!BI9</f>
        <v>4.95702</v>
      </c>
      <c r="M8">
        <v>6</v>
      </c>
      <c r="N8" t="s">
        <v>3</v>
      </c>
      <c r="O8">
        <f>flyovers!N9</f>
        <v>1.9515800000000001</v>
      </c>
      <c r="P8">
        <f>flyovers!T9</f>
        <v>2.0691899999999999</v>
      </c>
      <c r="Q8">
        <f>flyovers!Z9</f>
        <v>1.96201</v>
      </c>
      <c r="R8">
        <f>flyovers!AF9</f>
        <v>1.9967999999999999</v>
      </c>
      <c r="S8">
        <f>flyovers!AL9</f>
        <v>1.9555199999999999</v>
      </c>
      <c r="T8">
        <f>flyovers!AR9</f>
        <v>1.97014</v>
      </c>
      <c r="U8">
        <f>flyovers!AX9</f>
        <v>1.9055</v>
      </c>
      <c r="V8">
        <f>flyovers!BD9</f>
        <v>1.92042</v>
      </c>
      <c r="W8">
        <f>flyovers!BJ9</f>
        <v>2.00257</v>
      </c>
    </row>
    <row r="9" spans="1:23" x14ac:dyDescent="0.25">
      <c r="A9">
        <v>7</v>
      </c>
      <c r="B9" t="s">
        <v>4</v>
      </c>
      <c r="C9" s="8">
        <f>flyovers!M10</f>
        <v>12.6957</v>
      </c>
      <c r="D9" s="8">
        <f>flyovers!S10</f>
        <v>17.274899999999999</v>
      </c>
      <c r="E9" s="8">
        <f>flyovers!Y10</f>
        <v>19.557200000000002</v>
      </c>
      <c r="F9" s="8">
        <f>flyovers!AE10</f>
        <v>20.214400000000001</v>
      </c>
      <c r="G9" s="8">
        <f>flyovers!AK10</f>
        <v>20.5245</v>
      </c>
      <c r="H9" s="8">
        <f>flyovers!AQ10</f>
        <v>19.933900000000001</v>
      </c>
      <c r="I9" s="8">
        <f>flyovers!AW10</f>
        <v>18.352399999999999</v>
      </c>
      <c r="J9" s="8">
        <f>flyovers!BC10</f>
        <v>15.444100000000001</v>
      </c>
      <c r="K9" s="8">
        <f>flyovers!BI10</f>
        <v>11.4902</v>
      </c>
      <c r="M9">
        <v>7</v>
      </c>
      <c r="N9" t="s">
        <v>4</v>
      </c>
      <c r="O9">
        <f>flyovers!N10</f>
        <v>1.52834</v>
      </c>
      <c r="P9">
        <f>flyovers!T10</f>
        <v>1.60006</v>
      </c>
      <c r="Q9">
        <f>flyovers!Z10</f>
        <v>1.5563899999999999</v>
      </c>
      <c r="R9">
        <f>flyovers!AF10</f>
        <v>1.57236</v>
      </c>
      <c r="S9">
        <f>flyovers!AL10</f>
        <v>1.57867</v>
      </c>
      <c r="T9">
        <f>flyovers!AR10</f>
        <v>1.5665899999999999</v>
      </c>
      <c r="U9">
        <f>flyovers!AX10</f>
        <v>1.5361100000000001</v>
      </c>
      <c r="V9">
        <f>flyovers!BD10</f>
        <v>1.5508599999999999</v>
      </c>
      <c r="W9">
        <f>flyovers!BJ10</f>
        <v>1.52583</v>
      </c>
    </row>
    <row r="10" spans="1:23" x14ac:dyDescent="0.25">
      <c r="A10">
        <v>8</v>
      </c>
      <c r="B10" t="s">
        <v>4</v>
      </c>
      <c r="C10" s="8">
        <f>flyovers!M11</f>
        <v>11.940899999999999</v>
      </c>
      <c r="D10" s="8">
        <f>flyovers!S11</f>
        <v>15.868399999999999</v>
      </c>
      <c r="E10" s="8">
        <f>flyovers!Y11</f>
        <v>18.2958</v>
      </c>
      <c r="F10" s="8">
        <f>flyovers!AE11</f>
        <v>19.672899999999998</v>
      </c>
      <c r="G10" s="8">
        <f>flyovers!AK11</f>
        <v>19.924199999999999</v>
      </c>
      <c r="H10" s="8">
        <f>flyovers!AQ11</f>
        <v>20.514299999999999</v>
      </c>
      <c r="I10" s="8">
        <f>flyovers!AW11</f>
        <v>19.545400000000001</v>
      </c>
      <c r="J10" s="8">
        <f>flyovers!BC11</f>
        <v>17.123200000000001</v>
      </c>
      <c r="K10" s="8">
        <f>flyovers!BI11</f>
        <v>12.780799999999999</v>
      </c>
      <c r="M10">
        <v>8</v>
      </c>
      <c r="N10" t="s">
        <v>4</v>
      </c>
      <c r="O10">
        <f>flyovers!N11</f>
        <v>1.5124500000000001</v>
      </c>
      <c r="P10">
        <f>flyovers!T11</f>
        <v>1.55593</v>
      </c>
      <c r="Q10">
        <f>flyovers!Z11</f>
        <v>1.4944599999999999</v>
      </c>
      <c r="R10">
        <f>flyovers!AF11</f>
        <v>1.5104599999999999</v>
      </c>
      <c r="S10">
        <f>flyovers!AL11</f>
        <v>1.5106299999999999</v>
      </c>
      <c r="T10">
        <f>flyovers!AR11</f>
        <v>1.5337000000000001</v>
      </c>
      <c r="U10">
        <f>flyovers!AX11</f>
        <v>1.50319</v>
      </c>
      <c r="V10">
        <f>flyovers!BD11</f>
        <v>1.52006</v>
      </c>
      <c r="W10">
        <f>flyovers!BJ11</f>
        <v>1.49794</v>
      </c>
    </row>
    <row r="11" spans="1:23" x14ac:dyDescent="0.25">
      <c r="A11">
        <v>9</v>
      </c>
      <c r="B11" t="s">
        <v>4</v>
      </c>
      <c r="C11" s="8">
        <f>flyovers!M12</f>
        <v>12.351000000000001</v>
      </c>
      <c r="D11" s="8">
        <f>flyovers!S12</f>
        <v>17.299499999999998</v>
      </c>
      <c r="E11" s="8">
        <f>flyovers!Y12</f>
        <v>19.4481</v>
      </c>
      <c r="F11" s="8">
        <f>flyovers!AE12</f>
        <v>20.737400000000001</v>
      </c>
      <c r="G11" s="8">
        <f>flyovers!AK12</f>
        <v>21.240600000000001</v>
      </c>
      <c r="H11" s="8">
        <f>flyovers!AQ12</f>
        <v>20.593699999999998</v>
      </c>
      <c r="I11" s="8">
        <f>flyovers!AW12</f>
        <v>19.258299999999998</v>
      </c>
      <c r="J11" s="8">
        <f>flyovers!BC12</f>
        <v>16.595500000000001</v>
      </c>
      <c r="K11" s="8">
        <f>flyovers!BI12</f>
        <v>12.1135</v>
      </c>
      <c r="M11">
        <v>9</v>
      </c>
      <c r="N11" t="s">
        <v>4</v>
      </c>
      <c r="O11">
        <f>flyovers!N12</f>
        <v>1.5281800000000001</v>
      </c>
      <c r="P11">
        <f>flyovers!T12</f>
        <v>1.6030500000000001</v>
      </c>
      <c r="Q11">
        <f>flyovers!Z12</f>
        <v>1.55454</v>
      </c>
      <c r="R11">
        <f>flyovers!AF12</f>
        <v>1.5732600000000001</v>
      </c>
      <c r="S11">
        <f>flyovers!AL12</f>
        <v>1.5765199999999999</v>
      </c>
      <c r="T11">
        <f>flyovers!AR12</f>
        <v>1.57246</v>
      </c>
      <c r="U11">
        <f>flyovers!AX12</f>
        <v>1.5373399999999999</v>
      </c>
      <c r="V11">
        <f>flyovers!BD12</f>
        <v>1.5618799999999999</v>
      </c>
      <c r="W11">
        <f>flyovers!BJ12</f>
        <v>1.52657</v>
      </c>
    </row>
    <row r="12" spans="1:23" x14ac:dyDescent="0.25">
      <c r="A12">
        <v>10</v>
      </c>
      <c r="B12" t="s">
        <v>4</v>
      </c>
      <c r="C12" s="8">
        <f>flyovers!M13</f>
        <v>12.264799999999999</v>
      </c>
      <c r="D12" s="8">
        <f>flyovers!S13</f>
        <v>16.926100000000002</v>
      </c>
      <c r="E12" s="8">
        <f>flyovers!Y13</f>
        <v>19.218399999999999</v>
      </c>
      <c r="F12" s="8">
        <f>flyovers!AE13</f>
        <v>20.229700000000001</v>
      </c>
      <c r="G12" s="8">
        <f>flyovers!AK13</f>
        <v>21.039400000000001</v>
      </c>
      <c r="H12" s="8">
        <f>flyovers!AQ13</f>
        <v>20.691199999999998</v>
      </c>
      <c r="I12" s="8">
        <f>flyovers!AW13</f>
        <v>19.519600000000001</v>
      </c>
      <c r="J12" s="8">
        <f>flyovers!BC13</f>
        <v>17.1189</v>
      </c>
      <c r="K12" s="8">
        <f>flyovers!BI13</f>
        <v>12.7621</v>
      </c>
      <c r="M12">
        <v>10</v>
      </c>
      <c r="N12" t="s">
        <v>4</v>
      </c>
      <c r="O12">
        <f>flyovers!N13</f>
        <v>1.52281</v>
      </c>
      <c r="P12">
        <f>flyovers!T13</f>
        <v>1.5872999999999999</v>
      </c>
      <c r="Q12">
        <f>flyovers!Z13</f>
        <v>1.55236</v>
      </c>
      <c r="R12">
        <f>flyovers!AF13</f>
        <v>1.55748</v>
      </c>
      <c r="S12">
        <f>flyovers!AL13</f>
        <v>1.5609200000000001</v>
      </c>
      <c r="T12">
        <f>flyovers!AR13</f>
        <v>1.5708599999999999</v>
      </c>
      <c r="U12">
        <f>flyovers!AX13</f>
        <v>1.5271399999999999</v>
      </c>
      <c r="V12">
        <f>flyovers!BD13</f>
        <v>1.55376</v>
      </c>
      <c r="W12">
        <f>flyovers!BJ13</f>
        <v>1.51349</v>
      </c>
    </row>
    <row r="13" spans="1:23" x14ac:dyDescent="0.25">
      <c r="A13">
        <v>11</v>
      </c>
      <c r="B13" t="s">
        <v>4</v>
      </c>
      <c r="C13" s="8">
        <f>flyovers!M14</f>
        <v>12.41</v>
      </c>
      <c r="D13" s="8">
        <f>flyovers!S14</f>
        <v>16.597899999999999</v>
      </c>
      <c r="E13" s="8">
        <f>flyovers!Y14</f>
        <v>18.511900000000001</v>
      </c>
      <c r="F13" s="8">
        <f>flyovers!AE14</f>
        <v>19.984100000000002</v>
      </c>
      <c r="G13" s="8">
        <f>flyovers!AK14</f>
        <v>20.781300000000002</v>
      </c>
      <c r="H13" s="8">
        <f>flyovers!AQ14</f>
        <v>20.457699999999999</v>
      </c>
      <c r="I13" s="8">
        <f>flyovers!AW14</f>
        <v>19.6876</v>
      </c>
      <c r="J13" s="8">
        <f>flyovers!BC14</f>
        <v>16.877800000000001</v>
      </c>
      <c r="K13" s="8">
        <f>flyovers!BI14</f>
        <v>12.9999</v>
      </c>
      <c r="M13">
        <v>11</v>
      </c>
      <c r="N13" t="s">
        <v>4</v>
      </c>
      <c r="O13">
        <f>flyovers!N14</f>
        <v>1.5366899999999999</v>
      </c>
      <c r="P13">
        <f>flyovers!T14</f>
        <v>1.5681099999999999</v>
      </c>
      <c r="Q13">
        <f>flyovers!Z14</f>
        <v>1.5408299999999999</v>
      </c>
      <c r="R13">
        <f>flyovers!AF14</f>
        <v>1.5484599999999999</v>
      </c>
      <c r="S13">
        <f>flyovers!AL14</f>
        <v>1.54914</v>
      </c>
      <c r="T13">
        <f>flyovers!AR14</f>
        <v>1.5495399999999999</v>
      </c>
      <c r="U13">
        <f>flyovers!AX14</f>
        <v>1.51616</v>
      </c>
      <c r="V13">
        <f>flyovers!BD14</f>
        <v>1.5457700000000001</v>
      </c>
      <c r="W13">
        <f>flyovers!BJ14</f>
        <v>1.5093000000000001</v>
      </c>
    </row>
    <row r="14" spans="1:23" x14ac:dyDescent="0.25">
      <c r="A14">
        <v>12</v>
      </c>
      <c r="B14" t="s">
        <v>5</v>
      </c>
      <c r="C14" s="8">
        <f>flyovers!M15</f>
        <v>6.2534999999999998</v>
      </c>
      <c r="D14" s="8">
        <f>flyovers!S15</f>
        <v>8.5158000000000005</v>
      </c>
      <c r="E14" s="8">
        <f>flyovers!Y15</f>
        <v>9.6993500000000008</v>
      </c>
      <c r="F14" s="8">
        <f>flyovers!AE15</f>
        <v>10.834300000000001</v>
      </c>
      <c r="G14" s="8">
        <f>flyovers!AK15</f>
        <v>11.4862</v>
      </c>
      <c r="H14" s="8">
        <f>flyovers!AQ15</f>
        <v>11.6516</v>
      </c>
      <c r="I14" s="8">
        <f>flyovers!AW15</f>
        <v>11.005100000000001</v>
      </c>
      <c r="J14" s="8">
        <f>flyovers!BC15</f>
        <v>9.3485999999999994</v>
      </c>
      <c r="K14" s="8">
        <f>flyovers!BI15</f>
        <v>6.9606500000000002</v>
      </c>
      <c r="M14">
        <v>12</v>
      </c>
      <c r="N14" t="s">
        <v>5</v>
      </c>
      <c r="O14">
        <f>flyovers!N15</f>
        <v>1.5919000000000001</v>
      </c>
      <c r="P14">
        <f>flyovers!T15</f>
        <v>1.6474200000000001</v>
      </c>
      <c r="Q14">
        <f>flyovers!Z15</f>
        <v>1.61755</v>
      </c>
      <c r="R14">
        <f>flyovers!AF15</f>
        <v>1.6434500000000001</v>
      </c>
      <c r="S14">
        <f>flyovers!AL15</f>
        <v>1.65265</v>
      </c>
      <c r="T14">
        <f>flyovers!AR15</f>
        <v>1.6746000000000001</v>
      </c>
      <c r="U14">
        <f>flyovers!AX15</f>
        <v>1.6253</v>
      </c>
      <c r="V14">
        <f>flyovers!BD15</f>
        <v>1.6368100000000001</v>
      </c>
      <c r="W14">
        <f>flyovers!BJ15</f>
        <v>1.58379</v>
      </c>
    </row>
    <row r="15" spans="1:23" x14ac:dyDescent="0.25">
      <c r="A15">
        <v>13</v>
      </c>
      <c r="B15" t="s">
        <v>5</v>
      </c>
      <c r="C15" s="8">
        <f>flyovers!M16</f>
        <v>6.6585400000000003</v>
      </c>
      <c r="D15" s="8">
        <f>flyovers!S16</f>
        <v>9.3228000000000009</v>
      </c>
      <c r="E15" s="8">
        <f>flyovers!Y16</f>
        <v>10.7128</v>
      </c>
      <c r="F15" s="8">
        <f>flyovers!AE16</f>
        <v>11.7973</v>
      </c>
      <c r="G15" s="8">
        <f>flyovers!AK16</f>
        <v>12.0418</v>
      </c>
      <c r="H15" s="8">
        <f>flyovers!AQ16</f>
        <v>11.5936</v>
      </c>
      <c r="I15" s="8">
        <f>flyovers!AW16</f>
        <v>10.817600000000001</v>
      </c>
      <c r="J15" s="8">
        <f>flyovers!BC16</f>
        <v>9.1334599999999995</v>
      </c>
      <c r="K15" s="8">
        <f>flyovers!BI16</f>
        <v>6.4039099999999998</v>
      </c>
      <c r="M15">
        <v>13</v>
      </c>
      <c r="N15" t="s">
        <v>5</v>
      </c>
      <c r="O15">
        <f>flyovers!N16</f>
        <v>1.65293</v>
      </c>
      <c r="P15">
        <f>flyovers!T16</f>
        <v>1.6837200000000001</v>
      </c>
      <c r="Q15">
        <f>flyovers!Z16</f>
        <v>1.6278300000000001</v>
      </c>
      <c r="R15">
        <f>flyovers!AF16</f>
        <v>1.64777</v>
      </c>
      <c r="S15">
        <f>flyovers!AL16</f>
        <v>1.6519900000000001</v>
      </c>
      <c r="T15">
        <f>flyovers!AR16</f>
        <v>1.68733</v>
      </c>
      <c r="U15">
        <f>flyovers!AX16</f>
        <v>1.6359600000000001</v>
      </c>
      <c r="V15">
        <f>flyovers!BD16</f>
        <v>1.6561900000000001</v>
      </c>
      <c r="W15">
        <f>flyovers!BJ16</f>
        <v>1.5976900000000001</v>
      </c>
    </row>
    <row r="16" spans="1:23" x14ac:dyDescent="0.25">
      <c r="A16">
        <v>14</v>
      </c>
      <c r="B16" t="s">
        <v>5</v>
      </c>
      <c r="C16" s="8">
        <f>flyovers!M17</f>
        <v>6.5437700000000003</v>
      </c>
      <c r="D16" s="8">
        <f>flyovers!S17</f>
        <v>8.87805</v>
      </c>
      <c r="E16" s="8">
        <f>flyovers!Y17</f>
        <v>10.36</v>
      </c>
      <c r="F16" s="8">
        <f>flyovers!AE17</f>
        <v>11.269299999999999</v>
      </c>
      <c r="G16" s="8">
        <f>flyovers!AK17</f>
        <v>11.5738</v>
      </c>
      <c r="H16" s="8">
        <f>flyovers!AQ17</f>
        <v>11.6997</v>
      </c>
      <c r="I16" s="8">
        <f>flyovers!AW17</f>
        <v>10.6518</v>
      </c>
      <c r="J16" s="8">
        <f>flyovers!BC17</f>
        <v>8.9226500000000009</v>
      </c>
      <c r="K16" s="8">
        <f>flyovers!BI17</f>
        <v>6.33629</v>
      </c>
      <c r="M16">
        <v>14</v>
      </c>
      <c r="N16" t="s">
        <v>5</v>
      </c>
      <c r="O16">
        <f>flyovers!N17</f>
        <v>1.6118399999999999</v>
      </c>
      <c r="P16">
        <f>flyovers!T17</f>
        <v>1.67231</v>
      </c>
      <c r="Q16">
        <f>flyovers!Z17</f>
        <v>1.62643</v>
      </c>
      <c r="R16">
        <f>flyovers!AF17</f>
        <v>1.66509</v>
      </c>
      <c r="S16">
        <f>flyovers!AL17</f>
        <v>1.66839</v>
      </c>
      <c r="T16">
        <f>flyovers!AR17</f>
        <v>1.68205</v>
      </c>
      <c r="U16">
        <f>flyovers!AX17</f>
        <v>1.6291899999999999</v>
      </c>
      <c r="V16">
        <f>flyovers!BD17</f>
        <v>1.66269</v>
      </c>
      <c r="W16">
        <f>flyovers!BJ17</f>
        <v>1.61795</v>
      </c>
    </row>
    <row r="18" spans="1:23" x14ac:dyDescent="0.25">
      <c r="C18" s="1" t="s">
        <v>9</v>
      </c>
      <c r="D18" s="1"/>
      <c r="E18" s="1"/>
      <c r="F18" s="1"/>
      <c r="G18" s="1"/>
      <c r="H18" s="1"/>
      <c r="I18" s="1"/>
      <c r="J18" s="1"/>
      <c r="K18" s="1"/>
      <c r="O18" s="1" t="s">
        <v>21</v>
      </c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 t="s">
        <v>1</v>
      </c>
      <c r="B19" s="1" t="s">
        <v>0</v>
      </c>
      <c r="C19" s="1" t="s">
        <v>6</v>
      </c>
      <c r="D19" s="1" t="s">
        <v>13</v>
      </c>
      <c r="E19" s="1" t="s">
        <v>14</v>
      </c>
      <c r="F19" s="1" t="s">
        <v>15</v>
      </c>
      <c r="G19" s="1" t="s">
        <v>16</v>
      </c>
      <c r="H19" s="1" t="s">
        <v>17</v>
      </c>
      <c r="I19" s="1" t="s">
        <v>18</v>
      </c>
      <c r="J19" s="1" t="s">
        <v>19</v>
      </c>
      <c r="K19" s="1" t="s">
        <v>20</v>
      </c>
      <c r="M19" s="1" t="s">
        <v>1</v>
      </c>
      <c r="N19" s="1" t="s">
        <v>0</v>
      </c>
      <c r="O19" s="1" t="s">
        <v>6</v>
      </c>
      <c r="P19" s="1" t="s">
        <v>13</v>
      </c>
      <c r="Q19" s="1" t="s">
        <v>14</v>
      </c>
      <c r="R19" s="1" t="s">
        <v>15</v>
      </c>
      <c r="S19" s="1" t="s">
        <v>16</v>
      </c>
      <c r="T19" s="1" t="s">
        <v>17</v>
      </c>
      <c r="U19" s="1" t="s">
        <v>18</v>
      </c>
      <c r="V19" s="1" t="s">
        <v>19</v>
      </c>
      <c r="W19" s="1" t="s">
        <v>20</v>
      </c>
    </row>
    <row r="20" spans="1:23" x14ac:dyDescent="0.25">
      <c r="A20">
        <v>1</v>
      </c>
      <c r="B20" s="2" t="s">
        <v>2</v>
      </c>
      <c r="C20" s="6">
        <f>flyovers!O4</f>
        <v>1.6900100000000001E-2</v>
      </c>
      <c r="D20">
        <f>flyovers!U4</f>
        <v>1.9681899999999999E-2</v>
      </c>
      <c r="E20">
        <f>flyovers!AA4</f>
        <v>2.2223E-2</v>
      </c>
      <c r="F20">
        <f>flyovers!AG4</f>
        <v>2.1074800000000001E-2</v>
      </c>
      <c r="G20">
        <f>flyovers!AM4</f>
        <v>2.3390299999999999E-2</v>
      </c>
      <c r="H20">
        <f>flyovers!AS4</f>
        <v>2.25249E-2</v>
      </c>
      <c r="I20">
        <f>flyovers!AY4</f>
        <v>2.2884499999999999E-2</v>
      </c>
      <c r="J20">
        <f>flyovers!BE4</f>
        <v>2.0540300000000001E-2</v>
      </c>
      <c r="K20">
        <f>flyovers!BK4</f>
        <v>1.9791699999999999E-2</v>
      </c>
      <c r="M20">
        <v>1</v>
      </c>
      <c r="N20" s="2" t="s">
        <v>2</v>
      </c>
      <c r="O20">
        <f>flyovers!P4</f>
        <v>2.4860699999999999E-2</v>
      </c>
      <c r="P20">
        <f>flyovers!V4</f>
        <v>2.8849E-2</v>
      </c>
      <c r="Q20">
        <f>flyovers!AB4</f>
        <v>4.4490700000000001E-2</v>
      </c>
      <c r="R20">
        <f>flyovers!AH4</f>
        <v>2.23848E-2</v>
      </c>
      <c r="S20">
        <f>flyovers!AN4</f>
        <v>2.8041900000000002E-2</v>
      </c>
      <c r="T20">
        <f>flyovers!AT4</f>
        <v>3.083E-2</v>
      </c>
      <c r="U20">
        <f>flyovers!AZ4</f>
        <v>5.1426399999999997E-2</v>
      </c>
      <c r="V20">
        <f>flyovers!BF4</f>
        <v>3.2810600000000002E-2</v>
      </c>
      <c r="W20">
        <f>flyovers!BL4</f>
        <v>4.6541199999999998E-2</v>
      </c>
    </row>
    <row r="21" spans="1:23" x14ac:dyDescent="0.25">
      <c r="A21">
        <v>2</v>
      </c>
      <c r="B21" s="2" t="s">
        <v>2</v>
      </c>
      <c r="C21" s="6">
        <f>flyovers!O5</f>
        <v>1.7686500000000001E-2</v>
      </c>
      <c r="D21">
        <f>flyovers!U5</f>
        <v>1.9402300000000001E-2</v>
      </c>
      <c r="E21">
        <f>flyovers!AA5</f>
        <v>2.1892000000000002E-2</v>
      </c>
      <c r="F21">
        <f>flyovers!AG5</f>
        <v>2.0891900000000001E-2</v>
      </c>
      <c r="G21">
        <f>flyovers!AM5</f>
        <v>2.3048800000000001E-2</v>
      </c>
      <c r="H21">
        <f>flyovers!AS5</f>
        <v>2.3371800000000002E-2</v>
      </c>
      <c r="I21">
        <f>flyovers!AY5</f>
        <v>2.1878499999999999E-2</v>
      </c>
      <c r="J21">
        <f>flyovers!BE5</f>
        <v>1.99055E-2</v>
      </c>
      <c r="K21">
        <f>flyovers!BK5</f>
        <v>2.1329999999999998E-2</v>
      </c>
      <c r="M21">
        <v>2</v>
      </c>
      <c r="N21" s="2" t="s">
        <v>2</v>
      </c>
      <c r="O21">
        <f>flyovers!P5</f>
        <v>3.5928399999999999E-2</v>
      </c>
      <c r="P21">
        <f>flyovers!V5</f>
        <v>3.3156499999999998E-2</v>
      </c>
      <c r="Q21">
        <f>flyovers!AB5</f>
        <v>3.4021200000000001E-2</v>
      </c>
      <c r="R21">
        <f>flyovers!AH5</f>
        <v>2.13992E-2</v>
      </c>
      <c r="S21">
        <f>flyovers!AN5</f>
        <v>1.29739E-2</v>
      </c>
      <c r="T21">
        <f>flyovers!AT5</f>
        <v>2.05481E-2</v>
      </c>
      <c r="U21">
        <f>flyovers!AZ5</f>
        <v>3.2466599999999998E-2</v>
      </c>
      <c r="V21">
        <f>flyovers!BF5</f>
        <v>3.6273899999999998E-2</v>
      </c>
      <c r="W21">
        <f>flyovers!BL5</f>
        <v>2.6944900000000001E-2</v>
      </c>
    </row>
    <row r="22" spans="1:23" x14ac:dyDescent="0.25">
      <c r="A22">
        <v>3</v>
      </c>
      <c r="B22" s="2" t="s">
        <v>2</v>
      </c>
      <c r="C22" s="6">
        <f>flyovers!O6</f>
        <v>1.5219E-2</v>
      </c>
      <c r="D22">
        <f>flyovers!U6</f>
        <v>1.87837E-2</v>
      </c>
      <c r="E22">
        <f>flyovers!AA6</f>
        <v>2.3215800000000002E-2</v>
      </c>
      <c r="F22">
        <f>flyovers!AG6</f>
        <v>2.5369800000000001E-2</v>
      </c>
      <c r="G22">
        <f>flyovers!AM6</f>
        <v>2.64485E-2</v>
      </c>
      <c r="H22">
        <f>flyovers!AS6</f>
        <v>2.5905399999999999E-2</v>
      </c>
      <c r="I22">
        <f>flyovers!AY6</f>
        <v>2.8213499999999999E-2</v>
      </c>
      <c r="J22">
        <f>flyovers!BE6</f>
        <v>2.5482399999999999E-2</v>
      </c>
      <c r="K22">
        <f>flyovers!BK6</f>
        <v>2.5357399999999999E-2</v>
      </c>
      <c r="M22">
        <v>3</v>
      </c>
      <c r="N22" s="2" t="s">
        <v>2</v>
      </c>
      <c r="O22">
        <f>flyovers!P6</f>
        <v>1.8200399999999999E-2</v>
      </c>
      <c r="P22">
        <f>flyovers!V6</f>
        <v>3.5461899999999998E-2</v>
      </c>
      <c r="Q22">
        <f>flyovers!AB6</f>
        <v>1.6818300000000001E-2</v>
      </c>
      <c r="R22">
        <f>flyovers!AH6</f>
        <v>3.8806199999999999E-2</v>
      </c>
      <c r="S22">
        <f>flyovers!AN6</f>
        <v>1.4787399999999999E-2</v>
      </c>
      <c r="T22">
        <f>flyovers!AT6</f>
        <v>2.1698700000000001E-2</v>
      </c>
      <c r="U22">
        <f>flyovers!AZ6</f>
        <v>3.0654000000000001E-2</v>
      </c>
      <c r="V22">
        <f>flyovers!BF6</f>
        <v>3.4510699999999998E-2</v>
      </c>
      <c r="W22">
        <f>flyovers!BL6</f>
        <v>2.6172299999999999E-2</v>
      </c>
    </row>
    <row r="23" spans="1:23" x14ac:dyDescent="0.25">
      <c r="A23">
        <v>4</v>
      </c>
      <c r="B23" t="s">
        <v>3</v>
      </c>
      <c r="C23" s="6">
        <f>flyovers!O7</f>
        <v>3.6039599999999998E-2</v>
      </c>
      <c r="D23">
        <f>flyovers!U7</f>
        <v>4.0178600000000002E-2</v>
      </c>
      <c r="E23">
        <f>flyovers!AA7</f>
        <v>4.0782800000000001E-2</v>
      </c>
      <c r="F23">
        <f>flyovers!AG7</f>
        <v>5.2332400000000001E-2</v>
      </c>
      <c r="G23">
        <f>flyovers!AM7</f>
        <v>6.0436700000000003E-2</v>
      </c>
      <c r="H23">
        <f>flyovers!AS7</f>
        <v>5.7652399999999999E-2</v>
      </c>
      <c r="I23">
        <f>flyovers!AY7</f>
        <v>3.8625199999999998E-2</v>
      </c>
      <c r="J23">
        <f>flyovers!BE7</f>
        <v>2.7604699999999999E-2</v>
      </c>
      <c r="K23">
        <f>flyovers!BK7</f>
        <v>2.6495399999999999E-2</v>
      </c>
      <c r="M23">
        <v>4</v>
      </c>
      <c r="N23" t="s">
        <v>3</v>
      </c>
      <c r="O23">
        <f>flyovers!P7</f>
        <v>5.0309399999999997E-2</v>
      </c>
      <c r="P23">
        <f>flyovers!V7</f>
        <v>2.6558100000000001E-2</v>
      </c>
      <c r="Q23">
        <f>flyovers!AB7</f>
        <v>3.7100899999999999E-2</v>
      </c>
      <c r="R23">
        <f>flyovers!AH7</f>
        <v>3.0121100000000001E-2</v>
      </c>
      <c r="S23">
        <f>flyovers!AN7</f>
        <v>1.9418899999999999E-2</v>
      </c>
      <c r="T23">
        <f>flyovers!AT7</f>
        <v>2.1529300000000001E-2</v>
      </c>
      <c r="U23">
        <f>flyovers!AZ7</f>
        <v>5.6481099999999999E-2</v>
      </c>
      <c r="V23">
        <f>flyovers!BF7</f>
        <v>3.03153E-2</v>
      </c>
      <c r="W23">
        <f>flyovers!BL7</f>
        <v>4.9233800000000001E-2</v>
      </c>
    </row>
    <row r="24" spans="1:23" x14ac:dyDescent="0.25">
      <c r="A24">
        <v>5</v>
      </c>
      <c r="B24" t="s">
        <v>3</v>
      </c>
      <c r="C24" s="6">
        <f>flyovers!O8</f>
        <v>2.3513599999999999E-2</v>
      </c>
      <c r="D24">
        <f>flyovers!U8</f>
        <v>2.62539E-2</v>
      </c>
      <c r="E24">
        <f>flyovers!AA8</f>
        <v>3.4467100000000001E-2</v>
      </c>
      <c r="F24">
        <f>flyovers!AG8</f>
        <v>3.6237800000000001E-2</v>
      </c>
      <c r="G24">
        <f>flyovers!AM8</f>
        <v>3.8845400000000002E-2</v>
      </c>
      <c r="H24">
        <f>flyovers!AS8</f>
        <v>3.3122800000000001E-2</v>
      </c>
      <c r="I24">
        <f>flyovers!AY8</f>
        <v>3.4623500000000001E-2</v>
      </c>
      <c r="J24">
        <f>flyovers!BE8</f>
        <v>3.1025799999999999E-2</v>
      </c>
      <c r="K24">
        <f>flyovers!BK8</f>
        <v>2.7904600000000002E-2</v>
      </c>
      <c r="M24">
        <v>5</v>
      </c>
      <c r="N24" t="s">
        <v>3</v>
      </c>
      <c r="O24">
        <f>flyovers!P8</f>
        <v>2.9251800000000001E-2</v>
      </c>
      <c r="P24">
        <f>flyovers!V8</f>
        <v>2.52555E-2</v>
      </c>
      <c r="Q24">
        <f>flyovers!AB8</f>
        <v>2.4756500000000001E-2</v>
      </c>
      <c r="R24">
        <f>flyovers!AH8</f>
        <v>2.2747300000000002E-2</v>
      </c>
      <c r="S24">
        <f>flyovers!AN8</f>
        <v>1.9323E-2</v>
      </c>
      <c r="T24">
        <f>flyovers!AT8</f>
        <v>1.74612E-2</v>
      </c>
      <c r="U24">
        <f>flyovers!AZ8</f>
        <v>2.1533199999999999E-2</v>
      </c>
      <c r="V24">
        <f>flyovers!BF8</f>
        <v>3.6505500000000003E-2</v>
      </c>
      <c r="W24">
        <f>flyovers!BL8</f>
        <v>1.8139300000000001E-2</v>
      </c>
    </row>
    <row r="25" spans="1:23" x14ac:dyDescent="0.25">
      <c r="A25">
        <v>6</v>
      </c>
      <c r="B25" t="s">
        <v>3</v>
      </c>
      <c r="C25" s="6">
        <f>flyovers!O9</f>
        <v>3.0892099999999999E-2</v>
      </c>
      <c r="D25">
        <f>flyovers!U9</f>
        <v>3.4640900000000002E-2</v>
      </c>
      <c r="E25">
        <f>flyovers!AA9</f>
        <v>3.9734499999999999E-2</v>
      </c>
      <c r="F25">
        <f>flyovers!AG9</f>
        <v>4.4268500000000002E-2</v>
      </c>
      <c r="G25">
        <f>flyovers!AM9</f>
        <v>5.3340499999999999E-2</v>
      </c>
      <c r="H25">
        <f>flyovers!AS9</f>
        <v>4.3399199999999999E-2</v>
      </c>
      <c r="I25">
        <f>flyovers!AY9</f>
        <v>3.9826399999999998E-2</v>
      </c>
      <c r="J25">
        <f>flyovers!BE9</f>
        <v>3.5812099999999999E-2</v>
      </c>
      <c r="K25">
        <f>flyovers!BK9</f>
        <v>2.6657900000000002E-2</v>
      </c>
      <c r="M25">
        <v>6</v>
      </c>
      <c r="N25" t="s">
        <v>3</v>
      </c>
      <c r="O25">
        <f>flyovers!P9</f>
        <v>1.5391200000000001E-2</v>
      </c>
      <c r="P25">
        <f>flyovers!V9</f>
        <v>1.55143E-2</v>
      </c>
      <c r="Q25">
        <f>flyovers!AB9</f>
        <v>2.50633E-2</v>
      </c>
      <c r="R25">
        <f>flyovers!AH9</f>
        <v>5.9542299999999999E-2</v>
      </c>
      <c r="S25">
        <f>flyovers!AN9</f>
        <v>1.8955E-2</v>
      </c>
      <c r="T25">
        <f>flyovers!AT9</f>
        <v>2.1363199999999999E-2</v>
      </c>
      <c r="U25">
        <f>flyovers!AZ9</f>
        <v>2.3837299999999999E-2</v>
      </c>
      <c r="V25">
        <f>flyovers!BF9</f>
        <v>3.0359199999999999E-2</v>
      </c>
      <c r="W25">
        <f>flyovers!BL9</f>
        <v>2.9915500000000001E-2</v>
      </c>
    </row>
    <row r="26" spans="1:23" x14ac:dyDescent="0.25">
      <c r="A26">
        <v>7</v>
      </c>
      <c r="B26" t="s">
        <v>4</v>
      </c>
      <c r="C26" s="6">
        <f>flyovers!O10</f>
        <v>0.11781700000000001</v>
      </c>
      <c r="D26">
        <f>flyovers!U10</f>
        <v>0.11200499999999999</v>
      </c>
      <c r="E26">
        <f>flyovers!AA10</f>
        <v>0.10557</v>
      </c>
      <c r="F26">
        <f>flyovers!AG10</f>
        <v>0.111998</v>
      </c>
      <c r="G26">
        <f>flyovers!AM10</f>
        <v>0.108528</v>
      </c>
      <c r="H26">
        <f>flyovers!AS10</f>
        <v>0.106085</v>
      </c>
      <c r="I26">
        <f>flyovers!AY10</f>
        <v>0.10674500000000001</v>
      </c>
      <c r="J26">
        <f>flyovers!BE10</f>
        <v>0.11500199999999999</v>
      </c>
      <c r="K26">
        <f>flyovers!BK10</f>
        <v>0.13389200000000001</v>
      </c>
      <c r="M26">
        <v>7</v>
      </c>
      <c r="N26" t="s">
        <v>4</v>
      </c>
      <c r="O26">
        <f>flyovers!P10</f>
        <v>3.7903199999999998E-3</v>
      </c>
      <c r="P26">
        <f>flyovers!V10</f>
        <v>4.7229999999999998E-3</v>
      </c>
      <c r="Q26">
        <f>flyovers!AB10</f>
        <v>5.4343600000000001E-3</v>
      </c>
      <c r="R26">
        <f>flyovers!AH10</f>
        <v>4.99914E-3</v>
      </c>
      <c r="S26">
        <f>flyovers!AN10</f>
        <v>5.0749999999999997E-3</v>
      </c>
      <c r="T26">
        <f>flyovers!AT10</f>
        <v>4.3038800000000004E-3</v>
      </c>
      <c r="U26">
        <f>flyovers!AZ10</f>
        <v>4.6970099999999997E-3</v>
      </c>
      <c r="V26">
        <f>flyovers!BF10</f>
        <v>4.0838799999999998E-3</v>
      </c>
      <c r="W26">
        <f>flyovers!BL10</f>
        <v>4.2137800000000003E-3</v>
      </c>
    </row>
    <row r="27" spans="1:23" x14ac:dyDescent="0.25">
      <c r="A27">
        <v>8</v>
      </c>
      <c r="B27" t="s">
        <v>4</v>
      </c>
      <c r="C27" s="6">
        <f>flyovers!O11</f>
        <v>0.16855899999999999</v>
      </c>
      <c r="D27">
        <f>flyovers!U11</f>
        <v>0.182453</v>
      </c>
      <c r="E27">
        <f>flyovers!AA11</f>
        <v>0.182674</v>
      </c>
      <c r="F27">
        <f>flyovers!AG11</f>
        <v>0.177837</v>
      </c>
      <c r="G27">
        <f>flyovers!AM11</f>
        <v>0.18934599999999999</v>
      </c>
      <c r="H27">
        <f>flyovers!AS11</f>
        <v>0.186526</v>
      </c>
      <c r="I27">
        <f>flyovers!AY11</f>
        <v>0.18573200000000001</v>
      </c>
      <c r="J27">
        <f>flyovers!BE11</f>
        <v>0.178651</v>
      </c>
      <c r="K27">
        <f>flyovers!BK11</f>
        <v>0.16119</v>
      </c>
      <c r="M27">
        <v>8</v>
      </c>
      <c r="N27" t="s">
        <v>4</v>
      </c>
      <c r="O27">
        <f>flyovers!P11</f>
        <v>3.7703200000000002E-3</v>
      </c>
      <c r="P27">
        <f>flyovers!V11</f>
        <v>4.1621599999999998E-3</v>
      </c>
      <c r="Q27">
        <f>flyovers!AB11</f>
        <v>4.8733300000000004E-3</v>
      </c>
      <c r="R27">
        <f>flyovers!AH11</f>
        <v>5.3139099999999998E-3</v>
      </c>
      <c r="S27">
        <f>flyovers!AN11</f>
        <v>5.6752E-3</v>
      </c>
      <c r="T27">
        <f>flyovers!AT11</f>
        <v>5.4599999999999996E-3</v>
      </c>
      <c r="U27">
        <f>flyovers!AZ11</f>
        <v>5.4707000000000002E-3</v>
      </c>
      <c r="V27">
        <f>flyovers!BF11</f>
        <v>5.2390199999999996E-3</v>
      </c>
      <c r="W27">
        <f>flyovers!BL11</f>
        <v>3.0383099999999998E-3</v>
      </c>
    </row>
    <row r="28" spans="1:23" x14ac:dyDescent="0.25">
      <c r="A28">
        <v>9</v>
      </c>
      <c r="B28" t="s">
        <v>4</v>
      </c>
      <c r="C28" s="6">
        <f>flyovers!O12</f>
        <v>9.8270099999999999E-2</v>
      </c>
      <c r="D28">
        <f>flyovers!U12</f>
        <v>0.102741</v>
      </c>
      <c r="E28">
        <f>flyovers!AA12</f>
        <v>0.103627</v>
      </c>
      <c r="F28">
        <f>flyovers!AG12</f>
        <v>0.11112</v>
      </c>
      <c r="G28">
        <f>flyovers!AM12</f>
        <v>0.10742599999999999</v>
      </c>
      <c r="H28">
        <f>flyovers!AS12</f>
        <v>0.107169</v>
      </c>
      <c r="I28">
        <f>flyovers!AY12</f>
        <v>0.100539</v>
      </c>
      <c r="J28">
        <f>flyovers!BE12</f>
        <v>0.12354900000000001</v>
      </c>
      <c r="K28">
        <f>flyovers!BK12</f>
        <v>0.12898299999999999</v>
      </c>
      <c r="M28">
        <v>9</v>
      </c>
      <c r="N28" t="s">
        <v>4</v>
      </c>
      <c r="O28">
        <f>flyovers!P12</f>
        <v>2.6823300000000001E-3</v>
      </c>
      <c r="P28">
        <f>flyovers!V12</f>
        <v>3.8794200000000002E-3</v>
      </c>
      <c r="Q28">
        <f>flyovers!AB12</f>
        <v>4.6542399999999996E-3</v>
      </c>
      <c r="R28">
        <f>flyovers!AH12</f>
        <v>4.9598400000000001E-3</v>
      </c>
      <c r="S28">
        <f>flyovers!AN12</f>
        <v>5.5497200000000002E-3</v>
      </c>
      <c r="T28">
        <f>flyovers!AT12</f>
        <v>5.3577900000000003E-3</v>
      </c>
      <c r="U28">
        <f>flyovers!AZ12</f>
        <v>5.6570800000000001E-3</v>
      </c>
      <c r="V28">
        <f>flyovers!BF12</f>
        <v>4.4066499999999998E-3</v>
      </c>
      <c r="W28">
        <f>flyovers!BL12</f>
        <v>3.5467300000000001E-3</v>
      </c>
    </row>
    <row r="29" spans="1:23" x14ac:dyDescent="0.25">
      <c r="A29">
        <v>10</v>
      </c>
      <c r="B29" t="s">
        <v>4</v>
      </c>
      <c r="C29" s="6">
        <f>flyovers!O13</f>
        <v>9.0884099999999995E-2</v>
      </c>
      <c r="D29">
        <f>flyovers!U13</f>
        <v>8.5320599999999996E-2</v>
      </c>
      <c r="E29">
        <f>flyovers!AA13</f>
        <v>8.8946399999999995E-2</v>
      </c>
      <c r="F29">
        <f>flyovers!AG13</f>
        <v>9.0840699999999996E-2</v>
      </c>
      <c r="G29">
        <f>flyovers!AM13</f>
        <v>8.2084900000000002E-2</v>
      </c>
      <c r="H29">
        <f>flyovers!AS13</f>
        <v>8.88901E-2</v>
      </c>
      <c r="I29">
        <f>flyovers!AY13</f>
        <v>8.9625800000000005E-2</v>
      </c>
      <c r="J29">
        <f>flyovers!BE13</f>
        <v>9.8607600000000004E-2</v>
      </c>
      <c r="K29">
        <f>flyovers!BK13</f>
        <v>0.100399</v>
      </c>
      <c r="M29">
        <v>10</v>
      </c>
      <c r="N29" t="s">
        <v>4</v>
      </c>
      <c r="O29">
        <f>flyovers!P13</f>
        <v>2.60523E-3</v>
      </c>
      <c r="P29">
        <f>flyovers!V13</f>
        <v>4.0685900000000004E-3</v>
      </c>
      <c r="Q29">
        <f>flyovers!AB13</f>
        <v>5.4270300000000002E-3</v>
      </c>
      <c r="R29">
        <f>flyovers!AH13</f>
        <v>6.22699E-3</v>
      </c>
      <c r="S29">
        <f>flyovers!AN13</f>
        <v>5.3329099999999997E-3</v>
      </c>
      <c r="T29">
        <f>flyovers!AT13</f>
        <v>4.7025799999999996E-3</v>
      </c>
      <c r="U29">
        <f>flyovers!AZ13</f>
        <v>4.6296200000000001E-3</v>
      </c>
      <c r="V29">
        <f>flyovers!BF13</f>
        <v>3.78591E-3</v>
      </c>
      <c r="W29">
        <f>flyovers!BL13</f>
        <v>2.9798799999999999E-3</v>
      </c>
    </row>
    <row r="30" spans="1:23" x14ac:dyDescent="0.25">
      <c r="A30">
        <v>11</v>
      </c>
      <c r="B30" t="s">
        <v>4</v>
      </c>
      <c r="C30" s="6">
        <f>flyovers!O14</f>
        <v>9.6554299999999996E-2</v>
      </c>
      <c r="D30">
        <f>flyovers!U14</f>
        <v>0.102509</v>
      </c>
      <c r="E30">
        <f>flyovers!AA14</f>
        <v>0.106874</v>
      </c>
      <c r="F30">
        <f>flyovers!AG14</f>
        <v>0.1085</v>
      </c>
      <c r="G30">
        <f>flyovers!AM14</f>
        <v>0.10632800000000001</v>
      </c>
      <c r="H30">
        <f>flyovers!AS14</f>
        <v>0.106142</v>
      </c>
      <c r="I30">
        <f>flyovers!AY14</f>
        <v>0.10294</v>
      </c>
      <c r="J30">
        <f>flyovers!BE14</f>
        <v>0.105878</v>
      </c>
      <c r="K30">
        <f>flyovers!BK14</f>
        <v>0.115874</v>
      </c>
      <c r="M30">
        <v>11</v>
      </c>
      <c r="N30" t="s">
        <v>4</v>
      </c>
      <c r="O30">
        <f>flyovers!P14</f>
        <v>4.00688E-3</v>
      </c>
      <c r="P30">
        <f>flyovers!V14</f>
        <v>3.8352899999999999E-3</v>
      </c>
      <c r="Q30">
        <f>flyovers!AB14</f>
        <v>4.4837000000000002E-3</v>
      </c>
      <c r="R30">
        <f>flyovers!AH14</f>
        <v>4.5963899999999997E-3</v>
      </c>
      <c r="S30">
        <f>flyovers!AN14</f>
        <v>4.7214199999999996E-3</v>
      </c>
      <c r="T30">
        <f>flyovers!AT14</f>
        <v>4.3627500000000003E-3</v>
      </c>
      <c r="U30">
        <f>flyovers!AZ14</f>
        <v>4.4061400000000002E-3</v>
      </c>
      <c r="V30">
        <f>flyovers!BF14</f>
        <v>5.04471E-3</v>
      </c>
      <c r="W30">
        <f>flyovers!BL14</f>
        <v>4.0149699999999997E-3</v>
      </c>
    </row>
    <row r="31" spans="1:23" x14ac:dyDescent="0.25">
      <c r="A31">
        <v>12</v>
      </c>
      <c r="B31" t="s">
        <v>5</v>
      </c>
      <c r="C31" s="6">
        <f>flyovers!O15</f>
        <v>1.8811700000000001E-2</v>
      </c>
      <c r="D31">
        <f>flyovers!U15</f>
        <v>2.1459800000000001E-2</v>
      </c>
      <c r="E31">
        <f>flyovers!AA15</f>
        <v>2.25782E-2</v>
      </c>
      <c r="F31">
        <f>flyovers!AG15</f>
        <v>2.3654499999999998E-2</v>
      </c>
      <c r="G31">
        <f>flyovers!AM15</f>
        <v>2.3805099999999999E-2</v>
      </c>
      <c r="H31">
        <f>flyovers!AS15</f>
        <v>2.2783500000000002E-2</v>
      </c>
      <c r="I31">
        <f>flyovers!AY15</f>
        <v>2.0542100000000001E-2</v>
      </c>
      <c r="J31">
        <f>flyovers!BE15</f>
        <v>2.1254200000000001E-2</v>
      </c>
      <c r="K31">
        <f>flyovers!BK15</f>
        <v>1.8106299999999999E-2</v>
      </c>
      <c r="M31">
        <v>12</v>
      </c>
      <c r="N31" t="s">
        <v>5</v>
      </c>
      <c r="O31">
        <f>flyovers!P15</f>
        <v>3.3591999999999997E-2</v>
      </c>
      <c r="P31">
        <f>flyovers!V15</f>
        <v>2.94893E-2</v>
      </c>
      <c r="Q31">
        <f>flyovers!AB15</f>
        <v>4.91476E-2</v>
      </c>
      <c r="R31">
        <f>flyovers!AH15</f>
        <v>3.2987500000000003E-2</v>
      </c>
      <c r="S31">
        <f>flyovers!AN15</f>
        <v>3.2469699999999997E-2</v>
      </c>
      <c r="T31">
        <f>flyovers!AT15</f>
        <v>3.3062000000000001E-2</v>
      </c>
      <c r="U31">
        <f>flyovers!AZ15</f>
        <v>4.5057300000000002E-2</v>
      </c>
      <c r="V31">
        <f>flyovers!BF15</f>
        <v>3.7747000000000003E-2</v>
      </c>
      <c r="W31">
        <f>flyovers!BL15</f>
        <v>3.5686599999999999E-2</v>
      </c>
    </row>
    <row r="32" spans="1:23" x14ac:dyDescent="0.25">
      <c r="A32">
        <v>13</v>
      </c>
      <c r="B32" t="s">
        <v>5</v>
      </c>
      <c r="C32" s="6">
        <f>flyovers!O16</f>
        <v>2.2486699999999998E-2</v>
      </c>
      <c r="D32">
        <f>flyovers!U16</f>
        <v>2.6154199999999999E-2</v>
      </c>
      <c r="E32">
        <f>flyovers!AA16</f>
        <v>2.85563E-2</v>
      </c>
      <c r="F32">
        <f>flyovers!AG16</f>
        <v>2.6890899999999999E-2</v>
      </c>
      <c r="G32">
        <f>flyovers!AM16</f>
        <v>2.9177999999999999E-2</v>
      </c>
      <c r="H32">
        <f>flyovers!AS16</f>
        <v>2.79317E-2</v>
      </c>
      <c r="I32">
        <f>flyovers!AY16</f>
        <v>2.6200999999999999E-2</v>
      </c>
      <c r="J32">
        <f>flyovers!BE16</f>
        <v>2.42811E-2</v>
      </c>
      <c r="K32">
        <f>flyovers!BK16</f>
        <v>1.8748000000000001E-2</v>
      </c>
      <c r="M32">
        <v>13</v>
      </c>
      <c r="N32" t="s">
        <v>5</v>
      </c>
      <c r="O32">
        <f>flyovers!P16</f>
        <v>2.0574800000000001E-2</v>
      </c>
      <c r="P32">
        <f>flyovers!V16</f>
        <v>5.9754599999999998E-2</v>
      </c>
      <c r="Q32">
        <f>flyovers!AB16</f>
        <v>4.5360900000000003E-2</v>
      </c>
      <c r="R32">
        <f>flyovers!AH16</f>
        <v>2.2789199999999999E-2</v>
      </c>
      <c r="S32">
        <f>flyovers!AN16</f>
        <v>1.9925700000000001E-2</v>
      </c>
      <c r="T32">
        <f>flyovers!AT16</f>
        <v>4.6754299999999999E-2</v>
      </c>
      <c r="U32">
        <f>flyovers!AZ16</f>
        <v>5.0735599999999999E-2</v>
      </c>
      <c r="V32">
        <f>flyovers!BF16</f>
        <v>2.8556100000000001E-2</v>
      </c>
      <c r="W32">
        <f>flyovers!BL16</f>
        <v>3.3721399999999999E-2</v>
      </c>
    </row>
    <row r="33" spans="1:23" x14ac:dyDescent="0.25">
      <c r="A33">
        <v>14</v>
      </c>
      <c r="B33" t="s">
        <v>5</v>
      </c>
      <c r="C33" s="6">
        <f>flyovers!O17</f>
        <v>2.43033E-2</v>
      </c>
      <c r="D33">
        <f>flyovers!U17</f>
        <v>2.7448299999999998E-2</v>
      </c>
      <c r="E33">
        <f>flyovers!AA17</f>
        <v>2.9225500000000001E-2</v>
      </c>
      <c r="F33">
        <f>flyovers!AG17</f>
        <v>2.9508300000000001E-2</v>
      </c>
      <c r="G33">
        <f>flyovers!AM17</f>
        <v>3.2370500000000003E-2</v>
      </c>
      <c r="H33">
        <f>flyovers!AS17</f>
        <v>3.1403599999999997E-2</v>
      </c>
      <c r="I33">
        <f>flyovers!AY17</f>
        <v>2.9929500000000001E-2</v>
      </c>
      <c r="J33">
        <f>flyovers!BE17</f>
        <v>2.8092200000000001E-2</v>
      </c>
      <c r="K33">
        <f>flyovers!BK17</f>
        <v>2.29508E-2</v>
      </c>
      <c r="M33">
        <v>14</v>
      </c>
      <c r="N33" t="s">
        <v>5</v>
      </c>
      <c r="O33">
        <f>flyovers!P17</f>
        <v>2.2425E-2</v>
      </c>
      <c r="P33">
        <f>flyovers!V17</f>
        <v>2.2908700000000001E-2</v>
      </c>
      <c r="Q33">
        <f>flyovers!AB17</f>
        <v>5.19651E-2</v>
      </c>
      <c r="R33">
        <f>flyovers!AH17</f>
        <v>2.59892E-2</v>
      </c>
      <c r="S33">
        <f>flyovers!AN17</f>
        <v>2.3481200000000001E-2</v>
      </c>
      <c r="T33">
        <f>flyovers!AT17</f>
        <v>3.9801299999999998E-2</v>
      </c>
      <c r="U33">
        <f>flyovers!AZ17</f>
        <v>4.80755E-2</v>
      </c>
      <c r="V33">
        <f>flyovers!BF17</f>
        <v>2.3431299999999999E-2</v>
      </c>
      <c r="W33">
        <f>flyovers!BL17</f>
        <v>3.4614499999999999E-2</v>
      </c>
    </row>
    <row r="35" spans="1:23" x14ac:dyDescent="0.25">
      <c r="C35" s="1" t="s">
        <v>11</v>
      </c>
      <c r="D35" s="1"/>
      <c r="E35" s="1"/>
      <c r="F35" s="1"/>
      <c r="G35" s="1"/>
      <c r="H35" s="1"/>
      <c r="I35" s="1"/>
      <c r="J35" s="1"/>
      <c r="K35" s="1"/>
      <c r="O35" s="1" t="s">
        <v>12</v>
      </c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1" t="s">
        <v>1</v>
      </c>
      <c r="B36" s="1" t="s">
        <v>0</v>
      </c>
      <c r="C36" s="1" t="s">
        <v>6</v>
      </c>
      <c r="D36" s="1" t="s">
        <v>13</v>
      </c>
      <c r="E36" s="1" t="s">
        <v>14</v>
      </c>
      <c r="F36" s="1" t="s">
        <v>15</v>
      </c>
      <c r="G36" s="1" t="s">
        <v>16</v>
      </c>
      <c r="H36" s="1" t="s">
        <v>17</v>
      </c>
      <c r="I36" s="1" t="s">
        <v>18</v>
      </c>
      <c r="J36" s="1" t="s">
        <v>19</v>
      </c>
      <c r="K36" s="1" t="s">
        <v>20</v>
      </c>
      <c r="M36" s="1" t="s">
        <v>1</v>
      </c>
      <c r="N36" s="1" t="s">
        <v>0</v>
      </c>
      <c r="O36" s="1" t="s">
        <v>6</v>
      </c>
      <c r="P36" s="1" t="s">
        <v>13</v>
      </c>
      <c r="Q36" s="1" t="s">
        <v>14</v>
      </c>
      <c r="R36" s="1" t="s">
        <v>15</v>
      </c>
      <c r="S36" s="1" t="s">
        <v>16</v>
      </c>
      <c r="T36" s="1" t="s">
        <v>17</v>
      </c>
      <c r="U36" s="1" t="s">
        <v>18</v>
      </c>
      <c r="V36" s="1" t="s">
        <v>19</v>
      </c>
      <c r="W36" s="1" t="s">
        <v>20</v>
      </c>
    </row>
    <row r="37" spans="1:23" x14ac:dyDescent="0.25">
      <c r="A37">
        <v>1</v>
      </c>
      <c r="B37" s="2" t="s">
        <v>2</v>
      </c>
      <c r="C37">
        <f>flyovers!Q4</f>
        <v>0.49030499999999999</v>
      </c>
      <c r="D37">
        <f>flyovers!W4</f>
        <v>0.49573299999999998</v>
      </c>
      <c r="E37">
        <f>flyovers!AC4</f>
        <v>0.73045899999999997</v>
      </c>
      <c r="F37">
        <f>flyovers!AI4</f>
        <v>0.479709</v>
      </c>
      <c r="G37">
        <f>flyovers!AO4</f>
        <v>0.498247</v>
      </c>
      <c r="H37">
        <f>flyovers!AU4</f>
        <v>0.49111500000000002</v>
      </c>
      <c r="I37">
        <f>flyovers!BG4</f>
        <v>1.2149300000000001</v>
      </c>
      <c r="J37">
        <f>flyovers!BG4</f>
        <v>1.2149300000000001</v>
      </c>
      <c r="K37">
        <f>flyovers!BM4</f>
        <v>0.58969099999999997</v>
      </c>
      <c r="M37">
        <v>1</v>
      </c>
      <c r="N37" s="2" t="s">
        <v>2</v>
      </c>
      <c r="O37">
        <f>flyovers!R4</f>
        <v>0.279673</v>
      </c>
      <c r="P37">
        <f>flyovers!X4</f>
        <v>0.29756500000000002</v>
      </c>
      <c r="Q37">
        <f>flyovers!AD4</f>
        <v>0.29407800000000001</v>
      </c>
      <c r="R37">
        <f>flyovers!AJ4</f>
        <v>0.29616500000000001</v>
      </c>
      <c r="S37">
        <f>flyovers!AP4</f>
        <v>0.29149700000000001</v>
      </c>
      <c r="T37">
        <f>flyovers!AV4</f>
        <v>0.281252</v>
      </c>
      <c r="U37">
        <f>flyovers!BB4</f>
        <v>0.30810999999999999</v>
      </c>
      <c r="V37">
        <f>flyovers!BH4</f>
        <v>0.40314699999999998</v>
      </c>
      <c r="W37">
        <f>flyovers!BN4</f>
        <v>0.30169200000000002</v>
      </c>
    </row>
    <row r="38" spans="1:23" x14ac:dyDescent="0.25">
      <c r="A38">
        <v>2</v>
      </c>
      <c r="B38" s="2" t="s">
        <v>2</v>
      </c>
      <c r="C38">
        <f>flyovers!Q5</f>
        <v>0.44423200000000002</v>
      </c>
      <c r="D38">
        <f>flyovers!W5</f>
        <v>0.47142499999999998</v>
      </c>
      <c r="E38">
        <f>flyovers!AC5</f>
        <v>0.54498800000000003</v>
      </c>
      <c r="F38">
        <f>flyovers!AI5</f>
        <v>0.51053499999999996</v>
      </c>
      <c r="G38">
        <f>flyovers!AO5</f>
        <v>0.49828099999999997</v>
      </c>
      <c r="H38">
        <f>flyovers!AU5</f>
        <v>0.50069600000000003</v>
      </c>
      <c r="I38">
        <f>flyovers!BG5</f>
        <v>1.01454</v>
      </c>
      <c r="J38">
        <f>flyovers!BG5</f>
        <v>1.01454</v>
      </c>
      <c r="K38">
        <f>flyovers!BM5</f>
        <v>0.62205699999999997</v>
      </c>
      <c r="M38">
        <v>2</v>
      </c>
      <c r="N38" s="2" t="s">
        <v>2</v>
      </c>
      <c r="O38">
        <f>flyovers!R5</f>
        <v>0.38433200000000001</v>
      </c>
      <c r="P38">
        <f>flyovers!X5</f>
        <v>0.38309700000000002</v>
      </c>
      <c r="Q38">
        <f>flyovers!AD5</f>
        <v>0.39390399999999998</v>
      </c>
      <c r="R38">
        <f>flyovers!AJ5</f>
        <v>0.378776</v>
      </c>
      <c r="S38">
        <f>flyovers!AP5</f>
        <v>0.40704499999999999</v>
      </c>
      <c r="T38">
        <f>flyovers!AV5</f>
        <v>0.32794400000000001</v>
      </c>
      <c r="U38">
        <f>flyovers!BB5</f>
        <v>0.43884699999999999</v>
      </c>
      <c r="V38">
        <f>flyovers!BH5</f>
        <v>0.37585299999999999</v>
      </c>
      <c r="W38">
        <f>flyovers!BN5</f>
        <v>0.41096100000000002</v>
      </c>
    </row>
    <row r="39" spans="1:23" x14ac:dyDescent="0.25">
      <c r="A39">
        <v>3</v>
      </c>
      <c r="B39" s="2" t="s">
        <v>2</v>
      </c>
      <c r="C39">
        <f>flyovers!Q6</f>
        <v>0.445488</v>
      </c>
      <c r="D39">
        <f>flyovers!W6</f>
        <v>0.47246500000000002</v>
      </c>
      <c r="E39">
        <f>flyovers!AC6</f>
        <v>0.4677</v>
      </c>
      <c r="F39">
        <f>flyovers!AI6</f>
        <v>0.473852</v>
      </c>
      <c r="G39">
        <f>flyovers!AO6</f>
        <v>0.48374800000000001</v>
      </c>
      <c r="H39">
        <f>flyovers!AU6</f>
        <v>0.47117399999999998</v>
      </c>
      <c r="I39">
        <f>flyovers!BG6</f>
        <v>0.70973900000000001</v>
      </c>
      <c r="J39">
        <f>flyovers!BG6</f>
        <v>0.70973900000000001</v>
      </c>
      <c r="K39">
        <f>flyovers!BM6</f>
        <v>0.530053</v>
      </c>
      <c r="M39">
        <v>3</v>
      </c>
      <c r="N39" s="2" t="s">
        <v>2</v>
      </c>
      <c r="O39">
        <f>flyovers!R6</f>
        <v>0.38550800000000002</v>
      </c>
      <c r="P39">
        <f>flyovers!X6</f>
        <v>0.34655399999999997</v>
      </c>
      <c r="Q39">
        <f>flyovers!AD6</f>
        <v>0.37156099999999997</v>
      </c>
      <c r="R39">
        <f>flyovers!AJ6</f>
        <v>0.36819000000000002</v>
      </c>
      <c r="S39">
        <f>flyovers!AP6</f>
        <v>0.38008399999999998</v>
      </c>
      <c r="T39">
        <f>flyovers!AV6</f>
        <v>0.35091099999999997</v>
      </c>
      <c r="U39">
        <f>flyovers!BB6</f>
        <v>0.38525100000000001</v>
      </c>
      <c r="V39">
        <f>flyovers!BH6</f>
        <v>0.35914499999999999</v>
      </c>
      <c r="W39">
        <f>flyovers!BN6</f>
        <v>0.359267</v>
      </c>
    </row>
    <row r="40" spans="1:23" x14ac:dyDescent="0.25">
      <c r="A40">
        <v>4</v>
      </c>
      <c r="B40" t="s">
        <v>3</v>
      </c>
      <c r="C40">
        <f>flyovers!Q7</f>
        <v>0.42799300000000001</v>
      </c>
      <c r="D40">
        <f>flyovers!W7</f>
        <v>0.57059400000000005</v>
      </c>
      <c r="E40">
        <f>flyovers!AC7</f>
        <v>1.37744</v>
      </c>
      <c r="F40">
        <f>flyovers!AI7</f>
        <v>0.53590199999999999</v>
      </c>
      <c r="G40">
        <f>flyovers!AO7</f>
        <v>0.52580400000000005</v>
      </c>
      <c r="H40">
        <f>flyovers!AU7</f>
        <v>0.44527299999999997</v>
      </c>
      <c r="I40">
        <f>flyovers!BG7</f>
        <v>0.63756599999999997</v>
      </c>
      <c r="J40">
        <f>flyovers!BG7</f>
        <v>0.63756599999999997</v>
      </c>
      <c r="K40">
        <f>flyovers!BM7</f>
        <v>0.64878599999999997</v>
      </c>
      <c r="M40">
        <v>4</v>
      </c>
      <c r="N40" t="s">
        <v>3</v>
      </c>
      <c r="O40">
        <f>flyovers!R7</f>
        <v>0.42211399999999999</v>
      </c>
      <c r="P40">
        <f>flyovers!X7</f>
        <v>0.46015699999999998</v>
      </c>
      <c r="Q40">
        <f>flyovers!AD7</f>
        <v>0.42868200000000001</v>
      </c>
      <c r="R40">
        <f>flyovers!AJ7</f>
        <v>0.45218399999999997</v>
      </c>
      <c r="S40">
        <f>flyovers!AP7</f>
        <v>0.42409599999999997</v>
      </c>
      <c r="T40">
        <f>flyovers!AV7</f>
        <v>0.52135399999999998</v>
      </c>
      <c r="U40">
        <f>flyovers!BB7</f>
        <v>0.427726</v>
      </c>
      <c r="V40">
        <f>flyovers!BH7</f>
        <v>0.41781099999999999</v>
      </c>
      <c r="W40">
        <f>flyovers!BN7</f>
        <v>0.39107399999999998</v>
      </c>
    </row>
    <row r="41" spans="1:23" x14ac:dyDescent="0.25">
      <c r="A41">
        <v>5</v>
      </c>
      <c r="B41" t="s">
        <v>3</v>
      </c>
      <c r="C41">
        <f>flyovers!Q8</f>
        <v>0.44596599999999997</v>
      </c>
      <c r="D41">
        <f>flyovers!W8</f>
        <v>0.46769899999999998</v>
      </c>
      <c r="E41">
        <f>flyovers!AC8</f>
        <v>0.43071599999999999</v>
      </c>
      <c r="F41">
        <f>flyovers!AI8</f>
        <v>0.48917500000000003</v>
      </c>
      <c r="G41">
        <f>flyovers!AO8</f>
        <v>0.45327200000000001</v>
      </c>
      <c r="H41">
        <f>flyovers!AU8</f>
        <v>0.45951999999999998</v>
      </c>
      <c r="I41">
        <f>flyovers!BG8</f>
        <v>0.51439699999999999</v>
      </c>
      <c r="J41">
        <f>flyovers!BG8</f>
        <v>0.51439699999999999</v>
      </c>
      <c r="K41">
        <f>flyovers!BM8</f>
        <v>0.48594799999999999</v>
      </c>
      <c r="M41">
        <v>5</v>
      </c>
      <c r="N41" t="s">
        <v>3</v>
      </c>
      <c r="O41">
        <f>flyovers!R8</f>
        <v>0.48728100000000002</v>
      </c>
      <c r="P41">
        <f>flyovers!X8</f>
        <v>0.50105500000000003</v>
      </c>
      <c r="Q41">
        <f>flyovers!AD8</f>
        <v>0.47783999999999999</v>
      </c>
      <c r="R41">
        <f>flyovers!AJ8</f>
        <v>0.48914400000000002</v>
      </c>
      <c r="S41">
        <f>flyovers!AP8</f>
        <v>0.53801100000000002</v>
      </c>
      <c r="T41">
        <f>flyovers!AV8</f>
        <v>0.49489699999999998</v>
      </c>
      <c r="U41">
        <f>flyovers!BB8</f>
        <v>0.50887400000000005</v>
      </c>
      <c r="V41">
        <f>flyovers!BH8</f>
        <v>0.47227999999999998</v>
      </c>
      <c r="W41">
        <f>flyovers!BN8</f>
        <v>0.442247</v>
      </c>
    </row>
    <row r="42" spans="1:23" x14ac:dyDescent="0.25">
      <c r="A42">
        <v>6</v>
      </c>
      <c r="B42" t="s">
        <v>3</v>
      </c>
      <c r="C42">
        <f>flyovers!Q9</f>
        <v>0.65817300000000001</v>
      </c>
      <c r="D42">
        <f>flyovers!W9</f>
        <v>0.67969800000000002</v>
      </c>
      <c r="E42">
        <f>flyovers!AC9</f>
        <v>0.63958300000000001</v>
      </c>
      <c r="F42">
        <f>flyovers!AI9</f>
        <v>0.609537</v>
      </c>
      <c r="G42">
        <f>flyovers!AO9</f>
        <v>0.63175300000000001</v>
      </c>
      <c r="H42">
        <f>flyovers!AU9</f>
        <v>0.65972900000000001</v>
      </c>
      <c r="I42">
        <f>flyovers!BG9</f>
        <v>0.70482199999999995</v>
      </c>
      <c r="J42">
        <f>flyovers!BG9</f>
        <v>0.70482199999999995</v>
      </c>
      <c r="K42">
        <f>flyovers!BM9</f>
        <v>0.66515199999999997</v>
      </c>
      <c r="M42">
        <v>6</v>
      </c>
      <c r="N42" t="s">
        <v>3</v>
      </c>
      <c r="O42">
        <f>flyovers!R9</f>
        <v>0.45804899999999998</v>
      </c>
      <c r="P42">
        <f>flyovers!X9</f>
        <v>0.45971699999999999</v>
      </c>
      <c r="Q42">
        <f>flyovers!AD9</f>
        <v>0.45933099999999999</v>
      </c>
      <c r="R42">
        <f>flyovers!AJ9</f>
        <v>0.46306199999999997</v>
      </c>
      <c r="S42">
        <f>flyovers!AP9</f>
        <v>0.46377400000000002</v>
      </c>
      <c r="T42">
        <f>flyovers!AV9</f>
        <v>0.438558</v>
      </c>
      <c r="U42">
        <f>flyovers!BB9</f>
        <v>0.46120800000000001</v>
      </c>
      <c r="V42">
        <f>flyovers!BH9</f>
        <v>0.43219000000000002</v>
      </c>
      <c r="W42">
        <f>flyovers!BN9</f>
        <v>0.43700099999999997</v>
      </c>
    </row>
    <row r="43" spans="1:23" x14ac:dyDescent="0.25">
      <c r="A43">
        <v>7</v>
      </c>
      <c r="B43" t="s">
        <v>4</v>
      </c>
      <c r="C43">
        <f>flyovers!Q10</f>
        <v>0.63266599999999995</v>
      </c>
      <c r="D43">
        <f>flyovers!W10</f>
        <v>0.64706300000000005</v>
      </c>
      <c r="E43">
        <f>flyovers!AC10</f>
        <v>0.62932999999999995</v>
      </c>
      <c r="F43">
        <f>flyovers!AI10</f>
        <v>0.65084799999999998</v>
      </c>
      <c r="G43">
        <f>flyovers!AO10</f>
        <v>0.624884</v>
      </c>
      <c r="H43">
        <f>flyovers!AU10</f>
        <v>0.64893299999999998</v>
      </c>
      <c r="I43">
        <f>flyovers!BG10</f>
        <v>0.58109299999999997</v>
      </c>
      <c r="J43">
        <f>flyovers!BG10</f>
        <v>0.58109299999999997</v>
      </c>
      <c r="K43">
        <f>flyovers!BM10</f>
        <v>0.68742000000000003</v>
      </c>
      <c r="M43">
        <v>7</v>
      </c>
      <c r="N43" t="s">
        <v>4</v>
      </c>
      <c r="O43">
        <f>flyovers!R10</f>
        <v>0.203121</v>
      </c>
      <c r="P43">
        <f>flyovers!X10</f>
        <v>0.21982599999999999</v>
      </c>
      <c r="Q43">
        <f>flyovers!AD10</f>
        <v>0.199327</v>
      </c>
      <c r="R43">
        <f>flyovers!AJ10</f>
        <v>0.217642</v>
      </c>
      <c r="S43">
        <f>flyovers!AP10</f>
        <v>0.20330000000000001</v>
      </c>
      <c r="T43">
        <f>flyovers!AV10</f>
        <v>0.18970100000000001</v>
      </c>
      <c r="U43">
        <f>flyovers!BB10</f>
        <v>0.21321100000000001</v>
      </c>
      <c r="V43">
        <f>flyovers!BH10</f>
        <v>0.20536399999999999</v>
      </c>
      <c r="W43">
        <f>flyovers!BN10</f>
        <v>0.22915099999999999</v>
      </c>
    </row>
    <row r="44" spans="1:23" x14ac:dyDescent="0.25">
      <c r="A44">
        <v>8</v>
      </c>
      <c r="B44" t="s">
        <v>4</v>
      </c>
      <c r="C44">
        <f>flyovers!Q11</f>
        <v>0.83282599999999996</v>
      </c>
      <c r="D44">
        <f>flyovers!W11</f>
        <v>0.80163200000000001</v>
      </c>
      <c r="E44">
        <f>flyovers!AC11</f>
        <v>0.73148199999999997</v>
      </c>
      <c r="F44">
        <f>flyovers!AI11</f>
        <v>0.71185900000000002</v>
      </c>
      <c r="G44">
        <f>flyovers!AO11</f>
        <v>0.747309</v>
      </c>
      <c r="H44">
        <f>flyovers!AU11</f>
        <v>0.75242699999999996</v>
      </c>
      <c r="I44">
        <f>flyovers!BG11</f>
        <v>0.71361399999999997</v>
      </c>
      <c r="J44">
        <f>flyovers!BG11</f>
        <v>0.71361399999999997</v>
      </c>
      <c r="K44">
        <f>flyovers!BM11</f>
        <v>0.71471600000000002</v>
      </c>
      <c r="M44">
        <v>8</v>
      </c>
      <c r="N44" t="s">
        <v>4</v>
      </c>
      <c r="O44">
        <f>flyovers!R11</f>
        <v>0.177119</v>
      </c>
      <c r="P44">
        <f>flyovers!X11</f>
        <v>0.181066</v>
      </c>
      <c r="Q44">
        <f>flyovers!AD11</f>
        <v>0.188944</v>
      </c>
      <c r="R44">
        <f>flyovers!AJ11</f>
        <v>0.17233200000000001</v>
      </c>
      <c r="S44">
        <f>flyovers!AP11</f>
        <v>0.16425100000000001</v>
      </c>
      <c r="T44">
        <f>flyovers!AV11</f>
        <v>0.173735</v>
      </c>
      <c r="U44">
        <f>flyovers!BB11</f>
        <v>0.170655</v>
      </c>
      <c r="V44">
        <f>flyovers!BH11</f>
        <v>0.18562699999999999</v>
      </c>
      <c r="W44">
        <f>flyovers!BN11</f>
        <v>0.19644900000000001</v>
      </c>
    </row>
    <row r="45" spans="1:23" x14ac:dyDescent="0.25">
      <c r="A45">
        <v>9</v>
      </c>
      <c r="B45" t="s">
        <v>4</v>
      </c>
      <c r="C45">
        <f>flyovers!Q12</f>
        <v>0.69228999999999996</v>
      </c>
      <c r="D45">
        <f>flyovers!W12</f>
        <v>0.68330500000000005</v>
      </c>
      <c r="E45">
        <f>flyovers!AC12</f>
        <v>0.62274799999999997</v>
      </c>
      <c r="F45">
        <f>flyovers!AI12</f>
        <v>0.62220500000000001</v>
      </c>
      <c r="G45">
        <f>flyovers!AO12</f>
        <v>0.62222599999999995</v>
      </c>
      <c r="H45">
        <f>flyovers!AU12</f>
        <v>0.655694</v>
      </c>
      <c r="I45">
        <f>flyovers!BG12</f>
        <v>0.60982199999999998</v>
      </c>
      <c r="J45">
        <f>flyovers!BG12</f>
        <v>0.60982199999999998</v>
      </c>
      <c r="K45">
        <f>flyovers!BM12</f>
        <v>0.64244699999999999</v>
      </c>
      <c r="M45">
        <v>9</v>
      </c>
      <c r="N45" t="s">
        <v>4</v>
      </c>
      <c r="O45">
        <f>flyovers!R12</f>
        <v>0.182751</v>
      </c>
      <c r="P45">
        <f>flyovers!X12</f>
        <v>0.200239</v>
      </c>
      <c r="Q45">
        <f>flyovers!AD12</f>
        <v>0.19244800000000001</v>
      </c>
      <c r="R45">
        <f>flyovers!AJ12</f>
        <v>0.18320800000000001</v>
      </c>
      <c r="S45">
        <f>flyovers!AP12</f>
        <v>0.18517900000000001</v>
      </c>
      <c r="T45">
        <f>flyovers!AV12</f>
        <v>0.20393600000000001</v>
      </c>
      <c r="U45">
        <f>flyovers!BB12</f>
        <v>0.203676</v>
      </c>
      <c r="V45">
        <f>flyovers!BH12</f>
        <v>0.20615700000000001</v>
      </c>
      <c r="W45">
        <f>flyovers!BN12</f>
        <v>0.21290100000000001</v>
      </c>
    </row>
    <row r="46" spans="1:23" x14ac:dyDescent="0.25">
      <c r="A46">
        <v>10</v>
      </c>
      <c r="B46" t="s">
        <v>4</v>
      </c>
      <c r="C46">
        <f>flyovers!Q13</f>
        <v>0.65457200000000004</v>
      </c>
      <c r="D46">
        <f>flyovers!W13</f>
        <v>0.62463199999999997</v>
      </c>
      <c r="E46">
        <f>flyovers!AC13</f>
        <v>0.64795999999999998</v>
      </c>
      <c r="F46">
        <f>flyovers!AI13</f>
        <v>0.63571900000000003</v>
      </c>
      <c r="G46">
        <f>flyovers!AO13</f>
        <v>0.61595599999999995</v>
      </c>
      <c r="H46">
        <f>flyovers!AU13</f>
        <v>0.61890500000000004</v>
      </c>
      <c r="I46">
        <f>flyovers!BG13</f>
        <v>0.69371000000000005</v>
      </c>
      <c r="J46">
        <f>flyovers!BG13</f>
        <v>0.69371000000000005</v>
      </c>
      <c r="K46">
        <f>flyovers!BM13</f>
        <v>0.67048799999999997</v>
      </c>
      <c r="M46">
        <v>10</v>
      </c>
      <c r="N46" t="s">
        <v>4</v>
      </c>
      <c r="O46">
        <f>flyovers!R13</f>
        <v>0.20774300000000001</v>
      </c>
      <c r="P46">
        <f>flyovers!X13</f>
        <v>0.20980799999999999</v>
      </c>
      <c r="Q46">
        <f>flyovers!AD13</f>
        <v>0.194406</v>
      </c>
      <c r="R46">
        <f>flyovers!AJ13</f>
        <v>0.203875</v>
      </c>
      <c r="S46">
        <f>flyovers!AP13</f>
        <v>0.19462499999999999</v>
      </c>
      <c r="T46">
        <f>flyovers!AV13</f>
        <v>0.20316200000000001</v>
      </c>
      <c r="U46">
        <f>flyovers!BB13</f>
        <v>0.21404699999999999</v>
      </c>
      <c r="V46">
        <f>flyovers!BH13</f>
        <v>0.19256699999999999</v>
      </c>
      <c r="W46">
        <f>flyovers!BN13</f>
        <v>0.21253</v>
      </c>
    </row>
    <row r="47" spans="1:23" x14ac:dyDescent="0.25">
      <c r="A47">
        <v>11</v>
      </c>
      <c r="B47" t="s">
        <v>4</v>
      </c>
      <c r="C47">
        <f>flyovers!Q14</f>
        <v>0.64504799999999995</v>
      </c>
      <c r="D47">
        <f>flyovers!W14</f>
        <v>0.65597799999999995</v>
      </c>
      <c r="E47">
        <f>flyovers!AC14</f>
        <v>0.63413299999999995</v>
      </c>
      <c r="F47">
        <f>flyovers!AI14</f>
        <v>0.63172099999999998</v>
      </c>
      <c r="G47">
        <f>flyovers!AO14</f>
        <v>0.593275</v>
      </c>
      <c r="H47">
        <f>flyovers!AU14</f>
        <v>0.63309199999999999</v>
      </c>
      <c r="I47">
        <f>flyovers!BG14</f>
        <v>0.64915100000000003</v>
      </c>
      <c r="J47">
        <f>flyovers!BG14</f>
        <v>0.64915100000000003</v>
      </c>
      <c r="K47">
        <f>flyovers!BM14</f>
        <v>0.62337399999999998</v>
      </c>
      <c r="M47">
        <v>11</v>
      </c>
      <c r="N47" t="s">
        <v>4</v>
      </c>
      <c r="O47">
        <f>flyovers!R14</f>
        <v>0.226267</v>
      </c>
      <c r="P47">
        <f>flyovers!X14</f>
        <v>0.24176800000000001</v>
      </c>
      <c r="Q47">
        <f>flyovers!AD14</f>
        <v>0.24324399999999999</v>
      </c>
      <c r="R47">
        <f>flyovers!AJ14</f>
        <v>0.23396600000000001</v>
      </c>
      <c r="S47">
        <f>flyovers!AP14</f>
        <v>0.25725999999999999</v>
      </c>
      <c r="T47">
        <f>flyovers!AV14</f>
        <v>0.25165599999999999</v>
      </c>
      <c r="U47">
        <f>flyovers!BB14</f>
        <v>0.26473600000000003</v>
      </c>
      <c r="V47">
        <f>flyovers!BH14</f>
        <v>0.26349899999999998</v>
      </c>
      <c r="W47">
        <f>flyovers!BN14</f>
        <v>0.26070900000000002</v>
      </c>
    </row>
    <row r="48" spans="1:23" x14ac:dyDescent="0.25">
      <c r="A48">
        <v>12</v>
      </c>
      <c r="B48" t="s">
        <v>5</v>
      </c>
      <c r="C48">
        <f>flyovers!Q15</f>
        <v>0.47944599999999998</v>
      </c>
      <c r="D48">
        <f>flyovers!W15</f>
        <v>0.68179500000000004</v>
      </c>
      <c r="E48">
        <f>flyovers!AC15</f>
        <v>0.60156900000000002</v>
      </c>
      <c r="F48">
        <f>flyovers!AI15</f>
        <v>0.49692599999999998</v>
      </c>
      <c r="G48">
        <f>flyovers!AO15</f>
        <v>0.63004300000000002</v>
      </c>
      <c r="H48">
        <f>flyovers!AU15</f>
        <v>0.529335</v>
      </c>
      <c r="I48">
        <f>flyovers!BG15</f>
        <v>0.64139900000000005</v>
      </c>
      <c r="J48">
        <f>flyovers!BG15</f>
        <v>0.64139900000000005</v>
      </c>
      <c r="K48">
        <f>flyovers!BM15</f>
        <v>0.54318</v>
      </c>
      <c r="M48">
        <v>12</v>
      </c>
      <c r="N48" t="s">
        <v>5</v>
      </c>
      <c r="O48">
        <f>flyovers!R15</f>
        <v>0.18607899999999999</v>
      </c>
      <c r="P48">
        <f>flyovers!X15</f>
        <v>0.16711999999999999</v>
      </c>
      <c r="Q48">
        <f>flyovers!AD15</f>
        <v>0.16451099999999999</v>
      </c>
      <c r="R48">
        <f>flyovers!AJ15</f>
        <v>0.210981</v>
      </c>
      <c r="S48">
        <f>flyovers!AP15</f>
        <v>0.18348400000000001</v>
      </c>
      <c r="T48">
        <f>flyovers!AV15</f>
        <v>0.190634</v>
      </c>
      <c r="U48">
        <f>flyovers!BB15</f>
        <v>0.18160899999999999</v>
      </c>
      <c r="V48">
        <f>flyovers!BH15</f>
        <v>0.19587599999999999</v>
      </c>
      <c r="W48">
        <f>flyovers!BN15</f>
        <v>0.177206</v>
      </c>
    </row>
    <row r="49" spans="1:23" x14ac:dyDescent="0.25">
      <c r="A49">
        <v>13</v>
      </c>
      <c r="B49" t="s">
        <v>5</v>
      </c>
      <c r="C49">
        <f>flyovers!Q16</f>
        <v>0.50182099999999996</v>
      </c>
      <c r="D49">
        <f>flyovers!W16</f>
        <v>0.55926799999999999</v>
      </c>
      <c r="E49">
        <f>flyovers!AC16</f>
        <v>0.46983599999999998</v>
      </c>
      <c r="F49">
        <f>flyovers!AI16</f>
        <v>0.50653400000000004</v>
      </c>
      <c r="G49">
        <f>flyovers!AO16</f>
        <v>0.581009</v>
      </c>
      <c r="H49">
        <f>flyovers!AU16</f>
        <v>0.50217500000000004</v>
      </c>
      <c r="I49">
        <f>flyovers!BG16</f>
        <v>0.58014399999999999</v>
      </c>
      <c r="J49">
        <f>flyovers!BG16</f>
        <v>0.58014399999999999</v>
      </c>
      <c r="K49">
        <f>flyovers!BM16</f>
        <v>0.567465</v>
      </c>
      <c r="M49">
        <v>13</v>
      </c>
      <c r="N49" t="s">
        <v>5</v>
      </c>
      <c r="O49">
        <f>flyovers!R16</f>
        <v>0.26359700000000003</v>
      </c>
      <c r="P49">
        <f>flyovers!X16</f>
        <v>0.26210099999999997</v>
      </c>
      <c r="Q49">
        <f>flyovers!AD16</f>
        <v>0.262907</v>
      </c>
      <c r="R49">
        <f>flyovers!AJ16</f>
        <v>0.25629200000000002</v>
      </c>
      <c r="S49">
        <f>flyovers!AP16</f>
        <v>0.242566</v>
      </c>
      <c r="T49">
        <f>flyovers!AV16</f>
        <v>0.25825399999999998</v>
      </c>
      <c r="U49">
        <f>flyovers!BB16</f>
        <v>0.25002799999999997</v>
      </c>
      <c r="V49">
        <f>flyovers!BH16</f>
        <v>0.21316299999999999</v>
      </c>
      <c r="W49">
        <f>flyovers!BN16</f>
        <v>0.218884</v>
      </c>
    </row>
    <row r="50" spans="1:23" x14ac:dyDescent="0.25">
      <c r="A50">
        <v>14</v>
      </c>
      <c r="B50" t="s">
        <v>5</v>
      </c>
      <c r="C50">
        <f>flyovers!Q17</f>
        <v>0.47146900000000003</v>
      </c>
      <c r="D50">
        <f>flyovers!W17</f>
        <v>0.518316</v>
      </c>
      <c r="E50">
        <f>flyovers!AC17</f>
        <v>0.50084300000000004</v>
      </c>
      <c r="F50">
        <f>flyovers!AI17</f>
        <v>0.498442</v>
      </c>
      <c r="G50">
        <f>flyovers!AO17</f>
        <v>0.53565399999999996</v>
      </c>
      <c r="H50">
        <f>flyovers!AU17</f>
        <v>0.51377499999999998</v>
      </c>
      <c r="I50">
        <f>flyovers!BG17</f>
        <v>0.57369099999999995</v>
      </c>
      <c r="J50">
        <f>flyovers!BG17</f>
        <v>0.57369099999999995</v>
      </c>
      <c r="K50">
        <f>flyovers!BM17</f>
        <v>0.57323900000000005</v>
      </c>
      <c r="M50">
        <v>14</v>
      </c>
      <c r="N50" t="s">
        <v>5</v>
      </c>
      <c r="O50">
        <f>flyovers!R17</f>
        <v>0.28567700000000001</v>
      </c>
      <c r="P50">
        <f>flyovers!X17</f>
        <v>0.235405</v>
      </c>
      <c r="Q50">
        <f>flyovers!AD17</f>
        <v>0.27477299999999999</v>
      </c>
      <c r="R50">
        <f>flyovers!AJ17</f>
        <v>0.25603399999999998</v>
      </c>
      <c r="S50">
        <f>flyovers!AP17</f>
        <v>0.25846599999999997</v>
      </c>
      <c r="T50">
        <f>flyovers!AV17</f>
        <v>0.25995600000000002</v>
      </c>
      <c r="U50">
        <f>flyovers!BB17</f>
        <v>0.26589099999999999</v>
      </c>
      <c r="V50">
        <f>flyovers!BH17</f>
        <v>0.25249899999999997</v>
      </c>
      <c r="W50">
        <f>flyovers!BN17</f>
        <v>0.26196999999999998</v>
      </c>
    </row>
  </sheetData>
  <phoneticPr fontId="2" type="noConversion"/>
  <conditionalFormatting sqref="C3:K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W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K3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:W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K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:W5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5693-17CB-4E70-B17B-65FB113D820F}">
  <dimension ref="A1:W23"/>
  <sheetViews>
    <sheetView tabSelected="1" topLeftCell="D45" workbookViewId="0">
      <selection activeCell="L60" sqref="L60"/>
    </sheetView>
  </sheetViews>
  <sheetFormatPr defaultRowHeight="15" x14ac:dyDescent="0.25"/>
  <sheetData>
    <row r="1" spans="1:23" x14ac:dyDescent="0.25">
      <c r="C1" s="1" t="s">
        <v>7</v>
      </c>
      <c r="D1" s="1"/>
      <c r="E1" s="1"/>
      <c r="F1" s="1"/>
      <c r="G1" s="1"/>
      <c r="H1" s="1"/>
      <c r="I1" s="1"/>
      <c r="J1" s="1"/>
      <c r="K1" s="1"/>
      <c r="O1" s="1" t="s">
        <v>8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s="1" t="s">
        <v>1</v>
      </c>
      <c r="B2" s="1" t="s">
        <v>0</v>
      </c>
      <c r="C2" s="1" t="s">
        <v>6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M2" s="1" t="s">
        <v>1</v>
      </c>
      <c r="N2" s="1" t="s">
        <v>0</v>
      </c>
      <c r="O2" s="1" t="s">
        <v>6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</row>
    <row r="3" spans="1:23" x14ac:dyDescent="0.25">
      <c r="A3">
        <v>1</v>
      </c>
      <c r="B3" s="2" t="s">
        <v>2</v>
      </c>
      <c r="C3" s="8">
        <f>AVERAGE(BY_SQM_flyovers!C3:C5)</f>
        <v>2.9288233333333333</v>
      </c>
      <c r="D3" s="8">
        <f>AVERAGE(BY_SQM_flyovers!D3:D5)</f>
        <v>3.8783866666666662</v>
      </c>
      <c r="E3" s="8">
        <f>AVERAGE(BY_SQM_flyovers!E3:E5)</f>
        <v>4.3348933333333335</v>
      </c>
      <c r="F3" s="8">
        <f>AVERAGE(BY_SQM_flyovers!F3:F5)</f>
        <v>4.5087766666666669</v>
      </c>
      <c r="G3" s="8">
        <f>AVERAGE(BY_SQM_flyovers!G3:G5)</f>
        <v>4.5033166666666666</v>
      </c>
      <c r="H3" s="8">
        <f>AVERAGE(BY_SQM_flyovers!H3:H5)</f>
        <v>4.5034999999999998</v>
      </c>
      <c r="I3" s="8">
        <f>AVERAGE(BY_SQM_flyovers!I3:I5)</f>
        <v>4.0926833333333335</v>
      </c>
      <c r="J3" s="8">
        <f>AVERAGE(BY_SQM_flyovers!J3:J5)</f>
        <v>4.2298900000000001</v>
      </c>
      <c r="K3" s="8">
        <f>AVERAGE(BY_SQM_flyovers!K3:K5)</f>
        <v>2.6961200000000001</v>
      </c>
      <c r="M3">
        <v>1</v>
      </c>
      <c r="N3" s="2" t="s">
        <v>2</v>
      </c>
      <c r="O3" s="8">
        <f>AVERAGE(BY_SQM_flyovers!O3:O5)</f>
        <v>1.2226033333333335</v>
      </c>
      <c r="P3" s="8">
        <f>AVERAGE(BY_SQM_flyovers!P3:P5)</f>
        <v>1.3116466666666666</v>
      </c>
      <c r="Q3" s="8">
        <f>AVERAGE(BY_SQM_flyovers!Q3:Q5)</f>
        <v>1.2702066666666667</v>
      </c>
      <c r="R3" s="8">
        <f>AVERAGE(BY_SQM_flyovers!R3:R5)</f>
        <v>1.2706433333333331</v>
      </c>
      <c r="S3" s="8">
        <f>AVERAGE(BY_SQM_flyovers!S3:S5)</f>
        <v>1.2808200000000001</v>
      </c>
      <c r="T3" s="8">
        <f>AVERAGE(BY_SQM_flyovers!T3:T5)</f>
        <v>1.2532233333333334</v>
      </c>
      <c r="U3" s="8">
        <f>AVERAGE(BY_SQM_flyovers!U3:U5)</f>
        <v>1.2434333333333332</v>
      </c>
      <c r="V3" s="8">
        <f>AVERAGE(BY_SQM_flyovers!V3:V5)</f>
        <v>1.2228033333333335</v>
      </c>
      <c r="W3" s="8">
        <f>AVERAGE(BY_SQM_flyovers!W3:W5)</f>
        <v>1.1521666666666668</v>
      </c>
    </row>
    <row r="4" spans="1:23" x14ac:dyDescent="0.25">
      <c r="A4">
        <v>4</v>
      </c>
      <c r="B4" t="s">
        <v>3</v>
      </c>
      <c r="C4" s="8">
        <f>AVERAGE(BY_SQM_flyovers!C6:C8)</f>
        <v>5.3284899999999995</v>
      </c>
      <c r="D4" s="8">
        <f>AVERAGE(BY_SQM_flyovers!D6:D8)</f>
        <v>8.0154766666666664</v>
      </c>
      <c r="E4" s="8">
        <f>AVERAGE(BY_SQM_flyovers!E6:E8)</f>
        <v>9.6525566666666673</v>
      </c>
      <c r="F4" s="8">
        <f>AVERAGE(BY_SQM_flyovers!F6:F8)</f>
        <v>10.87</v>
      </c>
      <c r="G4" s="8">
        <f>AVERAGE(BY_SQM_flyovers!G6:G8)</f>
        <v>11.304166666666667</v>
      </c>
      <c r="H4" s="8">
        <f>AVERAGE(BY_SQM_flyovers!H6:H8)</f>
        <v>10.75126</v>
      </c>
      <c r="I4" s="8">
        <f>AVERAGE(BY_SQM_flyovers!I6:I8)</f>
        <v>9.279516666666666</v>
      </c>
      <c r="J4" s="8">
        <f>AVERAGE(BY_SQM_flyovers!J6:J8)</f>
        <v>7.4860100000000003</v>
      </c>
      <c r="K4" s="8">
        <f>AVERAGE(BY_SQM_flyovers!K6:K8)</f>
        <v>4.7754466666666664</v>
      </c>
      <c r="M4">
        <v>4</v>
      </c>
      <c r="N4" t="s">
        <v>3</v>
      </c>
      <c r="O4" s="8">
        <f>AVERAGE(BY_SQM_flyovers!O6:O8)</f>
        <v>1.9475766666666665</v>
      </c>
      <c r="P4" s="8">
        <f>AVERAGE(BY_SQM_flyovers!P6:P8)</f>
        <v>1.9965533333333332</v>
      </c>
      <c r="Q4" s="8">
        <f>AVERAGE(BY_SQM_flyovers!Q6:Q8)</f>
        <v>1.9237433333333334</v>
      </c>
      <c r="R4" s="8">
        <f>AVERAGE(BY_SQM_flyovers!R6:R8)</f>
        <v>1.9516133333333332</v>
      </c>
      <c r="S4" s="8">
        <f>AVERAGE(BY_SQM_flyovers!S6:S8)</f>
        <v>1.9301033333333333</v>
      </c>
      <c r="T4" s="8">
        <f>AVERAGE(BY_SQM_flyovers!T6:T8)</f>
        <v>1.9386733333333332</v>
      </c>
      <c r="U4" s="8">
        <f>AVERAGE(BY_SQM_flyovers!U6:U8)</f>
        <v>1.9179266666666666</v>
      </c>
      <c r="V4" s="8">
        <f>AVERAGE(BY_SQM_flyovers!V6:V8)</f>
        <v>1.9390566666666667</v>
      </c>
      <c r="W4" s="8">
        <f>AVERAGE(BY_SQM_flyovers!W6:W8)</f>
        <v>1.9590333333333334</v>
      </c>
    </row>
    <row r="5" spans="1:23" x14ac:dyDescent="0.25">
      <c r="A5">
        <v>7</v>
      </c>
      <c r="B5" t="s">
        <v>4</v>
      </c>
      <c r="C5" s="8">
        <f>AVERAGE(BY_SQM_flyovers!C9:C13)</f>
        <v>12.33248</v>
      </c>
      <c r="D5" s="8">
        <f>AVERAGE(BY_SQM_flyovers!D9:D13)</f>
        <v>16.79336</v>
      </c>
      <c r="E5" s="8">
        <f>AVERAGE(BY_SQM_flyovers!E9:E13)</f>
        <v>19.00628</v>
      </c>
      <c r="F5" s="8">
        <f>AVERAGE(BY_SQM_flyovers!F9:F13)</f>
        <v>20.1677</v>
      </c>
      <c r="G5" s="8">
        <f>AVERAGE(BY_SQM_flyovers!G9:G13)</f>
        <v>20.702000000000002</v>
      </c>
      <c r="H5" s="8">
        <f>AVERAGE(BY_SQM_flyovers!H9:H13)</f>
        <v>20.43816</v>
      </c>
      <c r="I5" s="8">
        <f>AVERAGE(BY_SQM_flyovers!I9:I13)</f>
        <v>19.272660000000002</v>
      </c>
      <c r="J5" s="8">
        <f>AVERAGE(BY_SQM_flyovers!J9:J13)</f>
        <v>16.631900000000002</v>
      </c>
      <c r="K5" s="8">
        <f>AVERAGE(BY_SQM_flyovers!K9:K13)</f>
        <v>12.429300000000001</v>
      </c>
      <c r="M5">
        <v>7</v>
      </c>
      <c r="N5" t="s">
        <v>4</v>
      </c>
      <c r="O5" s="8">
        <f>AVERAGE(BY_SQM_flyovers!O9:O13)</f>
        <v>1.5256940000000001</v>
      </c>
      <c r="P5" s="8">
        <f>AVERAGE(BY_SQM_flyovers!P9:P13)</f>
        <v>1.5828900000000001</v>
      </c>
      <c r="Q5" s="8">
        <f>AVERAGE(BY_SQM_flyovers!Q9:Q13)</f>
        <v>1.5397159999999999</v>
      </c>
      <c r="R5" s="8">
        <f>AVERAGE(BY_SQM_flyovers!R9:R13)</f>
        <v>1.5524039999999999</v>
      </c>
      <c r="S5" s="8">
        <f>AVERAGE(BY_SQM_flyovers!S9:S13)</f>
        <v>1.5551760000000001</v>
      </c>
      <c r="T5" s="8">
        <f>AVERAGE(BY_SQM_flyovers!T9:T13)</f>
        <v>1.5586300000000002</v>
      </c>
      <c r="U5" s="8">
        <f>AVERAGE(BY_SQM_flyovers!U9:U13)</f>
        <v>1.5239879999999999</v>
      </c>
      <c r="V5" s="8">
        <f>AVERAGE(BY_SQM_flyovers!V9:V13)</f>
        <v>1.5464660000000001</v>
      </c>
      <c r="W5" s="8">
        <f>AVERAGE(BY_SQM_flyovers!W9:W13)</f>
        <v>1.5146260000000002</v>
      </c>
    </row>
    <row r="6" spans="1:23" x14ac:dyDescent="0.25">
      <c r="A6">
        <v>12</v>
      </c>
      <c r="B6" t="s">
        <v>5</v>
      </c>
      <c r="C6" s="8">
        <f>AVERAGE(BY_SQM_flyovers!C14:C16)</f>
        <v>6.4852699999999999</v>
      </c>
      <c r="D6" s="8">
        <f>AVERAGE(BY_SQM_flyovers!D14:D16)</f>
        <v>8.9055499999999999</v>
      </c>
      <c r="E6" s="8">
        <f>AVERAGE(BY_SQM_flyovers!E14:E16)</f>
        <v>10.257383333333333</v>
      </c>
      <c r="F6" s="8">
        <f>AVERAGE(BY_SQM_flyovers!F14:F16)</f>
        <v>11.3003</v>
      </c>
      <c r="G6" s="8">
        <f>AVERAGE(BY_SQM_flyovers!G14:G16)</f>
        <v>11.7006</v>
      </c>
      <c r="H6" s="8">
        <f>AVERAGE(BY_SQM_flyovers!H14:H16)</f>
        <v>11.648300000000001</v>
      </c>
      <c r="I6" s="8">
        <f>AVERAGE(BY_SQM_flyovers!I14:I16)</f>
        <v>10.824833333333332</v>
      </c>
      <c r="J6" s="8">
        <f>AVERAGE(BY_SQM_flyovers!J14:J16)</f>
        <v>9.134903333333332</v>
      </c>
      <c r="K6" s="8">
        <f>AVERAGE(BY_SQM_flyovers!K14:K16)</f>
        <v>6.5669500000000012</v>
      </c>
      <c r="M6">
        <v>12</v>
      </c>
      <c r="N6" t="s">
        <v>5</v>
      </c>
      <c r="O6" s="8">
        <f>AVERAGE(BY_SQM_flyovers!O14:O16)</f>
        <v>1.6188900000000002</v>
      </c>
      <c r="P6" s="8">
        <f>AVERAGE(BY_SQM_flyovers!P14:P16)</f>
        <v>1.6678166666666669</v>
      </c>
      <c r="Q6" s="8">
        <f>AVERAGE(BY_SQM_flyovers!Q14:Q16)</f>
        <v>1.6239366666666666</v>
      </c>
      <c r="R6" s="8">
        <f>AVERAGE(BY_SQM_flyovers!R14:R16)</f>
        <v>1.6521033333333335</v>
      </c>
      <c r="S6" s="8">
        <f>AVERAGE(BY_SQM_flyovers!S14:S16)</f>
        <v>1.6576766666666665</v>
      </c>
      <c r="T6" s="8">
        <f>AVERAGE(BY_SQM_flyovers!T14:T16)</f>
        <v>1.6813266666666669</v>
      </c>
      <c r="U6" s="8">
        <f>AVERAGE(BY_SQM_flyovers!U14:U16)</f>
        <v>1.6301499999999998</v>
      </c>
      <c r="V6" s="8">
        <f>AVERAGE(BY_SQM_flyovers!V14:V16)</f>
        <v>1.6518966666666668</v>
      </c>
      <c r="W6" s="8">
        <f>AVERAGE(BY_SQM_flyovers!W14:W16)</f>
        <v>1.59981</v>
      </c>
    </row>
    <row r="8" spans="1:23" x14ac:dyDescent="0.25">
      <c r="C8" s="1" t="s">
        <v>9</v>
      </c>
      <c r="D8" s="1"/>
      <c r="E8" s="1"/>
      <c r="F8" s="1"/>
      <c r="G8" s="1"/>
      <c r="H8" s="1"/>
      <c r="I8" s="1"/>
      <c r="J8" s="1"/>
      <c r="K8" s="1"/>
      <c r="O8" s="1" t="s">
        <v>10</v>
      </c>
      <c r="P8" s="1"/>
      <c r="Q8" s="1"/>
      <c r="R8" s="1"/>
      <c r="S8" s="1"/>
      <c r="T8" s="1"/>
      <c r="U8" s="1"/>
      <c r="V8" s="1"/>
      <c r="W8" s="1"/>
    </row>
    <row r="9" spans="1:23" x14ac:dyDescent="0.25">
      <c r="A9" s="1" t="s">
        <v>1</v>
      </c>
      <c r="B9" s="1" t="s">
        <v>0</v>
      </c>
      <c r="C9" s="1" t="s">
        <v>6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M9" s="1" t="s">
        <v>1</v>
      </c>
      <c r="N9" s="1" t="s">
        <v>0</v>
      </c>
      <c r="O9" s="1" t="s">
        <v>6</v>
      </c>
      <c r="P9" s="1" t="s">
        <v>13</v>
      </c>
      <c r="Q9" s="1" t="s">
        <v>14</v>
      </c>
      <c r="R9" s="1" t="s">
        <v>15</v>
      </c>
      <c r="S9" s="1" t="s">
        <v>16</v>
      </c>
      <c r="T9" s="1" t="s">
        <v>17</v>
      </c>
      <c r="U9" s="1" t="s">
        <v>18</v>
      </c>
      <c r="V9" s="1" t="s">
        <v>19</v>
      </c>
      <c r="W9" s="1" t="s">
        <v>20</v>
      </c>
    </row>
    <row r="10" spans="1:23" x14ac:dyDescent="0.25">
      <c r="A10">
        <v>1</v>
      </c>
      <c r="B10" s="2" t="s">
        <v>2</v>
      </c>
      <c r="C10" s="8">
        <f>AVERAGE(BY_SQM_flyovers!C20:C22)</f>
        <v>1.660186666666667E-2</v>
      </c>
      <c r="D10" s="8">
        <f>AVERAGE(BY_SQM_flyovers!D20:D22)</f>
        <v>1.9289299999999999E-2</v>
      </c>
      <c r="E10" s="8">
        <f>AVERAGE(BY_SQM_flyovers!E20:E22)</f>
        <v>2.2443599999999998E-2</v>
      </c>
      <c r="F10" s="8">
        <f>AVERAGE(BY_SQM_flyovers!F20:F22)</f>
        <v>2.2445500000000004E-2</v>
      </c>
      <c r="G10" s="8">
        <f>AVERAGE(BY_SQM_flyovers!G20:G22)</f>
        <v>2.4295866666666666E-2</v>
      </c>
      <c r="H10" s="8">
        <f>AVERAGE(BY_SQM_flyovers!H20:H22)</f>
        <v>2.393403333333333E-2</v>
      </c>
      <c r="I10" s="8">
        <f>AVERAGE(BY_SQM_flyovers!I20:I22)</f>
        <v>2.43255E-2</v>
      </c>
      <c r="J10" s="8">
        <f>AVERAGE(BY_SQM_flyovers!J20:J22)</f>
        <v>2.1976066666666669E-2</v>
      </c>
      <c r="K10" s="8">
        <f>AVERAGE(BY_SQM_flyovers!K20:K22)</f>
        <v>2.2159700000000001E-2</v>
      </c>
      <c r="M10">
        <v>1</v>
      </c>
      <c r="N10" s="2" t="s">
        <v>2</v>
      </c>
      <c r="O10" s="8">
        <f>AVERAGE(BY_SQM_flyovers!O20:O22)</f>
        <v>2.632983333333333E-2</v>
      </c>
      <c r="P10" s="8">
        <f>AVERAGE(BY_SQM_flyovers!P20:P22)</f>
        <v>3.248913333333333E-2</v>
      </c>
      <c r="Q10" s="8">
        <f>AVERAGE(BY_SQM_flyovers!Q20:Q22)</f>
        <v>3.1776733333333335E-2</v>
      </c>
      <c r="R10" s="8">
        <f>AVERAGE(BY_SQM_flyovers!R20:R22)</f>
        <v>2.7530066666666669E-2</v>
      </c>
      <c r="S10" s="8">
        <f>AVERAGE(BY_SQM_flyovers!S20:S22)</f>
        <v>1.8601066666666669E-2</v>
      </c>
      <c r="T10" s="8">
        <f>AVERAGE(BY_SQM_flyovers!T20:T22)</f>
        <v>2.4358933333333332E-2</v>
      </c>
      <c r="U10" s="8">
        <f>AVERAGE(BY_SQM_flyovers!U20:U22)</f>
        <v>3.8182333333333332E-2</v>
      </c>
      <c r="V10" s="8">
        <f>AVERAGE(BY_SQM_flyovers!V20:V22)</f>
        <v>3.4531733333333335E-2</v>
      </c>
      <c r="W10" s="8">
        <f>AVERAGE(BY_SQM_flyovers!W20:W22)</f>
        <v>3.3219466666666662E-2</v>
      </c>
    </row>
    <row r="11" spans="1:23" x14ac:dyDescent="0.25">
      <c r="A11">
        <v>4</v>
      </c>
      <c r="B11" t="s">
        <v>3</v>
      </c>
      <c r="C11" s="8">
        <f>AVERAGE(BY_SQM_flyovers!C23:C25)</f>
        <v>3.0148433333333335E-2</v>
      </c>
      <c r="D11" s="8">
        <f>AVERAGE(BY_SQM_flyovers!D23:D25)</f>
        <v>3.3691133333333338E-2</v>
      </c>
      <c r="E11" s="8">
        <f>AVERAGE(BY_SQM_flyovers!E23:E25)</f>
        <v>3.832813333333334E-2</v>
      </c>
      <c r="F11" s="8">
        <f>AVERAGE(BY_SQM_flyovers!F23:F25)</f>
        <v>4.4279566666666666E-2</v>
      </c>
      <c r="G11" s="8">
        <f>AVERAGE(BY_SQM_flyovers!G23:G25)</f>
        <v>5.0874200000000001E-2</v>
      </c>
      <c r="H11" s="8">
        <f>AVERAGE(BY_SQM_flyovers!H23:H25)</f>
        <v>4.4724800000000002E-2</v>
      </c>
      <c r="I11" s="8">
        <f>AVERAGE(BY_SQM_flyovers!I23:I25)</f>
        <v>3.7691700000000002E-2</v>
      </c>
      <c r="J11" s="8">
        <f>AVERAGE(BY_SQM_flyovers!J23:J25)</f>
        <v>3.1480866666666669E-2</v>
      </c>
      <c r="K11" s="8">
        <f>AVERAGE(BY_SQM_flyovers!K23:K25)</f>
        <v>2.70193E-2</v>
      </c>
      <c r="M11">
        <v>4</v>
      </c>
      <c r="N11" t="s">
        <v>3</v>
      </c>
      <c r="O11" s="8">
        <f>AVERAGE(BY_SQM_flyovers!O23:O25)</f>
        <v>3.16508E-2</v>
      </c>
      <c r="P11" s="8">
        <f>AVERAGE(BY_SQM_flyovers!P23:P25)</f>
        <v>2.2442633333333333E-2</v>
      </c>
      <c r="Q11" s="8">
        <f>AVERAGE(BY_SQM_flyovers!Q23:Q25)</f>
        <v>2.8973566666666669E-2</v>
      </c>
      <c r="R11" s="8">
        <f>AVERAGE(BY_SQM_flyovers!R23:R25)</f>
        <v>3.7470233333333332E-2</v>
      </c>
      <c r="S11" s="8">
        <f>AVERAGE(BY_SQM_flyovers!S23:S25)</f>
        <v>1.9232299999999997E-2</v>
      </c>
      <c r="T11" s="8">
        <f>AVERAGE(BY_SQM_flyovers!T23:T25)</f>
        <v>2.0117899999999998E-2</v>
      </c>
      <c r="U11" s="8">
        <f>AVERAGE(BY_SQM_flyovers!U23:U25)</f>
        <v>3.3950533333333331E-2</v>
      </c>
      <c r="V11" s="8">
        <f>AVERAGE(BY_SQM_flyovers!V23:V25)</f>
        <v>3.2393333333333336E-2</v>
      </c>
      <c r="W11" s="8">
        <f>AVERAGE(BY_SQM_flyovers!W23:W25)</f>
        <v>3.2429533333333337E-2</v>
      </c>
    </row>
    <row r="12" spans="1:23" x14ac:dyDescent="0.25">
      <c r="A12">
        <v>7</v>
      </c>
      <c r="B12" t="s">
        <v>4</v>
      </c>
      <c r="C12" s="8">
        <f>AVERAGE(BY_SQM_flyovers!C26:C30)</f>
        <v>0.1144169</v>
      </c>
      <c r="D12" s="8">
        <f>AVERAGE(BY_SQM_flyovers!D26:D30)</f>
        <v>0.11700571999999998</v>
      </c>
      <c r="E12" s="8">
        <f>AVERAGE(BY_SQM_flyovers!E26:E30)</f>
        <v>0.11753827999999999</v>
      </c>
      <c r="F12" s="8">
        <f>AVERAGE(BY_SQM_flyovers!F26:F30)</f>
        <v>0.12005913999999999</v>
      </c>
      <c r="G12" s="8">
        <f>AVERAGE(BY_SQM_flyovers!G26:G30)</f>
        <v>0.11874258</v>
      </c>
      <c r="H12" s="8">
        <f>AVERAGE(BY_SQM_flyovers!H26:H30)</f>
        <v>0.11896241999999999</v>
      </c>
      <c r="I12" s="8">
        <f>AVERAGE(BY_SQM_flyovers!I26:I30)</f>
        <v>0.11711636</v>
      </c>
      <c r="J12" s="8">
        <f>AVERAGE(BY_SQM_flyovers!J26:J30)</f>
        <v>0.12433752000000001</v>
      </c>
      <c r="K12" s="8">
        <f>AVERAGE(BY_SQM_flyovers!K26:K30)</f>
        <v>0.1280676</v>
      </c>
      <c r="M12">
        <v>7</v>
      </c>
      <c r="N12" t="s">
        <v>4</v>
      </c>
      <c r="O12" s="8">
        <f>AVERAGE(BY_SQM_flyovers!O26:O30)</f>
        <v>3.3710160000000001E-3</v>
      </c>
      <c r="P12" s="8">
        <f>AVERAGE(BY_SQM_flyovers!P26:P30)</f>
        <v>4.1336919999999996E-3</v>
      </c>
      <c r="Q12" s="8">
        <f>AVERAGE(BY_SQM_flyovers!Q26:Q30)</f>
        <v>4.9745320000000003E-3</v>
      </c>
      <c r="R12" s="8">
        <f>AVERAGE(BY_SQM_flyovers!R26:R30)</f>
        <v>5.2192539999999996E-3</v>
      </c>
      <c r="S12" s="8">
        <f>AVERAGE(BY_SQM_flyovers!S26:S30)</f>
        <v>5.2708499999999997E-3</v>
      </c>
      <c r="T12" s="8">
        <f>AVERAGE(BY_SQM_flyovers!T26:T30)</f>
        <v>4.8374000000000004E-3</v>
      </c>
      <c r="U12" s="8">
        <f>AVERAGE(BY_SQM_flyovers!U26:U30)</f>
        <v>4.9721100000000001E-3</v>
      </c>
      <c r="V12" s="8">
        <f>AVERAGE(BY_SQM_flyovers!V26:V30)</f>
        <v>4.5120339999999998E-3</v>
      </c>
      <c r="W12" s="8">
        <f>AVERAGE(BY_SQM_flyovers!W26:W30)</f>
        <v>3.558734E-3</v>
      </c>
    </row>
    <row r="13" spans="1:23" x14ac:dyDescent="0.25">
      <c r="A13">
        <v>12</v>
      </c>
      <c r="B13" t="s">
        <v>5</v>
      </c>
      <c r="C13" s="8">
        <f>AVERAGE(BY_SQM_flyovers!C31:C33)</f>
        <v>2.1867233333333333E-2</v>
      </c>
      <c r="D13" s="8">
        <f>AVERAGE(BY_SQM_flyovers!D31:D33)</f>
        <v>2.5020766666666666E-2</v>
      </c>
      <c r="E13" s="8">
        <f>AVERAGE(BY_SQM_flyovers!E31:E33)</f>
        <v>2.6786666666666667E-2</v>
      </c>
      <c r="F13" s="8">
        <f>AVERAGE(BY_SQM_flyovers!F31:F33)</f>
        <v>2.668456666666667E-2</v>
      </c>
      <c r="G13" s="8">
        <f>AVERAGE(BY_SQM_flyovers!G31:G33)</f>
        <v>2.8451199999999999E-2</v>
      </c>
      <c r="H13" s="8">
        <f>AVERAGE(BY_SQM_flyovers!H31:H33)</f>
        <v>2.7372933333333332E-2</v>
      </c>
      <c r="I13" s="8">
        <f>AVERAGE(BY_SQM_flyovers!I31:I33)</f>
        <v>2.555753333333333E-2</v>
      </c>
      <c r="J13" s="8">
        <f>AVERAGE(BY_SQM_flyovers!J31:J33)</f>
        <v>2.4542499999999998E-2</v>
      </c>
      <c r="K13" s="8">
        <f>AVERAGE(BY_SQM_flyovers!K31:K33)</f>
        <v>1.9935033333333334E-2</v>
      </c>
      <c r="M13">
        <v>12</v>
      </c>
      <c r="N13" t="s">
        <v>5</v>
      </c>
      <c r="O13" s="8">
        <f>AVERAGE(BY_SQM_flyovers!O31:O33)</f>
        <v>2.5530600000000001E-2</v>
      </c>
      <c r="P13" s="8">
        <f>AVERAGE(BY_SQM_flyovers!P31:P33)</f>
        <v>3.7384199999999999E-2</v>
      </c>
      <c r="Q13" s="8">
        <f>AVERAGE(BY_SQM_flyovers!Q31:Q33)</f>
        <v>4.882453333333333E-2</v>
      </c>
      <c r="R13" s="8">
        <f>AVERAGE(BY_SQM_flyovers!R31:R33)</f>
        <v>2.72553E-2</v>
      </c>
      <c r="S13" s="8">
        <f>AVERAGE(BY_SQM_flyovers!S31:S33)</f>
        <v>2.5292199999999997E-2</v>
      </c>
      <c r="T13" s="8">
        <f>AVERAGE(BY_SQM_flyovers!T31:T33)</f>
        <v>3.9872533333333335E-2</v>
      </c>
      <c r="U13" s="8">
        <f>AVERAGE(BY_SQM_flyovers!U31:U33)</f>
        <v>4.7956133333333338E-2</v>
      </c>
      <c r="V13" s="8">
        <f>AVERAGE(BY_SQM_flyovers!V31:V33)</f>
        <v>2.9911466666666667E-2</v>
      </c>
      <c r="W13" s="8">
        <f>AVERAGE(BY_SQM_flyovers!W31:W33)</f>
        <v>3.4674166666666666E-2</v>
      </c>
    </row>
    <row r="14" spans="1:23" x14ac:dyDescent="0.25">
      <c r="C14" s="6"/>
    </row>
    <row r="15" spans="1:23" x14ac:dyDescent="0.25">
      <c r="C15" s="1" t="s">
        <v>11</v>
      </c>
      <c r="D15" s="1"/>
      <c r="E15" s="1"/>
      <c r="F15" s="1"/>
      <c r="G15" s="1"/>
      <c r="H15" s="1"/>
      <c r="I15" s="1"/>
      <c r="J15" s="1"/>
      <c r="K15" s="1"/>
      <c r="O15" s="1" t="s">
        <v>12</v>
      </c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 t="s">
        <v>1</v>
      </c>
      <c r="B16" s="1" t="s">
        <v>0</v>
      </c>
      <c r="C16" s="1" t="s">
        <v>6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17</v>
      </c>
      <c r="I16" s="1" t="s">
        <v>18</v>
      </c>
      <c r="J16" s="1" t="s">
        <v>19</v>
      </c>
      <c r="K16" s="1" t="s">
        <v>20</v>
      </c>
      <c r="M16" s="1" t="s">
        <v>1</v>
      </c>
      <c r="N16" s="1" t="s">
        <v>0</v>
      </c>
      <c r="O16" s="1" t="s">
        <v>6</v>
      </c>
      <c r="P16" s="1" t="s">
        <v>13</v>
      </c>
      <c r="Q16" s="1" t="s">
        <v>14</v>
      </c>
      <c r="R16" s="1" t="s">
        <v>15</v>
      </c>
      <c r="S16" s="1" t="s">
        <v>16</v>
      </c>
      <c r="T16" s="1" t="s">
        <v>17</v>
      </c>
      <c r="U16" s="1" t="s">
        <v>18</v>
      </c>
      <c r="V16" s="1" t="s">
        <v>19</v>
      </c>
      <c r="W16" s="1" t="s">
        <v>20</v>
      </c>
    </row>
    <row r="17" spans="1:23" x14ac:dyDescent="0.25">
      <c r="A17">
        <v>1</v>
      </c>
      <c r="B17" s="2" t="s">
        <v>2</v>
      </c>
      <c r="C17" s="8">
        <f>AVERAGE(BY_SQM_flyovers!C37:C39)</f>
        <v>0.4600083333333333</v>
      </c>
      <c r="D17" s="8">
        <f>AVERAGE(BY_SQM_flyovers!D37:D39)</f>
        <v>0.47987433333333335</v>
      </c>
      <c r="E17" s="8">
        <f>AVERAGE(BY_SQM_flyovers!E37:E39)</f>
        <v>0.58104900000000004</v>
      </c>
      <c r="F17" s="8">
        <f>AVERAGE(BY_SQM_flyovers!F37:F39)</f>
        <v>0.48803199999999997</v>
      </c>
      <c r="G17" s="8">
        <f>AVERAGE(BY_SQM_flyovers!G37:G39)</f>
        <v>0.49342533333333333</v>
      </c>
      <c r="H17" s="8">
        <f>AVERAGE(BY_SQM_flyovers!H37:H39)</f>
        <v>0.48766166666666666</v>
      </c>
      <c r="I17" s="8">
        <f>AVERAGE(BY_SQM_flyovers!I37:I39)</f>
        <v>0.97973633333333332</v>
      </c>
      <c r="J17" s="8">
        <f>AVERAGE(BY_SQM_flyovers!J37:J39)</f>
        <v>0.97973633333333332</v>
      </c>
      <c r="K17" s="8">
        <f>AVERAGE(BY_SQM_flyovers!K37:K39)</f>
        <v>0.58060033333333338</v>
      </c>
      <c r="M17">
        <v>1</v>
      </c>
      <c r="N17" s="2" t="s">
        <v>2</v>
      </c>
      <c r="O17" s="8">
        <f>AVERAGE(BY_SQM_flyovers!O37:O39)</f>
        <v>0.34983766666666666</v>
      </c>
      <c r="P17" s="8">
        <f>AVERAGE(BY_SQM_flyovers!P37:P39)</f>
        <v>0.34240533333333339</v>
      </c>
      <c r="Q17" s="8">
        <f>AVERAGE(BY_SQM_flyovers!Q37:Q39)</f>
        <v>0.35318099999999997</v>
      </c>
      <c r="R17" s="8">
        <f>AVERAGE(BY_SQM_flyovers!R37:R39)</f>
        <v>0.34771033333333334</v>
      </c>
      <c r="S17" s="8">
        <f>AVERAGE(BY_SQM_flyovers!S37:S39)</f>
        <v>0.35954199999999997</v>
      </c>
      <c r="T17" s="8">
        <f>AVERAGE(BY_SQM_flyovers!T37:T39)</f>
        <v>0.32003566666666666</v>
      </c>
      <c r="U17" s="8">
        <f>AVERAGE(BY_SQM_flyovers!U37:U39)</f>
        <v>0.37740266666666661</v>
      </c>
      <c r="V17" s="8">
        <f>AVERAGE(BY_SQM_flyovers!V37:V39)</f>
        <v>0.37938166666666667</v>
      </c>
      <c r="W17" s="8">
        <f>AVERAGE(BY_SQM_flyovers!W37:W39)</f>
        <v>0.35730666666666666</v>
      </c>
    </row>
    <row r="18" spans="1:23" x14ac:dyDescent="0.25">
      <c r="A18">
        <v>4</v>
      </c>
      <c r="B18" t="s">
        <v>3</v>
      </c>
      <c r="C18" s="8">
        <f>AVERAGE(BY_SQM_flyovers!C40:C42)</f>
        <v>0.51071066666666665</v>
      </c>
      <c r="D18" s="8">
        <f>AVERAGE(BY_SQM_flyovers!D40:D42)</f>
        <v>0.57266366666666668</v>
      </c>
      <c r="E18" s="8">
        <f>AVERAGE(BY_SQM_flyovers!E40:E42)</f>
        <v>0.815913</v>
      </c>
      <c r="F18" s="8">
        <f>AVERAGE(BY_SQM_flyovers!F40:F42)</f>
        <v>0.54487133333333337</v>
      </c>
      <c r="G18" s="8">
        <f>AVERAGE(BY_SQM_flyovers!G40:G42)</f>
        <v>0.53694300000000006</v>
      </c>
      <c r="H18" s="8">
        <f>AVERAGE(BY_SQM_flyovers!H40:H42)</f>
        <v>0.52150733333333332</v>
      </c>
      <c r="I18" s="8">
        <f>AVERAGE(BY_SQM_flyovers!I40:I42)</f>
        <v>0.6189283333333333</v>
      </c>
      <c r="J18" s="8">
        <f>AVERAGE(BY_SQM_flyovers!J40:J42)</f>
        <v>0.6189283333333333</v>
      </c>
      <c r="K18" s="8">
        <f>AVERAGE(BY_SQM_flyovers!K40:K42)</f>
        <v>0.599962</v>
      </c>
      <c r="M18">
        <v>4</v>
      </c>
      <c r="N18" t="s">
        <v>3</v>
      </c>
      <c r="O18" s="8">
        <f>AVERAGE(BY_SQM_flyovers!O40:O42)</f>
        <v>0.45581466666666665</v>
      </c>
      <c r="P18" s="8">
        <f>AVERAGE(BY_SQM_flyovers!P40:P42)</f>
        <v>0.47364299999999998</v>
      </c>
      <c r="Q18" s="8">
        <f>AVERAGE(BY_SQM_flyovers!Q40:Q42)</f>
        <v>0.45528433333333335</v>
      </c>
      <c r="R18" s="8">
        <f>AVERAGE(BY_SQM_flyovers!R40:R42)</f>
        <v>0.46812999999999994</v>
      </c>
      <c r="S18" s="8">
        <f>AVERAGE(BY_SQM_flyovers!S40:S42)</f>
        <v>0.47529366666666667</v>
      </c>
      <c r="T18" s="8">
        <f>AVERAGE(BY_SQM_flyovers!T40:T42)</f>
        <v>0.48493633333333336</v>
      </c>
      <c r="U18" s="8">
        <f>AVERAGE(BY_SQM_flyovers!U40:U42)</f>
        <v>0.46593600000000007</v>
      </c>
      <c r="V18" s="8">
        <f>AVERAGE(BY_SQM_flyovers!V40:V42)</f>
        <v>0.44076033333333337</v>
      </c>
      <c r="W18" s="8">
        <f>AVERAGE(BY_SQM_flyovers!W40:W42)</f>
        <v>0.42344066666666663</v>
      </c>
    </row>
    <row r="19" spans="1:23" x14ac:dyDescent="0.25">
      <c r="A19">
        <v>7</v>
      </c>
      <c r="B19" t="s">
        <v>4</v>
      </c>
      <c r="C19" s="8">
        <f>AVERAGE(BY_SQM_flyovers!C43:C47)</f>
        <v>0.69148039999999988</v>
      </c>
      <c r="D19" s="8">
        <f>AVERAGE(BY_SQM_flyovers!D43:D47)</f>
        <v>0.68252199999999996</v>
      </c>
      <c r="E19" s="8">
        <f>AVERAGE(BY_SQM_flyovers!E43:E47)</f>
        <v>0.65313059999999989</v>
      </c>
      <c r="F19" s="8">
        <f>AVERAGE(BY_SQM_flyovers!F43:F47)</f>
        <v>0.6504704</v>
      </c>
      <c r="G19" s="8">
        <f>AVERAGE(BY_SQM_flyovers!G43:G47)</f>
        <v>0.64072999999999991</v>
      </c>
      <c r="H19" s="8">
        <f>AVERAGE(BY_SQM_flyovers!H43:H47)</f>
        <v>0.6618101999999999</v>
      </c>
      <c r="I19" s="8">
        <f>AVERAGE(BY_SQM_flyovers!I43:I47)</f>
        <v>0.64947799999999989</v>
      </c>
      <c r="J19" s="8">
        <f>AVERAGE(BY_SQM_flyovers!J43:J47)</f>
        <v>0.64947799999999989</v>
      </c>
      <c r="K19" s="8">
        <f>AVERAGE(BY_SQM_flyovers!K43:K47)</f>
        <v>0.66768899999999998</v>
      </c>
      <c r="M19">
        <v>7</v>
      </c>
      <c r="N19" t="s">
        <v>4</v>
      </c>
      <c r="O19" s="8">
        <f>AVERAGE(BY_SQM_flyovers!O43:O47)</f>
        <v>0.1994002</v>
      </c>
      <c r="P19" s="8">
        <f>AVERAGE(BY_SQM_flyovers!P43:P47)</f>
        <v>0.21054140000000002</v>
      </c>
      <c r="Q19" s="8">
        <f>AVERAGE(BY_SQM_flyovers!Q43:Q47)</f>
        <v>0.20367379999999996</v>
      </c>
      <c r="R19" s="8">
        <f>AVERAGE(BY_SQM_flyovers!R43:R47)</f>
        <v>0.20220460000000004</v>
      </c>
      <c r="S19" s="8">
        <f>AVERAGE(BY_SQM_flyovers!S43:S47)</f>
        <v>0.20092300000000002</v>
      </c>
      <c r="T19" s="8">
        <f>AVERAGE(BY_SQM_flyovers!T43:T47)</f>
        <v>0.20443800000000004</v>
      </c>
      <c r="U19" s="8">
        <f>AVERAGE(BY_SQM_flyovers!U43:U47)</f>
        <v>0.21326499999999998</v>
      </c>
      <c r="V19" s="8">
        <f>AVERAGE(BY_SQM_flyovers!V43:V47)</f>
        <v>0.21064279999999996</v>
      </c>
      <c r="W19" s="8">
        <f>AVERAGE(BY_SQM_flyovers!W43:W47)</f>
        <v>0.22234799999999999</v>
      </c>
    </row>
    <row r="20" spans="1:23" x14ac:dyDescent="0.25">
      <c r="A20">
        <v>12</v>
      </c>
      <c r="B20" t="s">
        <v>5</v>
      </c>
      <c r="C20" s="8">
        <f>AVERAGE(BY_SQM_flyovers!C48:C50)</f>
        <v>0.48424533333333325</v>
      </c>
      <c r="D20" s="8">
        <f>AVERAGE(BY_SQM_flyovers!D48:D50)</f>
        <v>0.58645966666666671</v>
      </c>
      <c r="E20" s="8">
        <f>AVERAGE(BY_SQM_flyovers!E48:E50)</f>
        <v>0.5240826666666667</v>
      </c>
      <c r="F20" s="8">
        <f>AVERAGE(BY_SQM_flyovers!F48:F50)</f>
        <v>0.50063400000000002</v>
      </c>
      <c r="G20" s="8">
        <f>AVERAGE(BY_SQM_flyovers!G48:G50)</f>
        <v>0.58223533333333333</v>
      </c>
      <c r="H20" s="8">
        <f>AVERAGE(BY_SQM_flyovers!H48:H50)</f>
        <v>0.51509499999999997</v>
      </c>
      <c r="I20" s="8">
        <f>AVERAGE(BY_SQM_flyovers!I48:I50)</f>
        <v>0.5984113333333333</v>
      </c>
      <c r="J20" s="8">
        <f>AVERAGE(BY_SQM_flyovers!J48:J50)</f>
        <v>0.5984113333333333</v>
      </c>
      <c r="K20" s="8">
        <f>AVERAGE(BY_SQM_flyovers!K48:K50)</f>
        <v>0.56129466666666661</v>
      </c>
      <c r="M20">
        <v>12</v>
      </c>
      <c r="N20" t="s">
        <v>5</v>
      </c>
      <c r="O20" s="8">
        <f>AVERAGE(BY_SQM_flyovers!O48:O50)</f>
        <v>0.24511766666666668</v>
      </c>
      <c r="P20" s="8">
        <f>AVERAGE(BY_SQM_flyovers!P48:P50)</f>
        <v>0.22154199999999999</v>
      </c>
      <c r="Q20" s="8">
        <f>AVERAGE(BY_SQM_flyovers!Q48:Q50)</f>
        <v>0.23406366666666667</v>
      </c>
      <c r="R20" s="8">
        <f>AVERAGE(BY_SQM_flyovers!R48:R50)</f>
        <v>0.24110233333333334</v>
      </c>
      <c r="S20" s="8">
        <f>AVERAGE(BY_SQM_flyovers!S48:S50)</f>
        <v>0.22817200000000001</v>
      </c>
      <c r="T20" s="8">
        <f>AVERAGE(BY_SQM_flyovers!T48:T50)</f>
        <v>0.23628133333333334</v>
      </c>
      <c r="U20" s="8">
        <f>AVERAGE(BY_SQM_flyovers!U48:U50)</f>
        <v>0.23250933333333332</v>
      </c>
      <c r="V20" s="8">
        <f>AVERAGE(BY_SQM_flyovers!V48:V50)</f>
        <v>0.22051266666666666</v>
      </c>
      <c r="W20" s="8">
        <f>AVERAGE(BY_SQM_flyovers!W48:W50)</f>
        <v>0.21935333333333332</v>
      </c>
    </row>
    <row r="21" spans="1:23" x14ac:dyDescent="0.25">
      <c r="C21" s="6"/>
    </row>
    <row r="22" spans="1:23" x14ac:dyDescent="0.25">
      <c r="C22" s="6"/>
    </row>
    <row r="23" spans="1:23" x14ac:dyDescent="0.25">
      <c r="C23" s="6"/>
    </row>
  </sheetData>
  <conditionalFormatting sqref="C14:K14 C21:K2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:W14 O21:W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K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W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:W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:W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K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flyovers</vt:lpstr>
      <vt:lpstr>BY_SQM_flyovers</vt:lpstr>
      <vt:lpstr>AVRG_SQM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Ramos Romero</cp:lastModifiedBy>
  <dcterms:created xsi:type="dcterms:W3CDTF">2023-01-23T11:13:44Z</dcterms:created>
  <dcterms:modified xsi:type="dcterms:W3CDTF">2023-07-14T10:37:53Z</dcterms:modified>
</cp:coreProperties>
</file>