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1" documentId="11_D3443E588E52AF1DB7FC8AC7B8A6FF9A796E962C" xr6:coauthVersionLast="47" xr6:coauthVersionMax="47" xr10:uidLastSave="{930987F5-B42E-4D79-A691-5930D9789899}"/>
  <bookViews>
    <workbookView xWindow="-108" yWindow="-108" windowWidth="23256" windowHeight="13176" xr2:uid="{00000000-000D-0000-FFFF-FFFF00000000}"/>
  </bookViews>
  <sheets>
    <sheet name="Feuil1" sheetId="1" r:id="rId1"/>
    <sheet name="Feuil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E21" i="2"/>
  <c r="E20" i="2"/>
  <c r="E19" i="2"/>
  <c r="E18" i="2"/>
  <c r="E17" i="2"/>
  <c r="E16" i="2"/>
  <c r="E15" i="2"/>
  <c r="E12" i="2" s="1"/>
  <c r="C12" i="2" s="1"/>
  <c r="E14" i="2"/>
  <c r="E13" i="2"/>
  <c r="E11" i="2"/>
  <c r="E10" i="2"/>
  <c r="E9" i="2"/>
  <c r="E7" i="2" s="1"/>
  <c r="C7" i="2" s="1"/>
  <c r="E8" i="2"/>
  <c r="E6" i="2"/>
  <c r="E5" i="2"/>
  <c r="E2" i="2" s="1"/>
  <c r="C2" i="2" s="1"/>
  <c r="E4" i="2"/>
  <c r="E3" i="2"/>
  <c r="G24" i="1"/>
  <c r="F24" i="1"/>
  <c r="E24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I14" i="1"/>
  <c r="I13" i="1"/>
  <c r="I12" i="1"/>
  <c r="I11" i="1"/>
  <c r="I10" i="1"/>
  <c r="I9" i="1"/>
  <c r="I8" i="1"/>
  <c r="I7" i="1"/>
  <c r="I5" i="1" s="1"/>
  <c r="C5" i="1" s="1"/>
  <c r="I24" i="1" s="1"/>
  <c r="I6" i="1"/>
  <c r="I17" i="1" l="1"/>
  <c r="C17" i="1" s="1"/>
  <c r="J24" i="1" s="1"/>
  <c r="J17" i="1"/>
  <c r="D17" i="1" s="1"/>
  <c r="K17" i="1"/>
  <c r="L17" i="1"/>
  <c r="M17" i="1"/>
  <c r="F25" i="2"/>
  <c r="F24" i="2"/>
  <c r="F23" i="2"/>
  <c r="J25" i="1"/>
  <c r="D24" i="1" s="1"/>
  <c r="I25" i="1"/>
  <c r="C24" i="1" s="1"/>
  <c r="C23" i="2" l="1"/>
</calcChain>
</file>

<file path=xl/sharedStrings.xml><?xml version="1.0" encoding="utf-8"?>
<sst xmlns="http://schemas.openxmlformats.org/spreadsheetml/2006/main" count="81" uniqueCount="49">
  <si>
    <r>
      <t xml:space="preserve">Argumentation sur les stratégies de gestion du S.I (soutenance) : </t>
    </r>
    <r>
      <rPr>
        <b/>
        <sz val="12"/>
        <color theme="1"/>
        <rFont val="Calibri"/>
        <family val="2"/>
        <scheme val="minor"/>
      </rPr>
      <t xml:space="preserve">
[3] Construire un argumentaire 
[3] Préparer une présentation orale efficace (en fonction du but et du public visé)</t>
    </r>
  </si>
  <si>
    <t>Groupe</t>
  </si>
  <si>
    <t>Performance de groupe</t>
  </si>
  <si>
    <t>L'objectif de la présentation est clairement énoncé</t>
  </si>
  <si>
    <t>oui</t>
  </si>
  <si>
    <t>L'argumentaire suit une structure logique</t>
  </si>
  <si>
    <t>Les arguments présentés sont pertinents par rapport à l'objectif de la présentation</t>
  </si>
  <si>
    <t>Les preuves et les exemples utilisés pour soutenir les arguments sont solides et convaincants</t>
  </si>
  <si>
    <t>Les contre-arguments sont énoncés et réfutés de manière convaincante</t>
  </si>
  <si>
    <t>Les supports visuels sont clairs, pertinents et bien intégrés à la présentation</t>
  </si>
  <si>
    <t>non</t>
  </si>
  <si>
    <t>Les supports visuels renforcent les points clés de l'argumentaire</t>
  </si>
  <si>
    <t>Le temps est géré efficacement (respect du temps de présentation, équilibre dans les parties)</t>
  </si>
  <si>
    <t>Une conclusion reprend les points clés de l'argumentaire et renforce l'objectif global de la soutenance</t>
  </si>
  <si>
    <t>Hugo Laplace</t>
  </si>
  <si>
    <t>Florian Brochot</t>
  </si>
  <si>
    <t>Performance individuelle</t>
  </si>
  <si>
    <t>L'orateur parle distinctement et à un rythme approprié</t>
  </si>
  <si>
    <t>L'orateur utilise un langage clair et adapté à l'audience</t>
  </si>
  <si>
    <t>L'orateur démontre une bonne maitrise du sujet</t>
  </si>
  <si>
    <t>L'orateur adopte une posture engageante et professionnelle</t>
  </si>
  <si>
    <t>Evaluation finale : Administration du S.I : Argumentation sur les stratégies de gestion du S.I (Soutenance)</t>
  </si>
  <si>
    <r>
      <t xml:space="preserve">Active Directory : </t>
    </r>
    <r>
      <rPr>
        <b/>
        <sz val="12"/>
        <color theme="1"/>
        <rFont val="Calibri"/>
        <family val="2"/>
        <scheme val="minor"/>
      </rPr>
      <t xml:space="preserve">
[5] Organiser les espaces utilisateurs
[5] Organiser l'arborescence d'un annuaire au regard des bonnes pratiques
[3] Expérimenter la mise en place et la configuration d'Active Directory
[3] Expérimenter la mise en place de relations d'approbation</t>
    </r>
  </si>
  <si>
    <t>Total Architecture</t>
  </si>
  <si>
    <t>Une réflexion pertinente a été menée pour les espaces utilisateurs</t>
  </si>
  <si>
    <t>L'arborescence de l'annuaire est pertinente et justifiée par rapport aux besoins</t>
  </si>
  <si>
    <t>Active Directory est parfaitement configuré</t>
  </si>
  <si>
    <t>Les relations d'approbation adaptées sont mises en place</t>
  </si>
  <si>
    <r>
      <t xml:space="preserve">Sécurité réseau :
</t>
    </r>
    <r>
      <rPr>
        <b/>
        <sz val="12"/>
        <color theme="1"/>
        <rFont val="Calibri"/>
        <family val="2"/>
        <scheme val="minor"/>
      </rPr>
      <t>[4] Sélectionner le filtrage réseau adapté
[3] Administrer un proxy
[3] Préparer et configurer un parefeu
[3] Relier les outils de sécurité à l'annuaire du S.I.</t>
    </r>
  </si>
  <si>
    <t>Total Données</t>
  </si>
  <si>
    <t>Un filtrage réseau pertinent est en place</t>
  </si>
  <si>
    <t>Un serveur proxy est proposé</t>
  </si>
  <si>
    <t>Au moins un parfeu est configuré</t>
  </si>
  <si>
    <t>Les différents outils de sécurité sont reliés à l'Active Directory</t>
  </si>
  <si>
    <r>
      <t xml:space="preserve">Cryptographie / Sécurité des données :
</t>
    </r>
    <r>
      <rPr>
        <b/>
        <sz val="12"/>
        <color theme="1"/>
        <rFont val="Calibri"/>
        <family val="2"/>
        <scheme val="minor"/>
      </rPr>
      <t>[4] Sélectionner différentes solutions pour assurer la confidentialité d'un système
[4] Comparer différentes technologies de tunnelisation
[4] Discriminer différentes techniques d'authentification
[3] Pratiquer des outils de sauvegarde</t>
    </r>
  </si>
  <si>
    <t>Total Global</t>
  </si>
  <si>
    <t>La confidentialité du système est assurée</t>
  </si>
  <si>
    <t>Une solution de tunnelisation est proposée</t>
  </si>
  <si>
    <t>Une technique d'authentification est en place</t>
  </si>
  <si>
    <t>Un outil de sauvegardes est en place</t>
  </si>
  <si>
    <r>
      <t xml:space="preserve">Infrastructure / Supervision :
</t>
    </r>
    <r>
      <rPr>
        <b/>
        <sz val="12"/>
        <color theme="1"/>
        <rFont val="Calibri"/>
        <family val="2"/>
        <scheme val="minor"/>
      </rPr>
      <t>[4] Comparer les différents types de virtualisation
[3] Etablir un inventaire fonctionnel
[3] Utiliser des outils de supervision
[5] Proposer une supervision technique et fonctionnelle</t>
    </r>
  </si>
  <si>
    <t>La virtualisation a été utlisée de manière pertinente</t>
  </si>
  <si>
    <t>Un inventaire est possible</t>
  </si>
  <si>
    <t>Un outil de supervision est en place</t>
  </si>
  <si>
    <t>Des choix de supervision ont été mis en place</t>
  </si>
  <si>
    <t>Evaluation Livrable 3 (Maquette)</t>
  </si>
  <si>
    <t>Nb D</t>
  </si>
  <si>
    <t>Nb C</t>
  </si>
  <si>
    <t>Nb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</si>
</sst>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3%20-%20Projet%20Admin%20Sys%20-%20Soute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3%20-%20Projet%20Admin%20Sys%20-%20Livrable%203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5"/>
  <sheetViews>
    <sheetView tabSelected="1" workbookViewId="0">
      <selection activeCell="C12" sqref="C12"/>
    </sheetView>
  </sheetViews>
  <sheetFormatPr baseColWidth="10" defaultColWidth="11.44140625" defaultRowHeight="14.4" x14ac:dyDescent="0.3"/>
  <cols>
    <col min="1" max="1" width="5.88671875" customWidth="1"/>
    <col min="2" max="2" width="133.6640625" customWidth="1"/>
    <col min="3" max="7" width="13.6640625" customWidth="1"/>
    <col min="8" max="8" width="11.44140625" customWidth="1"/>
    <col min="9" max="13" width="2" bestFit="1" customWidth="1"/>
  </cols>
  <sheetData>
    <row r="1" spans="2:9" ht="15.75" thickBot="1" x14ac:dyDescent="0.35"/>
    <row r="2" spans="2:9" ht="49.8" thickBot="1" x14ac:dyDescent="0.35">
      <c r="B2" s="1" t="s">
        <v>0</v>
      </c>
      <c r="C2" s="1"/>
    </row>
    <row r="3" spans="2:9" ht="11.25" customHeight="1" x14ac:dyDescent="0.3">
      <c r="C3" s="2"/>
    </row>
    <row r="4" spans="2:9" ht="15.75" thickBot="1" x14ac:dyDescent="0.35">
      <c r="C4" s="2" t="s">
        <v>1</v>
      </c>
    </row>
    <row r="5" spans="2:9" ht="19.05" thickBot="1" x14ac:dyDescent="0.35">
      <c r="B5" s="1" t="s">
        <v>2</v>
      </c>
      <c r="C5" s="1" t="str">
        <f>IF(I5&gt;=8,"A",IF(I5&gt;=5,"B",IF(I5&gt;=3,"C","D")))</f>
        <v>B</v>
      </c>
      <c r="I5">
        <f>SUM(I6:I14)</f>
        <v>7</v>
      </c>
    </row>
    <row r="6" spans="2:9" ht="15" thickBot="1" x14ac:dyDescent="0.35">
      <c r="B6" s="3" t="s">
        <v>3</v>
      </c>
      <c r="C6" s="4" t="s">
        <v>4</v>
      </c>
      <c r="I6">
        <f t="shared" ref="I6:I14" si="0">IF(C6="oui",1,0)</f>
        <v>1</v>
      </c>
    </row>
    <row r="7" spans="2:9" ht="15.75" thickBot="1" x14ac:dyDescent="0.35">
      <c r="B7" s="5" t="s">
        <v>5</v>
      </c>
      <c r="C7" s="4" t="s">
        <v>4</v>
      </c>
      <c r="I7">
        <f t="shared" si="0"/>
        <v>1</v>
      </c>
    </row>
    <row r="8" spans="2:9" ht="15" thickBot="1" x14ac:dyDescent="0.35">
      <c r="B8" s="6" t="s">
        <v>6</v>
      </c>
      <c r="C8" s="4" t="s">
        <v>4</v>
      </c>
      <c r="I8">
        <f t="shared" si="0"/>
        <v>1</v>
      </c>
    </row>
    <row r="9" spans="2:9" ht="15" thickBot="1" x14ac:dyDescent="0.35">
      <c r="B9" s="5" t="s">
        <v>7</v>
      </c>
      <c r="C9" s="4" t="s">
        <v>4</v>
      </c>
      <c r="I9">
        <f t="shared" si="0"/>
        <v>1</v>
      </c>
    </row>
    <row r="10" spans="2:9" ht="15" thickBot="1" x14ac:dyDescent="0.35">
      <c r="B10" s="5" t="s">
        <v>8</v>
      </c>
      <c r="C10" s="4" t="s">
        <v>4</v>
      </c>
      <c r="I10">
        <f t="shared" si="0"/>
        <v>1</v>
      </c>
    </row>
    <row r="11" spans="2:9" ht="15" thickBot="1" x14ac:dyDescent="0.35">
      <c r="B11" s="5" t="s">
        <v>9</v>
      </c>
      <c r="C11" s="4" t="s">
        <v>10</v>
      </c>
      <c r="I11">
        <f t="shared" si="0"/>
        <v>0</v>
      </c>
    </row>
    <row r="12" spans="2:9" ht="15" thickBot="1" x14ac:dyDescent="0.35">
      <c r="B12" s="5" t="s">
        <v>11</v>
      </c>
      <c r="C12" s="4" t="s">
        <v>10</v>
      </c>
      <c r="I12">
        <f t="shared" si="0"/>
        <v>0</v>
      </c>
    </row>
    <row r="13" spans="2:9" ht="15" thickBot="1" x14ac:dyDescent="0.35">
      <c r="B13" s="5" t="s">
        <v>12</v>
      </c>
      <c r="C13" s="4" t="s">
        <v>4</v>
      </c>
      <c r="I13">
        <f t="shared" si="0"/>
        <v>1</v>
      </c>
    </row>
    <row r="14" spans="2:9" ht="15" thickBot="1" x14ac:dyDescent="0.35">
      <c r="B14" s="7" t="s">
        <v>13</v>
      </c>
      <c r="C14" s="4" t="s">
        <v>4</v>
      </c>
      <c r="I14">
        <f t="shared" si="0"/>
        <v>1</v>
      </c>
    </row>
    <row r="16" spans="2:9" ht="15.75" thickBot="1" x14ac:dyDescent="0.35">
      <c r="C16" s="2" t="s">
        <v>14</v>
      </c>
      <c r="D16" s="2" t="s">
        <v>15</v>
      </c>
      <c r="E16" s="2"/>
      <c r="F16" s="2"/>
      <c r="G16" s="2"/>
    </row>
    <row r="17" spans="2:13" ht="19.05" thickBot="1" x14ac:dyDescent="0.35">
      <c r="B17" s="1" t="s">
        <v>16</v>
      </c>
      <c r="C17" s="1" t="str">
        <f>IF(I17&gt;=4,"A",IF(I17&gt;=3,"B",IF(I17&gt;=2,"C","D")))</f>
        <v>B</v>
      </c>
      <c r="D17" s="1" t="str">
        <f>IF(J17&gt;=4,"A",IF(J17&gt;=3,"B",IF(J17&gt;=2,"C","D")))</f>
        <v>B</v>
      </c>
      <c r="E17" s="1"/>
      <c r="F17" s="1"/>
      <c r="G17" s="1"/>
      <c r="I17">
        <f>SUM(I18:I21)</f>
        <v>3</v>
      </c>
      <c r="J17">
        <f t="shared" ref="J17:M17" si="1">SUM(J18:J21)</f>
        <v>3</v>
      </c>
      <c r="K17">
        <f t="shared" si="1"/>
        <v>0</v>
      </c>
      <c r="L17">
        <f t="shared" si="1"/>
        <v>0</v>
      </c>
      <c r="M17">
        <f t="shared" si="1"/>
        <v>0</v>
      </c>
    </row>
    <row r="18" spans="2:13" ht="15" thickBot="1" x14ac:dyDescent="0.35">
      <c r="B18" s="3" t="s">
        <v>17</v>
      </c>
      <c r="C18" s="4" t="s">
        <v>4</v>
      </c>
      <c r="D18" s="4" t="s">
        <v>4</v>
      </c>
      <c r="E18" s="4"/>
      <c r="F18" s="4"/>
      <c r="G18" s="4"/>
      <c r="I18">
        <f>IF(C18="oui",1,0)</f>
        <v>1</v>
      </c>
      <c r="J18">
        <f>IF(D18="oui",1,0)</f>
        <v>1</v>
      </c>
      <c r="K18">
        <f t="shared" ref="K18:M21" si="2">IF(E18="oui",1,0)</f>
        <v>0</v>
      </c>
      <c r="L18">
        <f t="shared" si="2"/>
        <v>0</v>
      </c>
      <c r="M18">
        <f t="shared" si="2"/>
        <v>0</v>
      </c>
    </row>
    <row r="19" spans="2:13" ht="15" thickBot="1" x14ac:dyDescent="0.35">
      <c r="B19" s="5" t="s">
        <v>18</v>
      </c>
      <c r="C19" s="4" t="s">
        <v>4</v>
      </c>
      <c r="D19" s="4" t="s">
        <v>4</v>
      </c>
      <c r="E19" s="4"/>
      <c r="F19" s="4"/>
      <c r="G19" s="4"/>
      <c r="I19">
        <f t="shared" ref="I19:I20" si="3">IF(C19="oui",1,0)</f>
        <v>1</v>
      </c>
      <c r="J19">
        <f>IF(D19="oui",1,0)</f>
        <v>1</v>
      </c>
      <c r="K19">
        <f t="shared" si="2"/>
        <v>0</v>
      </c>
      <c r="L19">
        <f t="shared" si="2"/>
        <v>0</v>
      </c>
      <c r="M19">
        <f t="shared" si="2"/>
        <v>0</v>
      </c>
    </row>
    <row r="20" spans="2:13" ht="15" thickBot="1" x14ac:dyDescent="0.35">
      <c r="B20" s="5" t="s">
        <v>19</v>
      </c>
      <c r="C20" s="4" t="s">
        <v>4</v>
      </c>
      <c r="D20" s="4" t="s">
        <v>4</v>
      </c>
      <c r="E20" s="4"/>
      <c r="F20" s="4"/>
      <c r="G20" s="4"/>
      <c r="I20">
        <f t="shared" si="3"/>
        <v>1</v>
      </c>
      <c r="J20">
        <f>IF(D20="oui",1,0)</f>
        <v>1</v>
      </c>
      <c r="K20">
        <f t="shared" si="2"/>
        <v>0</v>
      </c>
      <c r="L20">
        <f t="shared" si="2"/>
        <v>0</v>
      </c>
      <c r="M20">
        <f t="shared" si="2"/>
        <v>0</v>
      </c>
    </row>
    <row r="21" spans="2:13" ht="15.75" thickBot="1" x14ac:dyDescent="0.35">
      <c r="B21" s="7" t="s">
        <v>20</v>
      </c>
      <c r="C21" s="4" t="s">
        <v>10</v>
      </c>
      <c r="D21" s="4" t="s">
        <v>10</v>
      </c>
      <c r="E21" s="4"/>
      <c r="F21" s="4"/>
      <c r="G21" s="4"/>
      <c r="I21">
        <f>IF(C21="oui",1,0)</f>
        <v>0</v>
      </c>
      <c r="J21">
        <f>IF(D21="oui",1,0)</f>
        <v>0</v>
      </c>
      <c r="K21">
        <f t="shared" si="2"/>
        <v>0</v>
      </c>
      <c r="L21">
        <f t="shared" si="2"/>
        <v>0</v>
      </c>
      <c r="M21">
        <f t="shared" si="2"/>
        <v>0</v>
      </c>
    </row>
    <row r="23" spans="2:13" ht="15.75" thickBot="1" x14ac:dyDescent="0.35"/>
    <row r="24" spans="2:13" ht="21.6" thickBot="1" x14ac:dyDescent="0.45">
      <c r="B24" s="8" t="s">
        <v>21</v>
      </c>
      <c r="C24" s="9" t="str">
        <f>IF(I25&gt;=4.6,"A",IF(I25&gt;=3.6,"B",IF(I25&gt;=2,"C","D")))</f>
        <v>B</v>
      </c>
      <c r="D24" s="9" t="str">
        <f>IF(J25&gt;=4.6,"A",IF(J25&gt;=3.6,"B",IF(J25&gt;=2,"C","D")))</f>
        <v>B</v>
      </c>
      <c r="E24" s="9">
        <f t="shared" ref="E24:G24" si="4">E2</f>
        <v>0</v>
      </c>
      <c r="F24" s="9">
        <f t="shared" si="4"/>
        <v>0</v>
      </c>
      <c r="G24" s="9">
        <f t="shared" si="4"/>
        <v>0</v>
      </c>
      <c r="I24" s="10">
        <f>IF(C5="A",5,IF(C5="B",4,IF(C5="C",2,1)))</f>
        <v>4</v>
      </c>
      <c r="J24" s="10">
        <f>IF(C17="A",5,IF(C17="B",4,IF(C17="C",2,1)))</f>
        <v>4</v>
      </c>
    </row>
    <row r="25" spans="2:13" ht="15" x14ac:dyDescent="0.3">
      <c r="I25">
        <f>($I24+I24)/2</f>
        <v>4</v>
      </c>
      <c r="J25">
        <f>($I24+J24)/2</f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'[A3 - Projet Admin Sys - Soutenance.xlsx]Données'!#REF!</xm:f>
          </x14:formula1>
          <xm:sqref>C6:C14 C18:G21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5"/>
  <sheetViews>
    <sheetView topLeftCell="A12" workbookViewId="0">
      <selection activeCell="C17" sqref="C17"/>
    </sheetView>
  </sheetViews>
  <sheetFormatPr baseColWidth="10" defaultColWidth="11.44140625" defaultRowHeight="14.4" x14ac:dyDescent="0.3"/>
  <cols>
    <col min="1" max="1" width="5.88671875" customWidth="1"/>
    <col min="2" max="2" width="133.6640625" customWidth="1"/>
    <col min="3" max="3" width="9.6640625" customWidth="1"/>
    <col min="5" max="5" width="5.33203125" hidden="1" customWidth="1"/>
    <col min="6" max="6" width="17" hidden="1" customWidth="1"/>
    <col min="7" max="8" width="11.44140625" customWidth="1"/>
  </cols>
  <sheetData>
    <row r="1" spans="2:6" ht="15.75" thickBot="1" x14ac:dyDescent="0.35"/>
    <row r="2" spans="2:6" ht="81" thickBot="1" x14ac:dyDescent="0.35">
      <c r="B2" s="1" t="s">
        <v>22</v>
      </c>
      <c r="C2" s="1" t="str">
        <f>IF(E2&gt;=3,"A",IF(E2=2,"B",IF(E2=1,"C","D")))</f>
        <v>B</v>
      </c>
      <c r="E2">
        <f>SUM(E3:E6)</f>
        <v>2</v>
      </c>
      <c r="F2" t="s">
        <v>23</v>
      </c>
    </row>
    <row r="3" spans="2:6" ht="15" thickBot="1" x14ac:dyDescent="0.35">
      <c r="B3" s="11" t="s">
        <v>24</v>
      </c>
      <c r="C3" s="4" t="s">
        <v>4</v>
      </c>
      <c r="E3">
        <f>IF(C3="oui",1,0)</f>
        <v>1</v>
      </c>
    </row>
    <row r="4" spans="2:6" ht="15" thickBot="1" x14ac:dyDescent="0.35">
      <c r="B4" s="5" t="s">
        <v>25</v>
      </c>
      <c r="C4" s="4" t="s">
        <v>4</v>
      </c>
      <c r="E4">
        <f>IF(C4="oui",1,0)</f>
        <v>1</v>
      </c>
    </row>
    <row r="5" spans="2:6" ht="15" thickBot="1" x14ac:dyDescent="0.35">
      <c r="B5" s="6" t="s">
        <v>26</v>
      </c>
      <c r="C5" s="4" t="s">
        <v>10</v>
      </c>
      <c r="E5">
        <f>IF(C5="oui",1,0)</f>
        <v>0</v>
      </c>
    </row>
    <row r="6" spans="2:6" ht="15" thickBot="1" x14ac:dyDescent="0.35">
      <c r="B6" s="5" t="s">
        <v>27</v>
      </c>
      <c r="C6" s="4" t="s">
        <v>10</v>
      </c>
      <c r="E6">
        <f>IF(C6="oui",1,0)</f>
        <v>0</v>
      </c>
    </row>
    <row r="7" spans="2:6" ht="81" thickBot="1" x14ac:dyDescent="0.35">
      <c r="B7" s="1" t="s">
        <v>28</v>
      </c>
      <c r="C7" s="1" t="str">
        <f>IF(E7&gt;=3,"A",IF(E7=2,"B",IF(E7=1,"C","D")))</f>
        <v>C</v>
      </c>
      <c r="E7">
        <f>SUM(E8:E11)</f>
        <v>1</v>
      </c>
      <c r="F7" t="s">
        <v>29</v>
      </c>
    </row>
    <row r="8" spans="2:6" ht="15" thickBot="1" x14ac:dyDescent="0.35">
      <c r="B8" s="11" t="s">
        <v>30</v>
      </c>
      <c r="C8" s="4" t="s">
        <v>10</v>
      </c>
      <c r="E8">
        <f>IF(C8="oui",1,0)</f>
        <v>0</v>
      </c>
    </row>
    <row r="9" spans="2:6" ht="15" thickBot="1" x14ac:dyDescent="0.35">
      <c r="B9" s="5" t="s">
        <v>31</v>
      </c>
      <c r="C9" s="4" t="s">
        <v>10</v>
      </c>
      <c r="E9">
        <f>IF(C9="oui",1,0)</f>
        <v>0</v>
      </c>
    </row>
    <row r="10" spans="2:6" ht="15" thickBot="1" x14ac:dyDescent="0.35">
      <c r="B10" s="5" t="s">
        <v>32</v>
      </c>
      <c r="C10" s="4" t="s">
        <v>4</v>
      </c>
      <c r="E10">
        <f>IF(C10="oui",1,0)</f>
        <v>1</v>
      </c>
    </row>
    <row r="11" spans="2:6" ht="15" thickBot="1" x14ac:dyDescent="0.35">
      <c r="B11" s="7" t="s">
        <v>33</v>
      </c>
      <c r="C11" s="4" t="s">
        <v>10</v>
      </c>
      <c r="E11">
        <f>IF(C11="oui",1,0)</f>
        <v>0</v>
      </c>
    </row>
    <row r="12" spans="2:6" ht="81" thickBot="1" x14ac:dyDescent="0.35">
      <c r="B12" s="1" t="s">
        <v>34</v>
      </c>
      <c r="C12" s="1" t="str">
        <f>IF(E12&gt;=3,"A",IF(E12=2,"B",IF(E12=1,"C","D")))</f>
        <v>A</v>
      </c>
      <c r="E12">
        <f>SUM(E13:E16)</f>
        <v>3</v>
      </c>
      <c r="F12" t="s">
        <v>35</v>
      </c>
    </row>
    <row r="13" spans="2:6" ht="15" thickBot="1" x14ac:dyDescent="0.35">
      <c r="B13" s="12" t="s">
        <v>36</v>
      </c>
      <c r="C13" s="4" t="s">
        <v>4</v>
      </c>
      <c r="E13">
        <f t="shared" ref="E13:E16" si="0">IF(C13="oui",1,0)</f>
        <v>1</v>
      </c>
    </row>
    <row r="14" spans="2:6" ht="15" thickBot="1" x14ac:dyDescent="0.35">
      <c r="B14" s="6" t="s">
        <v>37</v>
      </c>
      <c r="C14" s="4" t="s">
        <v>10</v>
      </c>
      <c r="E14">
        <f t="shared" si="0"/>
        <v>0</v>
      </c>
    </row>
    <row r="15" spans="2:6" ht="15.75" thickBot="1" x14ac:dyDescent="0.35">
      <c r="B15" s="6" t="s">
        <v>38</v>
      </c>
      <c r="C15" s="4" t="s">
        <v>4</v>
      </c>
      <c r="E15">
        <f t="shared" si="0"/>
        <v>1</v>
      </c>
    </row>
    <row r="16" spans="2:6" ht="15.75" thickBot="1" x14ac:dyDescent="0.35">
      <c r="B16" s="13" t="s">
        <v>39</v>
      </c>
      <c r="C16" s="4" t="s">
        <v>4</v>
      </c>
      <c r="E16">
        <f t="shared" si="0"/>
        <v>1</v>
      </c>
    </row>
    <row r="17" spans="2:6" ht="81" thickBot="1" x14ac:dyDescent="0.35">
      <c r="B17" s="1" t="s">
        <v>40</v>
      </c>
      <c r="C17" s="1" t="str">
        <f>IF(E17&gt;=3,"A",IF(E17=2,"B",IF(E17=1,"C","D")))</f>
        <v>B</v>
      </c>
      <c r="E17">
        <f>SUM(E18:E21)</f>
        <v>2</v>
      </c>
      <c r="F17" t="s">
        <v>35</v>
      </c>
    </row>
    <row r="18" spans="2:6" ht="15" thickBot="1" x14ac:dyDescent="0.35">
      <c r="B18" s="12" t="s">
        <v>41</v>
      </c>
      <c r="C18" s="4" t="s">
        <v>4</v>
      </c>
      <c r="E18">
        <f t="shared" ref="E18:E21" si="1">IF(C18="oui",1,0)</f>
        <v>1</v>
      </c>
    </row>
    <row r="19" spans="2:6" ht="15" thickBot="1" x14ac:dyDescent="0.35">
      <c r="B19" s="6" t="s">
        <v>42</v>
      </c>
      <c r="C19" s="4" t="s">
        <v>10</v>
      </c>
      <c r="E19">
        <f t="shared" si="1"/>
        <v>0</v>
      </c>
    </row>
    <row r="20" spans="2:6" ht="15" thickBot="1" x14ac:dyDescent="0.35">
      <c r="B20" s="6" t="s">
        <v>43</v>
      </c>
      <c r="C20" s="4" t="s">
        <v>4</v>
      </c>
      <c r="E20">
        <f t="shared" si="1"/>
        <v>1</v>
      </c>
    </row>
    <row r="21" spans="2:6" ht="15" thickBot="1" x14ac:dyDescent="0.35">
      <c r="B21" s="13" t="s">
        <v>44</v>
      </c>
      <c r="C21" s="4" t="s">
        <v>10</v>
      </c>
      <c r="E21">
        <f t="shared" si="1"/>
        <v>0</v>
      </c>
    </row>
    <row r="22" spans="2:6" ht="15" thickBot="1" x14ac:dyDescent="0.35"/>
    <row r="23" spans="2:6" ht="21.6" thickBot="1" x14ac:dyDescent="0.45">
      <c r="B23" s="14" t="s">
        <v>45</v>
      </c>
      <c r="C23" s="9" t="str">
        <f>IF(AND(F25&gt;=2,F23+F24=0),"A",IF(F23+F24=4,"D",IF(OR(F23+F24=0,AND(F25&gt;=1,F23=1,F24=0),AND(F24=1,F23=0),AND(F23=0,F24=2,F25=2)),"B","C")))</f>
        <v>B</v>
      </c>
      <c r="E23" t="s">
        <v>46</v>
      </c>
      <c r="F23">
        <f>COUNTIF($C$12,"D")+COUNTIF($C$2,"D")+COUNTIF($C$7,"D")+COUNTIF($C$17,"D")</f>
        <v>0</v>
      </c>
    </row>
    <row r="24" spans="2:6" x14ac:dyDescent="0.3">
      <c r="E24" t="s">
        <v>47</v>
      </c>
      <c r="F24">
        <f>COUNTIF($C$12,"C")+COUNTIF($C$2,"C")+COUNTIF($C$7,"C")+COUNTIF($C$17,"C")</f>
        <v>1</v>
      </c>
    </row>
    <row r="25" spans="2:6" x14ac:dyDescent="0.3">
      <c r="E25" t="s">
        <v>48</v>
      </c>
      <c r="F25">
        <f>COUNTIF($C$12,"A")+COUNTIF($C$2,"A")+COUNTIF($C$7,"A")+COUNTIF($C$17,"A")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'[A3 - Projet Admin Sys - Livrable 3 - 2022.xlsx]Données'!#REF!</xm:f>
          </x14:formula1>
          <xm:sqref>C3:C6 C8:C11 C13:C16 C18:C21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2023-11-14T14:43:58Z</dcterms:modified>
</cp:coreProperties>
</file>