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eriot\Downloads\"/>
    </mc:Choice>
  </mc:AlternateContent>
  <bookViews>
    <workbookView xWindow="0" yWindow="0" windowWidth="28800" windowHeight="12435" tabRatio="670" activeTab="1"/>
  </bookViews>
  <sheets>
    <sheet name="Projet 1" sheetId="1" r:id="rId1"/>
    <sheet name="Suivi" sheetId="6" r:id="rId2"/>
    <sheet name="backup" sheetId="7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  <definedName name="_xlnm.Print_Area" localSheetId="1">Tableau1[#All]</definedName>
  </definedNames>
  <calcPr calcId="152511"/>
</workbook>
</file>

<file path=xl/calcChain.xml><?xml version="1.0" encoding="utf-8"?>
<calcChain xmlns="http://schemas.openxmlformats.org/spreadsheetml/2006/main">
  <c r="E11" i="1" l="1"/>
  <c r="F42" i="1"/>
  <c r="F43" i="1"/>
  <c r="F44" i="1"/>
  <c r="F45" i="1"/>
  <c r="F46" i="1"/>
  <c r="F47" i="1"/>
  <c r="F48" i="1"/>
  <c r="F49" i="1"/>
  <c r="F50" i="1"/>
  <c r="F5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F12" i="1"/>
  <c r="D12" i="1"/>
  <c r="C12" i="1"/>
  <c r="B12" i="1"/>
  <c r="A12" i="1"/>
  <c r="E13" i="1" l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G34" i="1" l="1"/>
  <c r="G35" i="1"/>
  <c r="G36" i="1"/>
  <c r="G37" i="1"/>
  <c r="G38" i="1"/>
  <c r="G39" i="1"/>
  <c r="G40" i="1"/>
  <c r="G41" i="1"/>
  <c r="H7" i="1"/>
  <c r="H8" i="1" l="1"/>
  <c r="I7" i="1"/>
  <c r="G27" i="1"/>
  <c r="G28" i="1"/>
  <c r="J7" i="1" l="1"/>
  <c r="I10" i="1"/>
  <c r="I9" i="1"/>
  <c r="I8" i="1" s="1"/>
  <c r="G29" i="1"/>
  <c r="G31" i="1"/>
  <c r="G32" i="1"/>
  <c r="G30" i="1"/>
  <c r="G33" i="1"/>
  <c r="G2" i="1"/>
  <c r="K7" i="1" l="1"/>
  <c r="J10" i="1"/>
  <c r="J9" i="1"/>
  <c r="J8" i="1" s="1"/>
  <c r="G12" i="1"/>
  <c r="G22" i="1"/>
  <c r="G24" i="1"/>
  <c r="G20" i="1"/>
  <c r="G23" i="1"/>
  <c r="G26" i="1"/>
  <c r="G25" i="1"/>
  <c r="G21" i="1"/>
  <c r="G19" i="1"/>
  <c r="G18" i="1"/>
  <c r="H9" i="1"/>
  <c r="L7" i="1" l="1"/>
  <c r="K10" i="1"/>
  <c r="K9" i="1"/>
  <c r="K8" i="1" s="1"/>
  <c r="G17" i="1"/>
  <c r="G15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<sst xmlns="http://schemas.openxmlformats.org/spreadsheetml/2006/main" count="439" uniqueCount="132">
  <si>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</si>
  <si>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</si>
  <si>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</si>
  <si>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</si>
  <si>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</si>
  <si>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</si>
  <si>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</si>
  <si>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</si>
  <si>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</si>
  <si>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</si>
  <si>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</si>
  <si>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</si>
  <si>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</si>
  <si>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</si>
  <si>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</si>
  <si>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</si>
  <si>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</si>
  <si>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</si>
  <si>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</si>
  <si>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</si>
  <si>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id-tâche</t>
  </si>
  <si>
    <t>Id sous-tâche</t>
  </si>
  <si>
    <t>Auteur</t>
  </si>
  <si>
    <t>Réel</t>
  </si>
  <si>
    <t>Commentaire</t>
  </si>
  <si>
    <t>A</t>
  </si>
  <si>
    <t>Analyse</t>
  </si>
  <si>
    <t>a1</t>
  </si>
  <si>
    <t>Etude des documents</t>
  </si>
  <si>
    <t>Tous</t>
  </si>
  <si>
    <t>a2</t>
  </si>
  <si>
    <t>Rédaction cahier des spécifications</t>
  </si>
  <si>
    <t>Fiche sécurité</t>
  </si>
  <si>
    <t>a3</t>
  </si>
  <si>
    <t>Création des écrans (Scénario)</t>
  </si>
  <si>
    <t>Anthony</t>
  </si>
  <si>
    <t>a4</t>
  </si>
  <si>
    <t>Mise en situtation (Scénario)</t>
  </si>
  <si>
    <t>Démonstration de l'utilité des différents champs et boutons</t>
  </si>
  <si>
    <t>a5</t>
  </si>
  <si>
    <t>Diagramme de Gantt (suivi de projet)</t>
  </si>
  <si>
    <t>Corentin</t>
  </si>
  <si>
    <t>C</t>
  </si>
  <si>
    <t>Design</t>
  </si>
  <si>
    <t>c1</t>
  </si>
  <si>
    <t>Zoning</t>
  </si>
  <si>
    <t>c2</t>
  </si>
  <si>
    <t>Réalisation Logo Entreprise Dev</t>
  </si>
  <si>
    <t>Théophile</t>
  </si>
  <si>
    <t>c3</t>
  </si>
  <si>
    <t>Mockup</t>
  </si>
  <si>
    <t>c4</t>
  </si>
  <si>
    <t>Maquette Large desktop</t>
  </si>
  <si>
    <t>c5</t>
  </si>
  <si>
    <t>Maquette Medium desktop</t>
  </si>
  <si>
    <t>c6</t>
  </si>
  <si>
    <t>Maquette Tablette</t>
  </si>
  <si>
    <t>c7</t>
  </si>
  <si>
    <t>Maquette Mobile</t>
  </si>
  <si>
    <t>c8</t>
  </si>
  <si>
    <t>Création vignettes</t>
  </si>
  <si>
    <t>Avatar profil/groupe</t>
  </si>
  <si>
    <t>c9</t>
  </si>
  <si>
    <t>Rédaction charte graphique</t>
  </si>
  <si>
    <t>c10</t>
  </si>
  <si>
    <t>Réalisation Logo Association</t>
  </si>
  <si>
    <t>Base de données</t>
  </si>
  <si>
    <t>d1</t>
  </si>
  <si>
    <t>Analyse des données</t>
  </si>
  <si>
    <t>d2</t>
  </si>
  <si>
    <t>Réalisation MCD/MLD</t>
  </si>
  <si>
    <t>d3</t>
  </si>
  <si>
    <t>Mise en place BD</t>
  </si>
  <si>
    <t>d4</t>
  </si>
  <si>
    <t>Rédaction dictionnnaire BD</t>
  </si>
  <si>
    <t>E</t>
  </si>
  <si>
    <t>Développement</t>
  </si>
  <si>
    <t>e1</t>
  </si>
  <si>
    <t>Mise en place environnement</t>
  </si>
  <si>
    <t>e10</t>
  </si>
  <si>
    <t>Rédaction documents développeur</t>
  </si>
  <si>
    <t>e11</t>
  </si>
  <si>
    <t>Rédaction guide utilisateur</t>
  </si>
  <si>
    <t>e2</t>
  </si>
  <si>
    <t xml:space="preserve">Installation des dépendances </t>
  </si>
  <si>
    <t>Smarty, MVC, Bootstrap, JS, Ajax</t>
  </si>
  <si>
    <t>e3</t>
  </si>
  <si>
    <t>Configuration Smarty</t>
  </si>
  <si>
    <t>e4</t>
  </si>
  <si>
    <t xml:space="preserve">Structuration template </t>
  </si>
  <si>
    <t>HTML, CSS, Bootstrap</t>
  </si>
  <si>
    <t>e5</t>
  </si>
  <si>
    <t>Préparation du contrôleur</t>
  </si>
  <si>
    <t>e6</t>
  </si>
  <si>
    <t>Préparation du modèle</t>
  </si>
  <si>
    <t>Requêtes SQL</t>
  </si>
  <si>
    <t>e7</t>
  </si>
  <si>
    <t>Préparation des vues</t>
  </si>
  <si>
    <t>e8</t>
  </si>
  <si>
    <t>Adaptation des vues par les modèles</t>
  </si>
  <si>
    <t>e9</t>
  </si>
  <si>
    <t>Test de l'intégration</t>
  </si>
  <si>
    <t>Test des fonctionnalitées</t>
  </si>
  <si>
    <t>F</t>
  </si>
  <si>
    <t>Déploiment</t>
  </si>
  <si>
    <t>f2</t>
  </si>
  <si>
    <t>Intégration à l'existant</t>
  </si>
  <si>
    <t>f3</t>
  </si>
  <si>
    <t>Test globale</t>
  </si>
  <si>
    <t>Test sur appli terminée</t>
  </si>
  <si>
    <t>G</t>
  </si>
  <si>
    <t>Documentation</t>
  </si>
  <si>
    <t>g1</t>
  </si>
  <si>
    <t>Rapport de veille</t>
  </si>
  <si>
    <t>g2</t>
  </si>
  <si>
    <t>Rédaction convention nommage/codage</t>
  </si>
  <si>
    <t>H</t>
  </si>
  <si>
    <t>Soutenance</t>
  </si>
  <si>
    <t>h1</t>
  </si>
  <si>
    <t>Création powerpoint</t>
  </si>
  <si>
    <t>h2</t>
  </si>
  <si>
    <t>Préparation soutenance</t>
  </si>
  <si>
    <t>I</t>
  </si>
  <si>
    <t>Préparation des espaces de travail</t>
  </si>
  <si>
    <t>I1</t>
  </si>
  <si>
    <t>I2</t>
  </si>
  <si>
    <t>Shaïma</t>
  </si>
  <si>
    <t>I3</t>
  </si>
  <si>
    <t>I4</t>
  </si>
  <si>
    <t>Estimation</t>
  </si>
  <si>
    <t>Projet 2</t>
  </si>
  <si>
    <t>Sous-tâches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</si>
</sst>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/>
    <xf numFmtId="9" fontId="0" fillId="0" borderId="0" xfId="0" applyNumberFormat="1"/>
    <xf numFmtId="14" fontId="4" fillId="2" borderId="0" xfId="0" applyNumberFormat="1" applyFont="1" applyFill="1" applyAlignment="1">
      <alignment horizontal="left"/>
    </xf>
    <xf numFmtId="0" fontId="0" fillId="0" borderId="0" xfId="0" applyProtection="1"/>
    <xf numFmtId="14" fontId="0" fillId="0" borderId="0" xfId="0" applyNumberFormat="1" applyProtection="1"/>
    <xf numFmtId="9" fontId="0" fillId="0" borderId="0" xfId="0" applyNumberFormat="1" applyProtection="1"/>
    <xf numFmtId="164" fontId="8" fillId="0" borderId="6" xfId="0" applyNumberFormat="1" applyFont="1" applyBorder="1" applyAlignment="1">
      <alignment horizontal="left" vertical="top"/>
    </xf>
    <xf numFmtId="164" fontId="6" fillId="0" borderId="7" xfId="0" applyNumberFormat="1" applyFont="1" applyBorder="1" applyAlignment="1">
      <alignment horizontal="left" vertical="top"/>
    </xf>
    <xf numFmtId="164" fontId="6" fillId="0" borderId="8" xfId="0" applyNumberFormat="1" applyFont="1" applyBorder="1" applyAlignment="1">
      <alignment horizontal="left" vertical="top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28">
    <dxf>
      <protection locked="1" hidden="0"/>
    </dxf>
    <dxf>
      <protection locked="1" hidden="0"/>
    </dxf>
    <dxf>
      <protection locked="1" hidden="0"/>
    </dxf>
    <dxf>
      <numFmt numFmtId="13" formatCode="0%"/>
      <protection locked="1" hidden="0"/>
    </dxf>
    <dxf>
      <protection locked="1" hidden="0"/>
    </dxf>
    <dxf>
      <numFmt numFmtId="19" formatCode="dd/mm/yyyy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3" formatCode="0%"/>
    </dxf>
    <dxf>
      <numFmt numFmtId="19" formatCode="dd/mm/yyyy"/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14"/>
    <tableColumn id="7" name="Durée"/>
    <tableColumn id="8" name="Réalisé" dataDxfId="13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41" totalsRowShown="0" headerRowDxfId="12" dataDxfId="11">
  <autoFilter ref="A1:K41"/>
  <tableColumns count="11">
    <tableColumn id="1" name="id-tâche" dataDxfId="10"/>
    <tableColumn id="2" name="Tâches" dataDxfId="9"/>
    <tableColumn id="3" name="Id sous-tâche" dataDxfId="8"/>
    <tableColumn id="4" name="Sous-tâches" dataDxfId="7"/>
    <tableColumn id="5" name="Auteur" dataDxfId="6"/>
    <tableColumn id="6" name="Date de début" dataDxfId="5"/>
    <tableColumn id="7" name="Durée" dataDxfId="4"/>
    <tableColumn id="8" name="Réalisé" dataDxfId="3"/>
    <tableColumn id="9" name="Estimation" dataDxfId="2"/>
    <tableColumn id="10" name="Réel" dataDxfId="1"/>
    <tableColumn id="11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H11" sqref="H11:BM11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6.42578125" style="17" customWidth="1"/>
    <col min="7" max="7" width="9" style="12" hidden="1" customWidth="1"/>
    <col min="8" max="67" width="2.5703125" style="1" customWidth="1"/>
    <col min="68" max="16384" width="11" style="1"/>
  </cols>
  <sheetData>
    <row r="1" spans="1:67" ht="15" x14ac:dyDescent="0.25">
      <c r="A1" s="44" t="s">
        <v>13</v>
      </c>
      <c r="B1" s="44"/>
      <c r="C1" s="45"/>
      <c r="D1" s="45"/>
      <c r="E1" s="45"/>
      <c r="G1" s="1">
        <v>0</v>
      </c>
    </row>
    <row r="2" spans="1:67" ht="12" x14ac:dyDescent="0.2">
      <c r="A2" s="46" t="s">
        <v>0</v>
      </c>
      <c r="B2" s="46"/>
      <c r="C2" s="43" t="s">
        <v>16</v>
      </c>
      <c r="D2" s="43"/>
      <c r="E2" s="43"/>
      <c r="G2" s="3">
        <f ca="1">TODAY()</f>
        <v>42758</v>
      </c>
    </row>
    <row r="3" spans="1:67" ht="12" x14ac:dyDescent="0.2">
      <c r="A3" s="46" t="s">
        <v>14</v>
      </c>
      <c r="B3" s="46"/>
      <c r="C3" s="43" t="s">
        <v>17</v>
      </c>
      <c r="D3" s="43"/>
      <c r="E3" s="43"/>
      <c r="G3" s="3"/>
    </row>
    <row r="4" spans="1:67" ht="10.5" customHeight="1" x14ac:dyDescent="0.2">
      <c r="A4" s="47"/>
      <c r="B4" s="48"/>
      <c r="C4" s="23"/>
      <c r="D4" s="24"/>
      <c r="E4" s="25"/>
      <c r="G4" s="3"/>
    </row>
    <row r="5" spans="1:67" ht="12" x14ac:dyDescent="0.2">
      <c r="A5" s="46" t="s">
        <v>10</v>
      </c>
      <c r="B5" s="46"/>
      <c r="C5" s="32" t="s">
        <v>12</v>
      </c>
      <c r="D5" s="26"/>
      <c r="E5" s="30"/>
      <c r="G5" s="3"/>
    </row>
    <row r="6" spans="1:67" ht="12" x14ac:dyDescent="0.2">
      <c r="A6" s="46" t="s">
        <v>1</v>
      </c>
      <c r="B6" s="46"/>
      <c r="C6" s="27">
        <v>42740</v>
      </c>
      <c r="D6" s="26"/>
      <c r="E6" s="30"/>
      <c r="G6" s="3"/>
    </row>
    <row r="7" spans="1:67" s="4" customFormat="1" ht="35.25" customHeight="1" x14ac:dyDescent="0.2">
      <c r="A7" s="40" t="s">
        <v>15</v>
      </c>
      <c r="B7" s="41"/>
      <c r="C7" s="41"/>
      <c r="D7" s="41"/>
      <c r="E7" s="42"/>
      <c r="F7" s="16"/>
      <c r="G7" s="13"/>
      <c r="H7" s="5">
        <f>C6+G1</f>
        <v>42740</v>
      </c>
      <c r="I7" s="6">
        <f>H7+1</f>
        <v>42741</v>
      </c>
      <c r="J7" s="6">
        <f t="shared" ref="J7:BO7" si="0">I7+1</f>
        <v>42742</v>
      </c>
      <c r="K7" s="6">
        <f t="shared" si="0"/>
        <v>42743</v>
      </c>
      <c r="L7" s="6">
        <f t="shared" si="0"/>
        <v>42744</v>
      </c>
      <c r="M7" s="6">
        <f t="shared" si="0"/>
        <v>42745</v>
      </c>
      <c r="N7" s="6">
        <f t="shared" si="0"/>
        <v>42746</v>
      </c>
      <c r="O7" s="6">
        <f t="shared" si="0"/>
        <v>42747</v>
      </c>
      <c r="P7" s="6">
        <f t="shared" si="0"/>
        <v>42748</v>
      </c>
      <c r="Q7" s="6">
        <f t="shared" si="0"/>
        <v>42749</v>
      </c>
      <c r="R7" s="6">
        <f t="shared" si="0"/>
        <v>42750</v>
      </c>
      <c r="S7" s="6">
        <f t="shared" si="0"/>
        <v>42751</v>
      </c>
      <c r="T7" s="6">
        <f t="shared" si="0"/>
        <v>42752</v>
      </c>
      <c r="U7" s="6">
        <f t="shared" si="0"/>
        <v>42753</v>
      </c>
      <c r="V7" s="6">
        <f t="shared" si="0"/>
        <v>42754</v>
      </c>
      <c r="W7" s="6">
        <f t="shared" si="0"/>
        <v>42755</v>
      </c>
      <c r="X7" s="6">
        <f t="shared" si="0"/>
        <v>42756</v>
      </c>
      <c r="Y7" s="6">
        <f t="shared" si="0"/>
        <v>42757</v>
      </c>
      <c r="Z7" s="6">
        <f t="shared" si="0"/>
        <v>42758</v>
      </c>
      <c r="AA7" s="6">
        <f t="shared" si="0"/>
        <v>42759</v>
      </c>
      <c r="AB7" s="6">
        <f t="shared" si="0"/>
        <v>42760</v>
      </c>
      <c r="AC7" s="6">
        <f t="shared" si="0"/>
        <v>42761</v>
      </c>
      <c r="AD7" s="6">
        <f t="shared" si="0"/>
        <v>42762</v>
      </c>
      <c r="AE7" s="6">
        <f t="shared" si="0"/>
        <v>42763</v>
      </c>
      <c r="AF7" s="6">
        <f t="shared" si="0"/>
        <v>42764</v>
      </c>
      <c r="AG7" s="6">
        <f t="shared" si="0"/>
        <v>42765</v>
      </c>
      <c r="AH7" s="6">
        <f t="shared" si="0"/>
        <v>42766</v>
      </c>
      <c r="AI7" s="6">
        <f t="shared" si="0"/>
        <v>42767</v>
      </c>
      <c r="AJ7" s="6">
        <f t="shared" si="0"/>
        <v>42768</v>
      </c>
      <c r="AK7" s="6">
        <f t="shared" si="0"/>
        <v>42769</v>
      </c>
      <c r="AL7" s="6">
        <f t="shared" si="0"/>
        <v>42770</v>
      </c>
      <c r="AM7" s="6">
        <f t="shared" si="0"/>
        <v>42771</v>
      </c>
      <c r="AN7" s="6">
        <f t="shared" si="0"/>
        <v>42772</v>
      </c>
      <c r="AO7" s="6">
        <f t="shared" si="0"/>
        <v>42773</v>
      </c>
      <c r="AP7" s="6">
        <f t="shared" si="0"/>
        <v>42774</v>
      </c>
      <c r="AQ7" s="6">
        <f t="shared" si="0"/>
        <v>42775</v>
      </c>
      <c r="AR7" s="6">
        <f t="shared" si="0"/>
        <v>42776</v>
      </c>
      <c r="AS7" s="6">
        <f t="shared" si="0"/>
        <v>42777</v>
      </c>
      <c r="AT7" s="6">
        <f t="shared" si="0"/>
        <v>42778</v>
      </c>
      <c r="AU7" s="6">
        <f t="shared" si="0"/>
        <v>42779</v>
      </c>
      <c r="AV7" s="6">
        <f t="shared" si="0"/>
        <v>42780</v>
      </c>
      <c r="AW7" s="6">
        <f t="shared" si="0"/>
        <v>42781</v>
      </c>
      <c r="AX7" s="6">
        <f t="shared" si="0"/>
        <v>42782</v>
      </c>
      <c r="AY7" s="6">
        <f t="shared" si="0"/>
        <v>42783</v>
      </c>
      <c r="AZ7" s="6">
        <f t="shared" si="0"/>
        <v>42784</v>
      </c>
      <c r="BA7" s="6">
        <f t="shared" si="0"/>
        <v>42785</v>
      </c>
      <c r="BB7" s="6">
        <f t="shared" si="0"/>
        <v>42786</v>
      </c>
      <c r="BC7" s="6">
        <f t="shared" si="0"/>
        <v>42787</v>
      </c>
      <c r="BD7" s="6">
        <f t="shared" si="0"/>
        <v>42788</v>
      </c>
      <c r="BE7" s="6">
        <f t="shared" si="0"/>
        <v>42789</v>
      </c>
      <c r="BF7" s="6">
        <f t="shared" si="0"/>
        <v>42790</v>
      </c>
      <c r="BG7" s="6">
        <f t="shared" si="0"/>
        <v>42791</v>
      </c>
      <c r="BH7" s="6">
        <f t="shared" si="0"/>
        <v>42792</v>
      </c>
      <c r="BI7" s="6">
        <f t="shared" si="0"/>
        <v>42793</v>
      </c>
      <c r="BJ7" s="6">
        <f t="shared" si="0"/>
        <v>42794</v>
      </c>
      <c r="BK7" s="6">
        <f t="shared" si="0"/>
        <v>42795</v>
      </c>
      <c r="BL7" s="6">
        <f t="shared" si="0"/>
        <v>42796</v>
      </c>
      <c r="BM7" s="6">
        <f t="shared" si="0"/>
        <v>42797</v>
      </c>
      <c r="BN7" s="6">
        <f t="shared" si="0"/>
        <v>42798</v>
      </c>
      <c r="BO7" s="6">
        <f t="shared" si="0"/>
        <v>42799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2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3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4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5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6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7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8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9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10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50" t="s">
        <v>18</v>
      </c>
      <c r="C9" s="50" t="s">
        <v>1</v>
      </c>
      <c r="D9" s="51" t="s">
        <v>2</v>
      </c>
      <c r="E9" s="50" t="s">
        <v>3</v>
      </c>
      <c r="F9" s="49" t="s">
        <v>19</v>
      </c>
      <c r="G9" s="15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50"/>
      <c r="C10" s="50"/>
      <c r="D10" s="51"/>
      <c r="E10" s="50"/>
      <c r="F10" s="49"/>
      <c r="G10" s="15"/>
      <c r="H10" s="10">
        <f>DAY(H7)</f>
        <v>5</v>
      </c>
      <c r="I10" s="10">
        <f t="shared" ref="I10" si="5">DAY(I7)</f>
        <v>6</v>
      </c>
      <c r="J10" s="10">
        <f t="shared" ref="J10:BO10" si="6">DAY(J7)</f>
        <v>7</v>
      </c>
      <c r="K10" s="10">
        <f t="shared" si="6"/>
        <v>8</v>
      </c>
      <c r="L10" s="10">
        <f t="shared" si="6"/>
        <v>9</v>
      </c>
      <c r="M10" s="10">
        <f t="shared" si="6"/>
        <v>10</v>
      </c>
      <c r="N10" s="10">
        <f t="shared" si="6"/>
        <v>11</v>
      </c>
      <c r="O10" s="10">
        <f t="shared" si="6"/>
        <v>12</v>
      </c>
      <c r="P10" s="10">
        <f t="shared" si="6"/>
        <v>13</v>
      </c>
      <c r="Q10" s="10">
        <f t="shared" si="6"/>
        <v>14</v>
      </c>
      <c r="R10" s="10">
        <f t="shared" si="6"/>
        <v>15</v>
      </c>
      <c r="S10" s="10">
        <f t="shared" si="6"/>
        <v>16</v>
      </c>
      <c r="T10" s="10">
        <f t="shared" si="6"/>
        <v>17</v>
      </c>
      <c r="U10" s="10">
        <f t="shared" si="6"/>
        <v>18</v>
      </c>
      <c r="V10" s="10">
        <f t="shared" si="6"/>
        <v>19</v>
      </c>
      <c r="W10" s="10">
        <f t="shared" si="6"/>
        <v>20</v>
      </c>
      <c r="X10" s="10">
        <f t="shared" si="6"/>
        <v>21</v>
      </c>
      <c r="Y10" s="10">
        <f t="shared" si="6"/>
        <v>22</v>
      </c>
      <c r="Z10" s="10">
        <f t="shared" si="6"/>
        <v>23</v>
      </c>
      <c r="AA10" s="10">
        <f t="shared" si="6"/>
        <v>24</v>
      </c>
      <c r="AB10" s="10">
        <f t="shared" si="6"/>
        <v>25</v>
      </c>
      <c r="AC10" s="10">
        <f t="shared" si="6"/>
        <v>26</v>
      </c>
      <c r="AD10" s="10">
        <f t="shared" si="6"/>
        <v>27</v>
      </c>
      <c r="AE10" s="10">
        <f t="shared" si="6"/>
        <v>28</v>
      </c>
      <c r="AF10" s="10">
        <f t="shared" si="6"/>
        <v>29</v>
      </c>
      <c r="AG10" s="10">
        <f t="shared" si="6"/>
        <v>30</v>
      </c>
      <c r="AH10" s="10">
        <f t="shared" si="6"/>
        <v>31</v>
      </c>
      <c r="AI10" s="10">
        <f t="shared" si="6"/>
        <v>1</v>
      </c>
      <c r="AJ10" s="10">
        <f t="shared" si="6"/>
        <v>2</v>
      </c>
      <c r="AK10" s="10">
        <f t="shared" si="6"/>
        <v>3</v>
      </c>
      <c r="AL10" s="10">
        <f t="shared" si="6"/>
        <v>4</v>
      </c>
      <c r="AM10" s="10">
        <f t="shared" si="6"/>
        <v>5</v>
      </c>
      <c r="AN10" s="10">
        <f t="shared" si="6"/>
        <v>6</v>
      </c>
      <c r="AO10" s="10">
        <f t="shared" si="6"/>
        <v>7</v>
      </c>
      <c r="AP10" s="10">
        <f t="shared" si="6"/>
        <v>8</v>
      </c>
      <c r="AQ10" s="10">
        <f t="shared" si="6"/>
        <v>9</v>
      </c>
      <c r="AR10" s="10">
        <f t="shared" si="6"/>
        <v>10</v>
      </c>
      <c r="AS10" s="10">
        <f t="shared" si="6"/>
        <v>11</v>
      </c>
      <c r="AT10" s="10">
        <f t="shared" si="6"/>
        <v>12</v>
      </c>
      <c r="AU10" s="10">
        <f t="shared" si="6"/>
        <v>13</v>
      </c>
      <c r="AV10" s="10">
        <f t="shared" si="6"/>
        <v>14</v>
      </c>
      <c r="AW10" s="10">
        <f t="shared" si="6"/>
        <v>15</v>
      </c>
      <c r="AX10" s="10">
        <f t="shared" si="6"/>
        <v>16</v>
      </c>
      <c r="AY10" s="10">
        <f t="shared" si="6"/>
        <v>17</v>
      </c>
      <c r="AZ10" s="10">
        <f t="shared" si="6"/>
        <v>18</v>
      </c>
      <c r="BA10" s="10">
        <f t="shared" si="6"/>
        <v>19</v>
      </c>
      <c r="BB10" s="10">
        <f t="shared" si="6"/>
        <v>20</v>
      </c>
      <c r="BC10" s="10">
        <f t="shared" si="6"/>
        <v>21</v>
      </c>
      <c r="BD10" s="10">
        <f t="shared" si="6"/>
        <v>22</v>
      </c>
      <c r="BE10" s="10">
        <f t="shared" si="6"/>
        <v>23</v>
      </c>
      <c r="BF10" s="10">
        <f t="shared" si="6"/>
        <v>24</v>
      </c>
      <c r="BG10" s="10">
        <f t="shared" si="6"/>
        <v>25</v>
      </c>
      <c r="BH10" s="10">
        <f t="shared" si="6"/>
        <v>26</v>
      </c>
      <c r="BI10" s="10">
        <f t="shared" si="6"/>
        <v>27</v>
      </c>
      <c r="BJ10" s="10">
        <f t="shared" si="6"/>
        <v>28</v>
      </c>
      <c r="BK10" s="10">
        <f t="shared" si="6"/>
        <v>1</v>
      </c>
      <c r="BL10" s="10">
        <f t="shared" si="6"/>
        <v>2</v>
      </c>
      <c r="BM10" s="10">
        <f t="shared" si="6"/>
        <v>3</v>
      </c>
      <c r="BN10" s="10">
        <f t="shared" si="6"/>
        <v>4</v>
      </c>
      <c r="BO10" s="10">
        <f t="shared" si="6"/>
        <v>5</v>
      </c>
    </row>
    <row r="11" spans="1:67" s="2" customFormat="1" ht="12.95" customHeight="1" x14ac:dyDescent="0.2">
      <c r="A11" s="19">
        <v>1</v>
      </c>
      <c r="B11" s="20" t="s">
        <v>130</v>
      </c>
      <c r="C11" s="36">
        <v>42740</v>
      </c>
      <c r="D11" s="21">
        <v>58</v>
      </c>
      <c r="E11" s="36">
        <f>IF(B11="","",IF($C$5="OUI",WORKDAY(C11,IF(WEEKDAY(C11,2)&gt;=6,D11,D11-1)),C11+D11-1))</f>
        <v>42797</v>
      </c>
      <c r="F11" s="28"/>
      <c r="G11" s="22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a1</v>
      </c>
      <c r="B12" s="7" t="str">
        <f>Suivi!D2</f>
        <v>Etude des documents</v>
      </c>
      <c r="C12" s="33">
        <f>Suivi!F2</f>
        <v>42740</v>
      </c>
      <c r="D12" s="11">
        <f>Suivi!G2</f>
        <v>5</v>
      </c>
      <c r="E12" s="31">
        <f>IF(B12="","",IF($C$5="OUI",WORKDAY(C12,IF(WEEKDAY(C12,2)&gt;=6,D12,D12-1)),C12+D12-1))</f>
        <v>42744</v>
      </c>
      <c r="F12" s="29">
        <f>Suivi!H2</f>
        <v>1</v>
      </c>
      <c r="G12" s="18">
        <f t="shared" ref="G12:G41" si="7">C12+F12*(E12-C12)</f>
        <v>42744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a2</v>
      </c>
      <c r="B13" s="7" t="str">
        <f>Suivi!D3</f>
        <v>Rédaction cahier des spécifications</v>
      </c>
      <c r="C13" s="33">
        <f>Suivi!F3</f>
        <v>42745</v>
      </c>
      <c r="D13" s="11">
        <f>Suivi!G3</f>
        <v>24</v>
      </c>
      <c r="E13" s="31">
        <f t="shared" ref="E13:E76" si="8">IF(B13="","",IF($C$5="OUI",WORKDAY(C13,IF(WEEKDAY(C13,2)&gt;=6,D13,D13-1)),C13+D13-1))</f>
        <v>42768</v>
      </c>
      <c r="F13" s="29">
        <f>Suivi!H3</f>
        <v>0</v>
      </c>
      <c r="G13" s="18">
        <f t="shared" si="7"/>
        <v>42745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a3</v>
      </c>
      <c r="B14" s="7" t="str">
        <f>Suivi!D4</f>
        <v>Création des écrans (Scénario)</v>
      </c>
      <c r="C14" s="33">
        <f>Suivi!F4</f>
        <v>42750</v>
      </c>
      <c r="D14" s="11">
        <f>Suivi!G4</f>
        <v>5</v>
      </c>
      <c r="E14" s="31">
        <f t="shared" si="8"/>
        <v>42754</v>
      </c>
      <c r="F14" s="29">
        <f>Suivi!H4</f>
        <v>0</v>
      </c>
      <c r="G14" s="18">
        <f t="shared" si="7"/>
        <v>42750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a4</v>
      </c>
      <c r="B15" s="7" t="str">
        <f>Suivi!D5</f>
        <v>Mise en situtation (Scénario)</v>
      </c>
      <c r="C15" s="33">
        <f>Suivi!F5</f>
        <v>42755</v>
      </c>
      <c r="D15" s="11">
        <f>Suivi!G5</f>
        <v>5</v>
      </c>
      <c r="E15" s="31">
        <f t="shared" si="8"/>
        <v>42759</v>
      </c>
      <c r="F15" s="29">
        <f>Suivi!H5</f>
        <v>0</v>
      </c>
      <c r="G15" s="18">
        <f t="shared" si="7"/>
        <v>42755</v>
      </c>
    </row>
    <row r="16" spans="1:67" ht="12.95" customHeight="1" x14ac:dyDescent="0.2">
      <c r="A16" s="7" t="str">
        <f>Suivi!C6</f>
        <v>a5</v>
      </c>
      <c r="B16" s="7" t="str">
        <f>Suivi!D6</f>
        <v>Diagramme de Gantt (suivi de projet)</v>
      </c>
      <c r="C16" s="33">
        <f>Suivi!F6</f>
        <v>42751</v>
      </c>
      <c r="D16" s="11">
        <f>Suivi!G6</f>
        <v>2</v>
      </c>
      <c r="E16" s="31">
        <f t="shared" si="8"/>
        <v>42752</v>
      </c>
      <c r="F16" s="29">
        <f>Suivi!H6</f>
        <v>0.75</v>
      </c>
      <c r="G16" s="18">
        <f t="shared" si="7"/>
        <v>42751.75</v>
      </c>
    </row>
    <row r="17" spans="1:7" ht="12.95" customHeight="1" x14ac:dyDescent="0.2">
      <c r="A17" s="7" t="str">
        <f>Suivi!C7</f>
        <v>c1</v>
      </c>
      <c r="B17" s="7" t="str">
        <f>Suivi!D7</f>
        <v>Zoning</v>
      </c>
      <c r="C17" s="33">
        <f>Suivi!F7</f>
        <v>42752</v>
      </c>
      <c r="D17" s="11">
        <f>Suivi!G7</f>
        <v>1</v>
      </c>
      <c r="E17" s="31">
        <f t="shared" si="8"/>
        <v>42752</v>
      </c>
      <c r="F17" s="29">
        <f>Suivi!H7</f>
        <v>1</v>
      </c>
      <c r="G17" s="18">
        <f t="shared" si="7"/>
        <v>42752</v>
      </c>
    </row>
    <row r="18" spans="1:7" ht="12.95" customHeight="1" x14ac:dyDescent="0.2">
      <c r="A18" s="7" t="str">
        <f>Suivi!C8</f>
        <v>c2</v>
      </c>
      <c r="B18" s="7" t="str">
        <f>Suivi!D8</f>
        <v>Réalisation Logo Entreprise Dev</v>
      </c>
      <c r="C18" s="33">
        <f>Suivi!F8</f>
        <v>42751</v>
      </c>
      <c r="D18" s="11">
        <f>Suivi!G8</f>
        <v>3</v>
      </c>
      <c r="E18" s="31">
        <f t="shared" si="8"/>
        <v>42753</v>
      </c>
      <c r="F18" s="29">
        <f>Suivi!H8</f>
        <v>0</v>
      </c>
      <c r="G18" s="18">
        <f t="shared" si="7"/>
        <v>42751</v>
      </c>
    </row>
    <row r="19" spans="1:7" ht="12.95" customHeight="1" x14ac:dyDescent="0.2">
      <c r="A19" s="7" t="str">
        <f>Suivi!C9</f>
        <v>c3</v>
      </c>
      <c r="B19" s="7" t="str">
        <f>Suivi!D9</f>
        <v>Mockup</v>
      </c>
      <c r="C19" s="33">
        <f>Suivi!F9</f>
        <v>42751</v>
      </c>
      <c r="D19" s="11">
        <f>Suivi!G9</f>
        <v>1</v>
      </c>
      <c r="E19" s="31">
        <f t="shared" si="8"/>
        <v>42751</v>
      </c>
      <c r="F19" s="29">
        <f>Suivi!H9</f>
        <v>1</v>
      </c>
      <c r="G19" s="18">
        <f t="shared" si="7"/>
        <v>42751</v>
      </c>
    </row>
    <row r="20" spans="1:7" ht="12.95" customHeight="1" x14ac:dyDescent="0.2">
      <c r="A20" s="7" t="str">
        <f>Suivi!C10</f>
        <v>c4</v>
      </c>
      <c r="B20" s="7" t="str">
        <f>Suivi!D10</f>
        <v>Maquette Large desktop</v>
      </c>
      <c r="C20" s="33">
        <f>Suivi!F10</f>
        <v>42751</v>
      </c>
      <c r="D20" s="11">
        <f>Suivi!G10</f>
        <v>1</v>
      </c>
      <c r="E20" s="31">
        <f t="shared" si="8"/>
        <v>42751</v>
      </c>
      <c r="F20" s="29">
        <f>Suivi!H10</f>
        <v>0</v>
      </c>
      <c r="G20" s="18">
        <f t="shared" si="7"/>
        <v>42751</v>
      </c>
    </row>
    <row r="21" spans="1:7" ht="12.95" customHeight="1" x14ac:dyDescent="0.2">
      <c r="A21" s="7" t="str">
        <f>Suivi!C11</f>
        <v>c5</v>
      </c>
      <c r="B21" s="7" t="str">
        <f>Suivi!D11</f>
        <v>Maquette Medium desktop</v>
      </c>
      <c r="C21" s="33">
        <f>Suivi!F11</f>
        <v>42751</v>
      </c>
      <c r="D21" s="11">
        <f>Suivi!G11</f>
        <v>1</v>
      </c>
      <c r="E21" s="31">
        <f t="shared" si="8"/>
        <v>42751</v>
      </c>
      <c r="F21" s="29">
        <f>Suivi!H11</f>
        <v>0</v>
      </c>
      <c r="G21" s="18">
        <f t="shared" si="7"/>
        <v>42751</v>
      </c>
    </row>
    <row r="22" spans="1:7" ht="12.95" customHeight="1" x14ac:dyDescent="0.2">
      <c r="A22" s="7" t="str">
        <f>Suivi!C12</f>
        <v>c6</v>
      </c>
      <c r="B22" s="7" t="str">
        <f>Suivi!D12</f>
        <v>Maquette Tablette</v>
      </c>
      <c r="C22" s="33">
        <f>Suivi!F12</f>
        <v>42751</v>
      </c>
      <c r="D22" s="11">
        <f>Suivi!G12</f>
        <v>1</v>
      </c>
      <c r="E22" s="31">
        <f t="shared" si="8"/>
        <v>42751</v>
      </c>
      <c r="F22" s="29">
        <f>Suivi!H12</f>
        <v>0</v>
      </c>
      <c r="G22" s="18">
        <f t="shared" si="7"/>
        <v>42751</v>
      </c>
    </row>
    <row r="23" spans="1:7" ht="12.95" customHeight="1" x14ac:dyDescent="0.2">
      <c r="A23" s="7" t="str">
        <f>Suivi!C13</f>
        <v>c7</v>
      </c>
      <c r="B23" s="7" t="str">
        <f>Suivi!D13</f>
        <v>Maquette Mobile</v>
      </c>
      <c r="C23" s="33">
        <f>Suivi!F13</f>
        <v>42751</v>
      </c>
      <c r="D23" s="11">
        <f>Suivi!G13</f>
        <v>1</v>
      </c>
      <c r="E23" s="31">
        <f t="shared" si="8"/>
        <v>42751</v>
      </c>
      <c r="F23" s="29">
        <f>Suivi!H13</f>
        <v>0</v>
      </c>
      <c r="G23" s="18">
        <f t="shared" si="7"/>
        <v>42751</v>
      </c>
    </row>
    <row r="24" spans="1:7" ht="12.95" customHeight="1" x14ac:dyDescent="0.2">
      <c r="A24" s="7" t="str">
        <f>Suivi!C14</f>
        <v>c8</v>
      </c>
      <c r="B24" s="7" t="str">
        <f>Suivi!D14</f>
        <v>Création vignettes</v>
      </c>
      <c r="C24" s="33">
        <f>Suivi!F14</f>
        <v>42751</v>
      </c>
      <c r="D24" s="11">
        <f>Suivi!G14</f>
        <v>11</v>
      </c>
      <c r="E24" s="31">
        <f t="shared" si="8"/>
        <v>42761</v>
      </c>
      <c r="F24" s="29">
        <f>Suivi!H14</f>
        <v>0</v>
      </c>
      <c r="G24" s="18">
        <f t="shared" si="7"/>
        <v>42751</v>
      </c>
    </row>
    <row r="25" spans="1:7" ht="12.95" customHeight="1" x14ac:dyDescent="0.2">
      <c r="A25" s="7" t="str">
        <f>Suivi!C15</f>
        <v>c9</v>
      </c>
      <c r="B25" s="7" t="str">
        <f>Suivi!D15</f>
        <v>Rédaction charte graphique</v>
      </c>
      <c r="C25" s="33">
        <f>Suivi!F15</f>
        <v>42751</v>
      </c>
      <c r="D25" s="11">
        <f>Suivi!G15</f>
        <v>11</v>
      </c>
      <c r="E25" s="31">
        <f t="shared" si="8"/>
        <v>42761</v>
      </c>
      <c r="F25" s="29">
        <f>Suivi!H15</f>
        <v>0</v>
      </c>
      <c r="G25" s="18">
        <f t="shared" si="7"/>
        <v>42751</v>
      </c>
    </row>
    <row r="26" spans="1:7" ht="12.95" customHeight="1" x14ac:dyDescent="0.2">
      <c r="A26" s="7" t="str">
        <f>Suivi!C16</f>
        <v>c10</v>
      </c>
      <c r="B26" s="7" t="str">
        <f>Suivi!D16</f>
        <v>Réalisation Logo Association</v>
      </c>
      <c r="C26" s="33">
        <f>Suivi!F16</f>
        <v>42751</v>
      </c>
      <c r="D26" s="11">
        <f>Suivi!G16</f>
        <v>11</v>
      </c>
      <c r="E26" s="31">
        <f t="shared" si="8"/>
        <v>42761</v>
      </c>
      <c r="F26" s="29">
        <f>Suivi!H16</f>
        <v>1</v>
      </c>
      <c r="G26" s="18">
        <f t="shared" si="7"/>
        <v>42761</v>
      </c>
    </row>
    <row r="27" spans="1:7" ht="12.95" customHeight="1" x14ac:dyDescent="0.2">
      <c r="A27" s="7" t="str">
        <f>Suivi!C17</f>
        <v>d1</v>
      </c>
      <c r="B27" s="7" t="str">
        <f>Suivi!D17</f>
        <v>Analyse des données</v>
      </c>
      <c r="C27" s="33">
        <f>Suivi!F17</f>
        <v>42740</v>
      </c>
      <c r="D27" s="11">
        <f>Suivi!G17</f>
        <v>20</v>
      </c>
      <c r="E27" s="31">
        <f t="shared" si="8"/>
        <v>42759</v>
      </c>
      <c r="F27" s="29">
        <f>Suivi!H17</f>
        <v>1</v>
      </c>
      <c r="G27" s="18">
        <f t="shared" si="7"/>
        <v>42759</v>
      </c>
    </row>
    <row r="28" spans="1:7" ht="12.95" customHeight="1" x14ac:dyDescent="0.2">
      <c r="A28" s="7" t="str">
        <f>Suivi!C18</f>
        <v>d2</v>
      </c>
      <c r="B28" s="7" t="str">
        <f>Suivi!D18</f>
        <v>Réalisation MCD/MLD</v>
      </c>
      <c r="C28" s="33">
        <f>Suivi!F18</f>
        <v>42752</v>
      </c>
      <c r="D28" s="11">
        <f>Suivi!G18</f>
        <v>1</v>
      </c>
      <c r="E28" s="31">
        <f t="shared" si="8"/>
        <v>42752</v>
      </c>
      <c r="F28" s="29">
        <f>Suivi!H18</f>
        <v>1</v>
      </c>
      <c r="G28" s="18">
        <f t="shared" si="7"/>
        <v>42752</v>
      </c>
    </row>
    <row r="29" spans="1:7" ht="12.95" customHeight="1" x14ac:dyDescent="0.2">
      <c r="A29" s="7" t="str">
        <f>Suivi!C19</f>
        <v>d3</v>
      </c>
      <c r="B29" s="7" t="str">
        <f>Suivi!D19</f>
        <v>Mise en place BD</v>
      </c>
      <c r="C29" s="33">
        <f>Suivi!F19</f>
        <v>42753</v>
      </c>
      <c r="D29" s="11">
        <f>Suivi!G19</f>
        <v>1</v>
      </c>
      <c r="E29" s="31">
        <f t="shared" si="8"/>
        <v>42753</v>
      </c>
      <c r="F29" s="29">
        <f>Suivi!H19</f>
        <v>0</v>
      </c>
      <c r="G29" s="18">
        <f t="shared" si="7"/>
        <v>42753</v>
      </c>
    </row>
    <row r="30" spans="1:7" ht="12.95" customHeight="1" x14ac:dyDescent="0.2">
      <c r="A30" s="7" t="str">
        <f>Suivi!C20</f>
        <v>d4</v>
      </c>
      <c r="B30" s="7" t="str">
        <f>Suivi!D20</f>
        <v>Rédaction dictionnnaire BD</v>
      </c>
      <c r="C30" s="33">
        <f>Suivi!F20</f>
        <v>42752</v>
      </c>
      <c r="D30" s="11">
        <f>Suivi!G20</f>
        <v>1</v>
      </c>
      <c r="E30" s="31">
        <f t="shared" si="8"/>
        <v>42752</v>
      </c>
      <c r="F30" s="29">
        <f>Suivi!H20</f>
        <v>1</v>
      </c>
      <c r="G30" s="18">
        <f t="shared" si="7"/>
        <v>42752</v>
      </c>
    </row>
    <row r="31" spans="1:7" ht="12.95" customHeight="1" x14ac:dyDescent="0.2">
      <c r="A31" s="7" t="str">
        <f>Suivi!C21</f>
        <v>e1</v>
      </c>
      <c r="B31" s="7" t="str">
        <f>Suivi!D21</f>
        <v>Mise en place environnement</v>
      </c>
      <c r="C31" s="33">
        <f>Suivi!F21</f>
        <v>42768</v>
      </c>
      <c r="D31" s="11">
        <f>Suivi!G21</f>
        <v>1</v>
      </c>
      <c r="E31" s="31">
        <f t="shared" si="8"/>
        <v>42768</v>
      </c>
      <c r="F31" s="29">
        <f>Suivi!H21</f>
        <v>0</v>
      </c>
      <c r="G31" s="18">
        <f t="shared" si="7"/>
        <v>42768</v>
      </c>
    </row>
    <row r="32" spans="1:7" ht="12.95" customHeight="1" x14ac:dyDescent="0.2">
      <c r="A32" s="7" t="str">
        <f>Suivi!C22</f>
        <v>e10</v>
      </c>
      <c r="B32" s="7" t="str">
        <f>Suivi!D22</f>
        <v>Rédaction documents développeur</v>
      </c>
      <c r="C32" s="33">
        <f>Suivi!F22</f>
        <v>42768</v>
      </c>
      <c r="D32" s="11">
        <f>Suivi!G22</f>
        <v>28</v>
      </c>
      <c r="E32" s="31">
        <f t="shared" si="8"/>
        <v>42795</v>
      </c>
      <c r="F32" s="29">
        <f>Suivi!H22</f>
        <v>0</v>
      </c>
      <c r="G32" s="18">
        <f t="shared" si="7"/>
        <v>42768</v>
      </c>
    </row>
    <row r="33" spans="1:7" ht="12.95" customHeight="1" x14ac:dyDescent="0.2">
      <c r="A33" s="7" t="str">
        <f>Suivi!C23</f>
        <v>e11</v>
      </c>
      <c r="B33" s="7" t="str">
        <f>Suivi!D23</f>
        <v>Rédaction guide utilisateur</v>
      </c>
      <c r="C33" s="33">
        <f>Suivi!F23</f>
        <v>42768</v>
      </c>
      <c r="D33" s="11">
        <f>Suivi!G23</f>
        <v>28</v>
      </c>
      <c r="E33" s="31">
        <f t="shared" si="8"/>
        <v>42795</v>
      </c>
      <c r="F33" s="29">
        <f>Suivi!H23</f>
        <v>0</v>
      </c>
      <c r="G33" s="18">
        <f t="shared" si="7"/>
        <v>42768</v>
      </c>
    </row>
    <row r="34" spans="1:7" ht="12.95" customHeight="1" x14ac:dyDescent="0.2">
      <c r="A34" s="7" t="str">
        <f>Suivi!C24</f>
        <v>e2</v>
      </c>
      <c r="B34" s="7" t="str">
        <f>Suivi!D24</f>
        <v xml:space="preserve">Installation des dépendances </v>
      </c>
      <c r="C34" s="33">
        <f>Suivi!F24</f>
        <v>42770</v>
      </c>
      <c r="D34" s="11">
        <f>Suivi!G24</f>
        <v>1</v>
      </c>
      <c r="E34" s="31">
        <f t="shared" si="8"/>
        <v>42770</v>
      </c>
      <c r="F34" s="29">
        <f>Suivi!H24</f>
        <v>0</v>
      </c>
      <c r="G34" s="18">
        <f t="shared" si="7"/>
        <v>42770</v>
      </c>
    </row>
    <row r="35" spans="1:7" ht="12.95" customHeight="1" x14ac:dyDescent="0.2">
      <c r="A35" s="7" t="str">
        <f>Suivi!C25</f>
        <v>e3</v>
      </c>
      <c r="B35" s="7" t="str">
        <f>Suivi!D25</f>
        <v>Configuration Smarty</v>
      </c>
      <c r="C35" s="33">
        <f>Suivi!F25</f>
        <v>42771</v>
      </c>
      <c r="D35" s="11">
        <f>Suivi!G25</f>
        <v>1</v>
      </c>
      <c r="E35" s="31">
        <f t="shared" si="8"/>
        <v>42771</v>
      </c>
      <c r="F35" s="29">
        <f>Suivi!H25</f>
        <v>0</v>
      </c>
      <c r="G35" s="18">
        <f t="shared" si="7"/>
        <v>42771</v>
      </c>
    </row>
    <row r="36" spans="1:7" ht="12.95" customHeight="1" x14ac:dyDescent="0.2">
      <c r="A36" s="7" t="str">
        <f>Suivi!C26</f>
        <v>e4</v>
      </c>
      <c r="B36" s="7" t="str">
        <f>Suivi!D26</f>
        <v xml:space="preserve">Structuration template </v>
      </c>
      <c r="C36" s="33">
        <f>Suivi!F26</f>
        <v>42772</v>
      </c>
      <c r="D36" s="11">
        <f>Suivi!G26</f>
        <v>1</v>
      </c>
      <c r="E36" s="31">
        <f t="shared" si="8"/>
        <v>42772</v>
      </c>
      <c r="F36" s="29">
        <f>Suivi!H26</f>
        <v>0</v>
      </c>
      <c r="G36" s="18">
        <f t="shared" si="7"/>
        <v>42772</v>
      </c>
    </row>
    <row r="37" spans="1:7" ht="12.95" customHeight="1" x14ac:dyDescent="0.2">
      <c r="A37" s="7" t="str">
        <f>Suivi!C27</f>
        <v>e5</v>
      </c>
      <c r="B37" s="7" t="str">
        <f>Suivi!D27</f>
        <v>Préparation du contrôleur</v>
      </c>
      <c r="C37" s="33">
        <f>Suivi!F27</f>
        <v>42773</v>
      </c>
      <c r="D37" s="11">
        <f>Suivi!G27</f>
        <v>1</v>
      </c>
      <c r="E37" s="31">
        <f t="shared" si="8"/>
        <v>42773</v>
      </c>
      <c r="F37" s="29">
        <f>Suivi!H27</f>
        <v>0</v>
      </c>
      <c r="G37" s="18">
        <f t="shared" si="7"/>
        <v>42773</v>
      </c>
    </row>
    <row r="38" spans="1:7" ht="12.95" customHeight="1" x14ac:dyDescent="0.2">
      <c r="A38" s="7" t="str">
        <f>Suivi!C28</f>
        <v>e6</v>
      </c>
      <c r="B38" s="7" t="str">
        <f>Suivi!D28</f>
        <v>Préparation du modèle</v>
      </c>
      <c r="C38" s="33">
        <f>Suivi!F28</f>
        <v>42773</v>
      </c>
      <c r="D38" s="11">
        <f>Suivi!G28</f>
        <v>1</v>
      </c>
      <c r="E38" s="31">
        <f t="shared" si="8"/>
        <v>42773</v>
      </c>
      <c r="F38" s="29">
        <f>Suivi!H28</f>
        <v>0</v>
      </c>
      <c r="G38" s="18">
        <f t="shared" si="7"/>
        <v>42773</v>
      </c>
    </row>
    <row r="39" spans="1:7" ht="12.95" customHeight="1" x14ac:dyDescent="0.2">
      <c r="A39" s="7" t="str">
        <f>Suivi!C29</f>
        <v>e7</v>
      </c>
      <c r="B39" s="7" t="str">
        <f>Suivi!D29</f>
        <v>Préparation des vues</v>
      </c>
      <c r="C39" s="33">
        <f>Suivi!F29</f>
        <v>42773</v>
      </c>
      <c r="D39" s="11">
        <f>Suivi!G29</f>
        <v>1</v>
      </c>
      <c r="E39" s="31">
        <f t="shared" si="8"/>
        <v>42773</v>
      </c>
      <c r="F39" s="29">
        <f>Suivi!H29</f>
        <v>0</v>
      </c>
      <c r="G39" s="18">
        <f t="shared" si="7"/>
        <v>42773</v>
      </c>
    </row>
    <row r="40" spans="1:7" ht="12.95" customHeight="1" x14ac:dyDescent="0.2">
      <c r="A40" s="7" t="str">
        <f>Suivi!C30</f>
        <v>e8</v>
      </c>
      <c r="B40" s="7" t="str">
        <f>Suivi!D30</f>
        <v>Adaptation des vues par les modèles</v>
      </c>
      <c r="C40" s="33">
        <f>Suivi!F30</f>
        <v>42774</v>
      </c>
      <c r="D40" s="11">
        <f>Suivi!G30</f>
        <v>2</v>
      </c>
      <c r="E40" s="31">
        <f t="shared" si="8"/>
        <v>42775</v>
      </c>
      <c r="F40" s="29">
        <f>Suivi!H30</f>
        <v>0</v>
      </c>
      <c r="G40" s="18">
        <f t="shared" si="7"/>
        <v>42774</v>
      </c>
    </row>
    <row r="41" spans="1:7" ht="12.95" customHeight="1" x14ac:dyDescent="0.2">
      <c r="A41" s="7" t="str">
        <f>Suivi!C31</f>
        <v>e9</v>
      </c>
      <c r="B41" s="7" t="str">
        <f>Suivi!D31</f>
        <v>Test de l'intégration</v>
      </c>
      <c r="C41" s="33">
        <f>Suivi!F31</f>
        <v>42775</v>
      </c>
      <c r="D41" s="11">
        <f>Suivi!G31</f>
        <v>1</v>
      </c>
      <c r="E41" s="31">
        <f t="shared" si="8"/>
        <v>42775</v>
      </c>
      <c r="F41" s="29">
        <f>Suivi!H31</f>
        <v>0</v>
      </c>
      <c r="G41" s="18">
        <f t="shared" si="7"/>
        <v>42775</v>
      </c>
    </row>
    <row r="42" spans="1:7" ht="12.95" customHeight="1" x14ac:dyDescent="0.2">
      <c r="A42" s="7" t="str">
        <f>Suivi!C32</f>
        <v>f2</v>
      </c>
      <c r="B42" s="7" t="str">
        <f>Suivi!D32</f>
        <v>Intégration à l'existant</v>
      </c>
      <c r="C42" s="33">
        <f>Suivi!F32</f>
        <v>42776</v>
      </c>
      <c r="D42" s="11">
        <f>Suivi!G32</f>
        <v>1</v>
      </c>
      <c r="E42" s="31">
        <f t="shared" si="8"/>
        <v>42776</v>
      </c>
      <c r="F42" s="29">
        <f>Suivi!H32</f>
        <v>0</v>
      </c>
    </row>
    <row r="43" spans="1:7" ht="12.95" customHeight="1" x14ac:dyDescent="0.2">
      <c r="A43" s="7" t="str">
        <f>Suivi!C33</f>
        <v>f3</v>
      </c>
      <c r="B43" s="7" t="str">
        <f>Suivi!D33</f>
        <v>Test globale</v>
      </c>
      <c r="C43" s="33">
        <f>Suivi!F33</f>
        <v>42777</v>
      </c>
      <c r="D43" s="11">
        <f>Suivi!G33</f>
        <v>1</v>
      </c>
      <c r="E43" s="31">
        <f t="shared" si="8"/>
        <v>42777</v>
      </c>
      <c r="F43" s="29">
        <f>Suivi!H33</f>
        <v>0</v>
      </c>
    </row>
    <row r="44" spans="1:7" ht="12.95" customHeight="1" x14ac:dyDescent="0.2">
      <c r="A44" s="7" t="str">
        <f>Suivi!C34</f>
        <v>g1</v>
      </c>
      <c r="B44" s="7" t="str">
        <f>Suivi!D34</f>
        <v>Rapport de veille</v>
      </c>
      <c r="C44" s="33">
        <f>Suivi!F34</f>
        <v>42740</v>
      </c>
      <c r="D44" s="11">
        <f>Suivi!G34</f>
        <v>2</v>
      </c>
      <c r="E44" s="31">
        <f t="shared" si="8"/>
        <v>42741</v>
      </c>
      <c r="F44" s="29">
        <f>Suivi!H34</f>
        <v>0</v>
      </c>
    </row>
    <row r="45" spans="1:7" ht="12.95" customHeight="1" x14ac:dyDescent="0.2">
      <c r="A45" s="7" t="str">
        <f>Suivi!C35</f>
        <v>g2</v>
      </c>
      <c r="B45" s="7" t="str">
        <f>Suivi!D35</f>
        <v>Rédaction convention nommage/codage</v>
      </c>
      <c r="C45" s="33">
        <f>Suivi!F35</f>
        <v>42740</v>
      </c>
      <c r="D45" s="11">
        <f>Suivi!G35</f>
        <v>1</v>
      </c>
      <c r="E45" s="31">
        <f t="shared" si="8"/>
        <v>42740</v>
      </c>
      <c r="F45" s="29">
        <f>Suivi!H35</f>
        <v>0</v>
      </c>
    </row>
    <row r="46" spans="1:7" ht="12.95" customHeight="1" x14ac:dyDescent="0.2">
      <c r="A46" s="7" t="str">
        <f>Suivi!C36</f>
        <v>h1</v>
      </c>
      <c r="B46" s="7" t="str">
        <f>Suivi!D36</f>
        <v>Création powerpoint</v>
      </c>
      <c r="C46" s="33">
        <f>Suivi!F36</f>
        <v>42787</v>
      </c>
      <c r="D46" s="11">
        <f>Suivi!G36</f>
        <v>9</v>
      </c>
      <c r="E46" s="31">
        <f t="shared" si="8"/>
        <v>42795</v>
      </c>
      <c r="F46" s="29">
        <f>Suivi!H36</f>
        <v>0</v>
      </c>
    </row>
    <row r="47" spans="1:7" ht="12.95" customHeight="1" x14ac:dyDescent="0.2">
      <c r="A47" s="7" t="str">
        <f>Suivi!C37</f>
        <v>h2</v>
      </c>
      <c r="B47" s="7" t="str">
        <f>Suivi!D37</f>
        <v>Préparation soutenance</v>
      </c>
      <c r="C47" s="33">
        <f>Suivi!F37</f>
        <v>42740</v>
      </c>
      <c r="D47" s="11">
        <f>Suivi!G37</f>
        <v>58</v>
      </c>
      <c r="E47" s="31">
        <f t="shared" si="8"/>
        <v>42797</v>
      </c>
      <c r="F47" s="29">
        <f>Suivi!H37</f>
        <v>0</v>
      </c>
    </row>
    <row r="48" spans="1:7" ht="12.95" customHeight="1" x14ac:dyDescent="0.2">
      <c r="A48" s="7" t="str">
        <f>Suivi!C38</f>
        <v>I1</v>
      </c>
      <c r="B48" s="7" t="str">
        <f>Suivi!D38</f>
        <v>Mise en place environnement</v>
      </c>
      <c r="C48" s="33">
        <f>Suivi!F38</f>
        <v>42740</v>
      </c>
      <c r="D48" s="11">
        <f>Suivi!G38</f>
        <v>1</v>
      </c>
      <c r="E48" s="31">
        <f t="shared" si="8"/>
        <v>42740</v>
      </c>
      <c r="F48" s="29">
        <f>Suivi!H38</f>
        <v>1</v>
      </c>
    </row>
    <row r="49" spans="1:6" ht="12.95" customHeight="1" x14ac:dyDescent="0.2">
      <c r="A49" s="7" t="str">
        <f>Suivi!C39</f>
        <v>I2</v>
      </c>
      <c r="B49" s="7" t="str">
        <f>Suivi!D39</f>
        <v>Mise en place environnement</v>
      </c>
      <c r="C49" s="33">
        <f>Suivi!F39</f>
        <v>42740</v>
      </c>
      <c r="D49" s="11">
        <f>Suivi!G39</f>
        <v>1</v>
      </c>
      <c r="E49" s="31">
        <f t="shared" si="8"/>
        <v>42740</v>
      </c>
      <c r="F49" s="29">
        <f>Suivi!H39</f>
        <v>0</v>
      </c>
    </row>
    <row r="50" spans="1:6" ht="12.95" customHeight="1" x14ac:dyDescent="0.2">
      <c r="A50" s="7" t="str">
        <f>Suivi!C40</f>
        <v>I3</v>
      </c>
      <c r="B50" s="7" t="str">
        <f>Suivi!D40</f>
        <v>Mise en place environnement</v>
      </c>
      <c r="C50" s="33">
        <f>Suivi!F40</f>
        <v>42740</v>
      </c>
      <c r="D50" s="11">
        <f>Suivi!G40</f>
        <v>1</v>
      </c>
      <c r="E50" s="31">
        <f t="shared" si="8"/>
        <v>42740</v>
      </c>
      <c r="F50" s="29">
        <f>Suivi!H40</f>
        <v>0</v>
      </c>
    </row>
    <row r="51" spans="1:6" ht="12.95" customHeight="1" x14ac:dyDescent="0.2">
      <c r="A51" s="7" t="str">
        <f>Suivi!C41</f>
        <v>I4</v>
      </c>
      <c r="B51" s="7" t="str">
        <f>Suivi!D41</f>
        <v>Mise en place environnement</v>
      </c>
      <c r="C51" s="33">
        <f>Suivi!F41</f>
        <v>42740</v>
      </c>
      <c r="D51" s="11">
        <f>Suivi!G41</f>
        <v>1</v>
      </c>
      <c r="E51" s="31">
        <f t="shared" si="8"/>
        <v>42740</v>
      </c>
      <c r="F51" s="29">
        <f>Suivi!H41</f>
        <v>0</v>
      </c>
    </row>
    <row r="52" spans="1:6" ht="12.95" customHeight="1" x14ac:dyDescent="0.2">
      <c r="E52" s="31" t="str">
        <f t="shared" si="8"/>
        <v/>
      </c>
    </row>
    <row r="53" spans="1:6" ht="12.95" customHeight="1" x14ac:dyDescent="0.2">
      <c r="E53" s="31" t="str">
        <f t="shared" si="8"/>
        <v/>
      </c>
    </row>
    <row r="54" spans="1:6" ht="12.95" customHeight="1" x14ac:dyDescent="0.2">
      <c r="E54" s="31" t="str">
        <f t="shared" si="8"/>
        <v/>
      </c>
    </row>
    <row r="55" spans="1:6" ht="12.95" customHeight="1" x14ac:dyDescent="0.2">
      <c r="E55" s="31" t="str">
        <f t="shared" si="8"/>
        <v/>
      </c>
    </row>
    <row r="56" spans="1:6" ht="12.95" customHeight="1" x14ac:dyDescent="0.2">
      <c r="E56" s="31" t="str">
        <f t="shared" si="8"/>
        <v/>
      </c>
    </row>
    <row r="57" spans="1:6" ht="12.95" customHeight="1" x14ac:dyDescent="0.2">
      <c r="E57" s="31" t="str">
        <f t="shared" si="8"/>
        <v/>
      </c>
    </row>
    <row r="58" spans="1:6" ht="12.95" customHeight="1" x14ac:dyDescent="0.2">
      <c r="E58" s="31" t="str">
        <f t="shared" si="8"/>
        <v/>
      </c>
    </row>
    <row r="59" spans="1:6" ht="12.95" customHeight="1" x14ac:dyDescent="0.2">
      <c r="E59" s="31" t="str">
        <f t="shared" si="8"/>
        <v/>
      </c>
    </row>
    <row r="60" spans="1:6" ht="12.95" customHeight="1" x14ac:dyDescent="0.2">
      <c r="E60" s="31" t="str">
        <f t="shared" si="8"/>
        <v/>
      </c>
    </row>
    <row r="61" spans="1:6" ht="12.95" customHeight="1" x14ac:dyDescent="0.2">
      <c r="E61" s="31" t="str">
        <f t="shared" si="8"/>
        <v/>
      </c>
    </row>
    <row r="62" spans="1:6" ht="12.95" customHeight="1" x14ac:dyDescent="0.2">
      <c r="E62" s="31" t="str">
        <f t="shared" si="8"/>
        <v/>
      </c>
    </row>
    <row r="63" spans="1:6" ht="12.95" customHeight="1" x14ac:dyDescent="0.2">
      <c r="E63" s="31" t="str">
        <f t="shared" si="8"/>
        <v/>
      </c>
    </row>
    <row r="64" spans="1:6" ht="12.95" customHeight="1" x14ac:dyDescent="0.2">
      <c r="E64" s="31" t="str">
        <f t="shared" si="8"/>
        <v/>
      </c>
    </row>
    <row r="65" spans="5:5" ht="12.95" customHeight="1" x14ac:dyDescent="0.2">
      <c r="E65" s="31" t="str">
        <f t="shared" si="8"/>
        <v/>
      </c>
    </row>
    <row r="66" spans="5:5" ht="12.95" customHeight="1" x14ac:dyDescent="0.2">
      <c r="E66" s="31" t="str">
        <f t="shared" si="8"/>
        <v/>
      </c>
    </row>
    <row r="67" spans="5:5" ht="12.95" customHeight="1" x14ac:dyDescent="0.2">
      <c r="E67" s="31" t="str">
        <f t="shared" si="8"/>
        <v/>
      </c>
    </row>
    <row r="68" spans="5:5" ht="12.95" customHeight="1" x14ac:dyDescent="0.2">
      <c r="E68" s="31" t="str">
        <f t="shared" si="8"/>
        <v/>
      </c>
    </row>
    <row r="69" spans="5:5" ht="12.95" customHeight="1" x14ac:dyDescent="0.2">
      <c r="E69" s="31" t="str">
        <f t="shared" si="8"/>
        <v/>
      </c>
    </row>
    <row r="70" spans="5:5" ht="12.95" customHeight="1" x14ac:dyDescent="0.2">
      <c r="E70" s="31" t="str">
        <f t="shared" si="8"/>
        <v/>
      </c>
    </row>
    <row r="71" spans="5:5" ht="12.95" customHeight="1" x14ac:dyDescent="0.2">
      <c r="E71" s="31" t="str">
        <f t="shared" si="8"/>
        <v/>
      </c>
    </row>
    <row r="72" spans="5:5" ht="12.95" customHeight="1" x14ac:dyDescent="0.2">
      <c r="E72" s="31" t="str">
        <f t="shared" si="8"/>
        <v/>
      </c>
    </row>
    <row r="73" spans="5:5" ht="12.95" customHeight="1" x14ac:dyDescent="0.2">
      <c r="E73" s="31" t="str">
        <f t="shared" si="8"/>
        <v/>
      </c>
    </row>
    <row r="74" spans="5:5" ht="12.95" customHeight="1" x14ac:dyDescent="0.2">
      <c r="E74" s="31" t="str">
        <f t="shared" si="8"/>
        <v/>
      </c>
    </row>
    <row r="75" spans="5:5" ht="12.95" customHeight="1" x14ac:dyDescent="0.2">
      <c r="E75" s="31" t="str">
        <f t="shared" si="8"/>
        <v/>
      </c>
    </row>
    <row r="76" spans="5:5" ht="12.95" customHeight="1" x14ac:dyDescent="0.2">
      <c r="E76" s="31" t="str">
        <f t="shared" si="8"/>
        <v/>
      </c>
    </row>
    <row r="77" spans="5:5" ht="12.95" customHeight="1" x14ac:dyDescent="0.2">
      <c r="E77" s="31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1" t="str">
        <f t="shared" si="9"/>
        <v/>
      </c>
    </row>
    <row r="79" spans="5:5" ht="12.95" customHeight="1" x14ac:dyDescent="0.2">
      <c r="E79" s="31" t="str">
        <f t="shared" si="9"/>
        <v/>
      </c>
    </row>
    <row r="80" spans="5:5" ht="12.95" customHeight="1" x14ac:dyDescent="0.2">
      <c r="E80" s="31" t="str">
        <f t="shared" si="9"/>
        <v/>
      </c>
    </row>
    <row r="81" spans="5:5" ht="12.95" customHeight="1" x14ac:dyDescent="0.2">
      <c r="E81" s="31" t="str">
        <f t="shared" si="9"/>
        <v/>
      </c>
    </row>
    <row r="82" spans="5:5" ht="12.95" customHeight="1" x14ac:dyDescent="0.2">
      <c r="E82" s="31" t="str">
        <f t="shared" si="9"/>
        <v/>
      </c>
    </row>
    <row r="83" spans="5:5" ht="12.95" customHeight="1" x14ac:dyDescent="0.2">
      <c r="E83" s="31" t="str">
        <f t="shared" si="9"/>
        <v/>
      </c>
    </row>
    <row r="84" spans="5:5" ht="12.95" customHeight="1" x14ac:dyDescent="0.2">
      <c r="E84" s="31" t="str">
        <f t="shared" si="9"/>
        <v/>
      </c>
    </row>
    <row r="85" spans="5:5" ht="12.95" customHeight="1" x14ac:dyDescent="0.2">
      <c r="E85" s="31" t="str">
        <f t="shared" si="9"/>
        <v/>
      </c>
    </row>
    <row r="86" spans="5:5" ht="12.95" customHeight="1" x14ac:dyDescent="0.2">
      <c r="E86" s="31" t="str">
        <f t="shared" si="9"/>
        <v/>
      </c>
    </row>
    <row r="87" spans="5:5" ht="12.95" customHeight="1" x14ac:dyDescent="0.2">
      <c r="E87" s="31" t="str">
        <f t="shared" si="9"/>
        <v/>
      </c>
    </row>
    <row r="88" spans="5:5" ht="12.95" customHeight="1" x14ac:dyDescent="0.2">
      <c r="E88" s="31" t="str">
        <f t="shared" si="9"/>
        <v/>
      </c>
    </row>
    <row r="89" spans="5:5" ht="12.95" customHeight="1" x14ac:dyDescent="0.2">
      <c r="E89" s="31" t="str">
        <f t="shared" si="9"/>
        <v/>
      </c>
    </row>
    <row r="90" spans="5:5" ht="12.95" customHeight="1" x14ac:dyDescent="0.2">
      <c r="E90" s="31" t="str">
        <f t="shared" si="9"/>
        <v/>
      </c>
    </row>
    <row r="91" spans="5:5" ht="12.95" customHeight="1" x14ac:dyDescent="0.2">
      <c r="E91" s="31" t="str">
        <f t="shared" si="9"/>
        <v/>
      </c>
    </row>
    <row r="92" spans="5:5" ht="12.95" customHeight="1" x14ac:dyDescent="0.2">
      <c r="E92" s="31" t="str">
        <f t="shared" si="9"/>
        <v/>
      </c>
    </row>
    <row r="93" spans="5:5" ht="12.95" customHeight="1" x14ac:dyDescent="0.2">
      <c r="E93" s="31" t="str">
        <f t="shared" si="9"/>
        <v/>
      </c>
    </row>
    <row r="94" spans="5:5" x14ac:dyDescent="0.2">
      <c r="E94" s="31" t="str">
        <f t="shared" si="9"/>
        <v/>
      </c>
    </row>
    <row r="95" spans="5:5" x14ac:dyDescent="0.2">
      <c r="E95" s="31" t="str">
        <f t="shared" si="9"/>
        <v/>
      </c>
    </row>
    <row r="96" spans="5:5" x14ac:dyDescent="0.2">
      <c r="E96" s="31" t="str">
        <f t="shared" si="9"/>
        <v/>
      </c>
    </row>
    <row r="97" spans="5:5" x14ac:dyDescent="0.2">
      <c r="E97" s="31" t="str">
        <f t="shared" si="9"/>
        <v/>
      </c>
    </row>
    <row r="98" spans="5:5" x14ac:dyDescent="0.2">
      <c r="E98" s="31" t="str">
        <f t="shared" si="9"/>
        <v/>
      </c>
    </row>
    <row r="99" spans="5:5" x14ac:dyDescent="0.2">
      <c r="E99" s="31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27" priority="16">
      <formula>H8&lt;&gt;""</formula>
    </cfRule>
  </conditionalFormatting>
  <conditionalFormatting sqref="I7:BO7">
    <cfRule type="expression" dxfId="26" priority="15">
      <formula>I10&lt;&gt;1</formula>
    </cfRule>
  </conditionalFormatting>
  <conditionalFormatting sqref="I7:BO10">
    <cfRule type="expression" dxfId="25" priority="13">
      <formula>I$10=1</formula>
    </cfRule>
  </conditionalFormatting>
  <conditionalFormatting sqref="F11:F102">
    <cfRule type="expression" dxfId="24" priority="7">
      <formula>$B11&lt;&gt;""</formula>
    </cfRule>
  </conditionalFormatting>
  <conditionalFormatting sqref="H7:BO99">
    <cfRule type="expression" dxfId="23" priority="29">
      <formula>AND(H$7=$G$2,$B7&lt;&gt;"")</formula>
    </cfRule>
  </conditionalFormatting>
  <conditionalFormatting sqref="H12:BO99">
    <cfRule type="expression" dxfId="22" priority="30" stopIfTrue="1">
      <formula>$B12=""</formula>
    </cfRule>
    <cfRule type="expression" dxfId="21" priority="31">
      <formula>AND(H$7&gt;=$C12,H$7&lt;=$E12,H$7&lt;=$G12,$F12&gt;0)</formula>
    </cfRule>
    <cfRule type="expression" dxfId="20" priority="32">
      <formula>AND(H$7&gt;=$C12,H$7&lt;=$E12,H$7&gt;=$G12,H$7&gt;=TODAY())</formula>
    </cfRule>
    <cfRule type="expression" dxfId="19" priority="33">
      <formula>AND(H$7&gt;=$C12,H$7&lt;=$E12,H$7&gt;=$G12)</formula>
    </cfRule>
  </conditionalFormatting>
  <conditionalFormatting sqref="H11:BO11">
    <cfRule type="expression" dxfId="18" priority="1" stopIfTrue="1">
      <formula>$B11=""</formula>
    </cfRule>
    <cfRule type="expression" dxfId="17" priority="2">
      <formula>AND(H$7&gt;=$C11,H$7&lt;=$E11,H$7&lt;=$G11,$F11&gt;0)</formula>
    </cfRule>
    <cfRule type="expression" dxfId="16" priority="3">
      <formula>AND(H$7&gt;=$C11,H$7&lt;=$E11,H$7&gt;=$G11,H$7&gt;=TODAY())</formula>
    </cfRule>
    <cfRule type="expression" dxfId="15" priority="4">
      <formula>AND(H$7&gt;=$C11,H$7&lt;=$E11,H$7&gt;=$G11)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workbookViewId="0">
      <selection activeCell="E13" sqref="E13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7.42578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5" bestFit="1" customWidth="1"/>
  </cols>
  <sheetData>
    <row r="1" spans="1:11" x14ac:dyDescent="0.25">
      <c r="A1" t="s">
        <v>20</v>
      </c>
      <c r="B1" t="s">
        <v>18</v>
      </c>
      <c r="C1" t="s">
        <v>21</v>
      </c>
      <c r="D1" t="s">
        <v>131</v>
      </c>
      <c r="E1" t="s">
        <v>22</v>
      </c>
      <c r="F1" t="s">
        <v>1</v>
      </c>
      <c r="G1" t="s">
        <v>2</v>
      </c>
      <c r="H1" t="s">
        <v>19</v>
      </c>
      <c r="I1" t="s">
        <v>129</v>
      </c>
      <c r="J1" t="s">
        <v>23</v>
      </c>
      <c r="K1" t="s">
        <v>24</v>
      </c>
    </row>
    <row r="2" spans="1:1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25</v>
      </c>
      <c r="B3" t="s">
        <v>26</v>
      </c>
      <c r="C3" t="s">
        <v>30</v>
      </c>
      <c r="D3" t="s">
        <v>31</v>
      </c>
      <c r="E3" t="s">
        <v>29</v>
      </c>
      <c r="F3" s="34">
        <v>42745</v>
      </c>
      <c r="G3">
        <v>24</v>
      </c>
      <c r="H3" s="35">
        <v>0</v>
      </c>
      <c r="K3" t="s">
        <v>32</v>
      </c>
    </row>
    <row r="4" spans="1:11" x14ac:dyDescent="0.25">
      <c r="A4" t="s">
        <v>25</v>
      </c>
      <c r="B4" t="s">
        <v>26</v>
      </c>
      <c r="C4" t="s">
        <v>33</v>
      </c>
      <c r="D4" t="s">
        <v>34</v>
      </c>
      <c r="E4" t="s">
        <v>35</v>
      </c>
      <c r="F4" s="34">
        <v>42750</v>
      </c>
      <c r="G4">
        <v>5</v>
      </c>
      <c r="H4" s="35">
        <v>0</v>
      </c>
    </row>
    <row r="5" spans="1:11" x14ac:dyDescent="0.25">
      <c r="A5" t="s">
        <v>25</v>
      </c>
      <c r="B5" t="s">
        <v>26</v>
      </c>
      <c r="C5" t="s">
        <v>36</v>
      </c>
      <c r="D5" t="s">
        <v>37</v>
      </c>
      <c r="E5" t="s">
        <v>35</v>
      </c>
      <c r="F5" s="34">
        <v>42755</v>
      </c>
      <c r="G5">
        <v>5</v>
      </c>
      <c r="H5" s="35">
        <v>0</v>
      </c>
      <c r="K5" t="s">
        <v>38</v>
      </c>
    </row>
    <row r="6" spans="1:11" x14ac:dyDescent="0.25">
      <c r="A6" t="s">
        <v>25</v>
      </c>
      <c r="B6" t="s">
        <v>26</v>
      </c>
      <c r="C6" t="s">
        <v>39</v>
      </c>
      <c r="D6" t="s">
        <v>40</v>
      </c>
      <c r="E6" t="s">
        <v>41</v>
      </c>
      <c r="F6" s="34">
        <v>42751</v>
      </c>
      <c r="G6">
        <v>2</v>
      </c>
      <c r="H6" s="35">
        <v>0.75</v>
      </c>
    </row>
    <row r="7" spans="1:11" x14ac:dyDescent="0.25">
      <c r="A7" t="s">
        <v>42</v>
      </c>
      <c r="B7" t="s">
        <v>43</v>
      </c>
      <c r="C7" t="s">
        <v>44</v>
      </c>
      <c r="D7" t="s">
        <v>45</v>
      </c>
      <c r="E7" t="s">
        <v>29</v>
      </c>
      <c r="F7" s="34">
        <v>42752</v>
      </c>
      <c r="G7">
        <v>1</v>
      </c>
      <c r="H7" s="35">
        <v>1</v>
      </c>
    </row>
    <row r="8" spans="1:11" x14ac:dyDescent="0.25">
      <c r="A8" t="s">
        <v>42</v>
      </c>
      <c r="B8" t="s">
        <v>43</v>
      </c>
      <c r="C8" t="s">
        <v>46</v>
      </c>
      <c r="D8" t="s">
        <v>47</v>
      </c>
      <c r="E8" t="s">
        <v>48</v>
      </c>
      <c r="F8" s="34">
        <v>42751</v>
      </c>
      <c r="G8">
        <v>3</v>
      </c>
      <c r="H8" s="35">
        <v>0</v>
      </c>
    </row>
    <row r="9" spans="1:11" x14ac:dyDescent="0.25">
      <c r="A9" t="s">
        <v>42</v>
      </c>
      <c r="B9" t="s">
        <v>43</v>
      </c>
      <c r="C9" t="s">
        <v>49</v>
      </c>
      <c r="D9" t="s">
        <v>50</v>
      </c>
      <c r="E9" t="s">
        <v>41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42</v>
      </c>
      <c r="B10" t="s">
        <v>43</v>
      </c>
      <c r="C10" t="s">
        <v>51</v>
      </c>
      <c r="D10" t="s">
        <v>52</v>
      </c>
      <c r="E10" t="s">
        <v>41</v>
      </c>
      <c r="F10" s="34">
        <v>42751</v>
      </c>
      <c r="G10">
        <v>1</v>
      </c>
      <c r="H10" s="35">
        <v>0</v>
      </c>
    </row>
    <row r="11" spans="1:11" x14ac:dyDescent="0.25">
      <c r="A11" t="s">
        <v>42</v>
      </c>
      <c r="B11" t="s">
        <v>43</v>
      </c>
      <c r="C11" t="s">
        <v>53</v>
      </c>
      <c r="D11" t="s">
        <v>54</v>
      </c>
      <c r="E11" t="s">
        <v>41</v>
      </c>
      <c r="F11" s="34">
        <v>42751</v>
      </c>
      <c r="G11">
        <v>1</v>
      </c>
      <c r="H11" s="35">
        <v>0</v>
      </c>
    </row>
    <row r="12" spans="1:11" x14ac:dyDescent="0.25">
      <c r="A12" t="s">
        <v>42</v>
      </c>
      <c r="B12" t="s">
        <v>43</v>
      </c>
      <c r="C12" t="s">
        <v>55</v>
      </c>
      <c r="D12" t="s">
        <v>56</v>
      </c>
      <c r="E12" t="s">
        <v>41</v>
      </c>
      <c r="F12" s="34">
        <v>42751</v>
      </c>
      <c r="G12">
        <v>1</v>
      </c>
      <c r="H12" s="35">
        <v>0</v>
      </c>
    </row>
    <row r="13" spans="1:11" x14ac:dyDescent="0.25">
      <c r="A13" t="s">
        <v>42</v>
      </c>
      <c r="B13" t="s">
        <v>43</v>
      </c>
      <c r="C13" t="s">
        <v>57</v>
      </c>
      <c r="D13" t="s">
        <v>58</v>
      </c>
      <c r="E13" t="s">
        <v>41</v>
      </c>
      <c r="F13" s="34">
        <v>42751</v>
      </c>
      <c r="G13">
        <v>1</v>
      </c>
      <c r="H13" s="35">
        <v>0</v>
      </c>
    </row>
    <row r="14" spans="1:11" x14ac:dyDescent="0.25">
      <c r="A14" t="s">
        <v>42</v>
      </c>
      <c r="B14" t="s">
        <v>43</v>
      </c>
      <c r="C14" t="s">
        <v>59</v>
      </c>
      <c r="D14" t="s">
        <v>60</v>
      </c>
      <c r="E14" t="s">
        <v>35</v>
      </c>
      <c r="F14" s="34">
        <v>42751</v>
      </c>
      <c r="G14">
        <v>11</v>
      </c>
      <c r="H14" s="35">
        <v>0</v>
      </c>
      <c r="K14" t="s">
        <v>61</v>
      </c>
    </row>
    <row r="15" spans="1:11" x14ac:dyDescent="0.25">
      <c r="A15" t="s">
        <v>42</v>
      </c>
      <c r="B15" t="s">
        <v>43</v>
      </c>
      <c r="C15" t="s">
        <v>62</v>
      </c>
      <c r="D15" t="s">
        <v>63</v>
      </c>
      <c r="E15" t="s">
        <v>29</v>
      </c>
      <c r="F15" s="34">
        <v>42751</v>
      </c>
      <c r="G15">
        <v>11</v>
      </c>
      <c r="H15" s="35">
        <v>0</v>
      </c>
    </row>
    <row r="16" spans="1:11" x14ac:dyDescent="0.25">
      <c r="A16" t="s">
        <v>42</v>
      </c>
      <c r="B16" t="s">
        <v>43</v>
      </c>
      <c r="C16" t="s">
        <v>64</v>
      </c>
      <c r="D16" t="s">
        <v>65</v>
      </c>
      <c r="E16" t="s">
        <v>48</v>
      </c>
      <c r="F16" s="34">
        <v>42751</v>
      </c>
      <c r="G16">
        <v>11</v>
      </c>
      <c r="H16" s="35">
        <v>1</v>
      </c>
    </row>
    <row r="17" spans="1:11" x14ac:dyDescent="0.25">
      <c r="A17" t="s">
        <v>9</v>
      </c>
      <c r="B17" t="s">
        <v>66</v>
      </c>
      <c r="C17" t="s">
        <v>67</v>
      </c>
      <c r="D17" t="s">
        <v>68</v>
      </c>
      <c r="E17" t="s">
        <v>29</v>
      </c>
      <c r="F17" s="34">
        <v>42740</v>
      </c>
      <c r="G17">
        <v>20</v>
      </c>
      <c r="H17" s="35">
        <v>1</v>
      </c>
    </row>
    <row r="18" spans="1:11" x14ac:dyDescent="0.25">
      <c r="A18" t="s">
        <v>9</v>
      </c>
      <c r="B18" t="s">
        <v>66</v>
      </c>
      <c r="C18" t="s">
        <v>69</v>
      </c>
      <c r="D18" t="s">
        <v>70</v>
      </c>
      <c r="E18" t="s">
        <v>48</v>
      </c>
      <c r="F18" s="34">
        <v>42752</v>
      </c>
      <c r="G18">
        <v>1</v>
      </c>
      <c r="H18" s="35">
        <v>1</v>
      </c>
    </row>
    <row r="19" spans="1:11" x14ac:dyDescent="0.25">
      <c r="A19" t="s">
        <v>9</v>
      </c>
      <c r="B19" t="s">
        <v>66</v>
      </c>
      <c r="C19" t="s">
        <v>71</v>
      </c>
      <c r="D19" t="s">
        <v>72</v>
      </c>
      <c r="E19" t="s">
        <v>48</v>
      </c>
      <c r="F19" s="34">
        <v>42753</v>
      </c>
      <c r="G19">
        <v>1</v>
      </c>
      <c r="H19" s="35">
        <v>0</v>
      </c>
    </row>
    <row r="20" spans="1:11" x14ac:dyDescent="0.25">
      <c r="A20" t="s">
        <v>9</v>
      </c>
      <c r="B20" t="s">
        <v>66</v>
      </c>
      <c r="C20" t="s">
        <v>73</v>
      </c>
      <c r="D20" t="s">
        <v>74</v>
      </c>
      <c r="E20" t="s">
        <v>48</v>
      </c>
      <c r="F20" s="34">
        <v>42752</v>
      </c>
      <c r="G20">
        <v>1</v>
      </c>
      <c r="H20" s="35">
        <v>1</v>
      </c>
    </row>
    <row r="21" spans="1:11" x14ac:dyDescent="0.25">
      <c r="A21" t="s">
        <v>75</v>
      </c>
      <c r="B21" t="s">
        <v>76</v>
      </c>
      <c r="C21" t="s">
        <v>77</v>
      </c>
      <c r="D21" t="s">
        <v>78</v>
      </c>
      <c r="E21" t="s">
        <v>29</v>
      </c>
      <c r="F21" s="34">
        <v>42768</v>
      </c>
      <c r="G21">
        <v>1</v>
      </c>
      <c r="H21" s="35">
        <v>0</v>
      </c>
    </row>
    <row r="22" spans="1:11" x14ac:dyDescent="0.25">
      <c r="A22" t="s">
        <v>75</v>
      </c>
      <c r="B22" t="s">
        <v>76</v>
      </c>
      <c r="C22" t="s">
        <v>79</v>
      </c>
      <c r="D22" t="s">
        <v>80</v>
      </c>
      <c r="F22" s="34">
        <v>42768</v>
      </c>
      <c r="G22">
        <v>28</v>
      </c>
      <c r="H22" s="35">
        <v>0</v>
      </c>
    </row>
    <row r="23" spans="1:11" x14ac:dyDescent="0.25">
      <c r="A23" t="s">
        <v>75</v>
      </c>
      <c r="B23" t="s">
        <v>76</v>
      </c>
      <c r="C23" t="s">
        <v>81</v>
      </c>
      <c r="D23" t="s">
        <v>82</v>
      </c>
      <c r="F23" s="34">
        <v>42768</v>
      </c>
      <c r="G23">
        <v>28</v>
      </c>
      <c r="H23" s="35">
        <v>0</v>
      </c>
    </row>
    <row r="24" spans="1:11" x14ac:dyDescent="0.25">
      <c r="A24" t="s">
        <v>75</v>
      </c>
      <c r="B24" t="s">
        <v>76</v>
      </c>
      <c r="C24" t="s">
        <v>83</v>
      </c>
      <c r="D24" t="s">
        <v>84</v>
      </c>
      <c r="F24" s="34">
        <v>42770</v>
      </c>
      <c r="G24">
        <v>1</v>
      </c>
      <c r="H24" s="35">
        <v>0</v>
      </c>
      <c r="K24" t="s">
        <v>85</v>
      </c>
    </row>
    <row r="25" spans="1:11" x14ac:dyDescent="0.25">
      <c r="A25" t="s">
        <v>75</v>
      </c>
      <c r="B25" t="s">
        <v>76</v>
      </c>
      <c r="C25" t="s">
        <v>86</v>
      </c>
      <c r="D25" t="s">
        <v>87</v>
      </c>
      <c r="F25" s="34">
        <v>42771</v>
      </c>
      <c r="G25">
        <v>1</v>
      </c>
      <c r="H25" s="35">
        <v>0</v>
      </c>
    </row>
    <row r="26" spans="1:11" x14ac:dyDescent="0.25">
      <c r="A26" t="s">
        <v>75</v>
      </c>
      <c r="B26" t="s">
        <v>76</v>
      </c>
      <c r="C26" t="s">
        <v>88</v>
      </c>
      <c r="D26" t="s">
        <v>89</v>
      </c>
      <c r="F26" s="34">
        <v>42772</v>
      </c>
      <c r="G26">
        <v>1</v>
      </c>
      <c r="H26" s="35">
        <v>0</v>
      </c>
      <c r="K26" t="s">
        <v>90</v>
      </c>
    </row>
    <row r="27" spans="1:11" x14ac:dyDescent="0.25">
      <c r="A27" t="s">
        <v>75</v>
      </c>
      <c r="B27" t="s">
        <v>76</v>
      </c>
      <c r="C27" t="s">
        <v>91</v>
      </c>
      <c r="D27" t="s">
        <v>92</v>
      </c>
      <c r="F27" s="34">
        <v>42773</v>
      </c>
      <c r="G27">
        <v>1</v>
      </c>
      <c r="H27" s="35">
        <v>0</v>
      </c>
    </row>
    <row r="28" spans="1:11" x14ac:dyDescent="0.25">
      <c r="A28" t="s">
        <v>75</v>
      </c>
      <c r="B28" t="s">
        <v>76</v>
      </c>
      <c r="C28" t="s">
        <v>93</v>
      </c>
      <c r="D28" t="s">
        <v>94</v>
      </c>
      <c r="F28" s="34">
        <v>42773</v>
      </c>
      <c r="G28">
        <v>1</v>
      </c>
      <c r="H28" s="35">
        <v>0</v>
      </c>
      <c r="K28" t="s">
        <v>95</v>
      </c>
    </row>
    <row r="29" spans="1:11" x14ac:dyDescent="0.25">
      <c r="A29" t="s">
        <v>75</v>
      </c>
      <c r="B29" t="s">
        <v>76</v>
      </c>
      <c r="C29" t="s">
        <v>96</v>
      </c>
      <c r="D29" t="s">
        <v>97</v>
      </c>
      <c r="F29" s="34">
        <v>42773</v>
      </c>
      <c r="G29">
        <v>1</v>
      </c>
      <c r="H29" s="35">
        <v>0</v>
      </c>
    </row>
    <row r="30" spans="1:11" x14ac:dyDescent="0.25">
      <c r="A30" t="s">
        <v>75</v>
      </c>
      <c r="B30" t="s">
        <v>76</v>
      </c>
      <c r="C30" t="s">
        <v>98</v>
      </c>
      <c r="D30" t="s">
        <v>99</v>
      </c>
      <c r="F30" s="34">
        <v>42774</v>
      </c>
      <c r="G30">
        <v>2</v>
      </c>
      <c r="H30" s="35">
        <v>0</v>
      </c>
    </row>
    <row r="31" spans="1:11" x14ac:dyDescent="0.25">
      <c r="A31" t="s">
        <v>75</v>
      </c>
      <c r="B31" t="s">
        <v>76</v>
      </c>
      <c r="C31" t="s">
        <v>100</v>
      </c>
      <c r="D31" t="s">
        <v>101</v>
      </c>
      <c r="F31" s="34">
        <v>42775</v>
      </c>
      <c r="G31">
        <v>1</v>
      </c>
      <c r="H31" s="35">
        <v>0</v>
      </c>
      <c r="K31" t="s">
        <v>102</v>
      </c>
    </row>
    <row r="32" spans="1:11" x14ac:dyDescent="0.25">
      <c r="A32" t="s">
        <v>103</v>
      </c>
      <c r="B32" t="s">
        <v>104</v>
      </c>
      <c r="C32" t="s">
        <v>105</v>
      </c>
      <c r="D32" t="s">
        <v>106</v>
      </c>
      <c r="E32" t="s">
        <v>29</v>
      </c>
      <c r="F32" s="34">
        <v>42776</v>
      </c>
      <c r="G32">
        <v>1</v>
      </c>
      <c r="H32" s="35">
        <v>0</v>
      </c>
    </row>
    <row r="33" spans="1:11" x14ac:dyDescent="0.25">
      <c r="A33" t="s">
        <v>103</v>
      </c>
      <c r="B33" t="s">
        <v>104</v>
      </c>
      <c r="C33" t="s">
        <v>107</v>
      </c>
      <c r="D33" t="s">
        <v>108</v>
      </c>
      <c r="E33" t="s">
        <v>29</v>
      </c>
      <c r="F33" s="34">
        <v>42777</v>
      </c>
      <c r="G33">
        <v>1</v>
      </c>
      <c r="H33" s="35">
        <v>0</v>
      </c>
      <c r="K33" t="s">
        <v>109</v>
      </c>
    </row>
    <row r="34" spans="1:11" x14ac:dyDescent="0.25">
      <c r="A34" t="s">
        <v>110</v>
      </c>
      <c r="B34" t="s">
        <v>111</v>
      </c>
      <c r="C34" t="s">
        <v>112</v>
      </c>
      <c r="D34" t="s">
        <v>113</v>
      </c>
      <c r="E34" t="s">
        <v>41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110</v>
      </c>
      <c r="B35" t="s">
        <v>111</v>
      </c>
      <c r="C35" t="s">
        <v>114</v>
      </c>
      <c r="D35" t="s">
        <v>115</v>
      </c>
      <c r="E35" t="s">
        <v>29</v>
      </c>
      <c r="F35" s="34">
        <v>42740</v>
      </c>
      <c r="G35">
        <v>1</v>
      </c>
      <c r="H35" s="35">
        <v>0</v>
      </c>
    </row>
    <row r="36" spans="1:11" x14ac:dyDescent="0.25">
      <c r="A36" t="s">
        <v>116</v>
      </c>
      <c r="B36" t="s">
        <v>117</v>
      </c>
      <c r="C36" t="s">
        <v>118</v>
      </c>
      <c r="D36" t="s">
        <v>119</v>
      </c>
      <c r="F36" s="34">
        <v>42787</v>
      </c>
      <c r="G36">
        <v>9</v>
      </c>
      <c r="H36" s="35">
        <v>0</v>
      </c>
    </row>
    <row r="37" spans="1:11" x14ac:dyDescent="0.25">
      <c r="A37" t="s">
        <v>116</v>
      </c>
      <c r="B37" t="s">
        <v>117</v>
      </c>
      <c r="C37" t="s">
        <v>120</v>
      </c>
      <c r="D37" t="s">
        <v>121</v>
      </c>
      <c r="E37" t="s">
        <v>29</v>
      </c>
      <c r="F37" s="34">
        <v>42740</v>
      </c>
      <c r="G37">
        <v>58</v>
      </c>
      <c r="H37" s="35">
        <v>0</v>
      </c>
    </row>
    <row r="38" spans="1:11" x14ac:dyDescent="0.25">
      <c r="A38" t="s">
        <v>122</v>
      </c>
      <c r="B38" t="s">
        <v>123</v>
      </c>
      <c r="C38" t="s">
        <v>124</v>
      </c>
      <c r="D38" t="s">
        <v>78</v>
      </c>
      <c r="E38" t="s">
        <v>41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122</v>
      </c>
      <c r="B39" t="s">
        <v>123</v>
      </c>
      <c r="C39" t="s">
        <v>125</v>
      </c>
      <c r="D39" t="s">
        <v>78</v>
      </c>
      <c r="E39" t="s">
        <v>126</v>
      </c>
      <c r="F39" s="34">
        <v>42740</v>
      </c>
      <c r="G39">
        <v>1</v>
      </c>
      <c r="H39" s="35">
        <v>0</v>
      </c>
    </row>
    <row r="40" spans="1:11" x14ac:dyDescent="0.25">
      <c r="A40" t="s">
        <v>122</v>
      </c>
      <c r="B40" t="s">
        <v>123</v>
      </c>
      <c r="C40" t="s">
        <v>127</v>
      </c>
      <c r="D40" t="s">
        <v>78</v>
      </c>
      <c r="E40" t="s">
        <v>48</v>
      </c>
      <c r="F40" s="34">
        <v>42740</v>
      </c>
      <c r="G40">
        <v>1</v>
      </c>
      <c r="H40" s="35">
        <v>0</v>
      </c>
    </row>
    <row r="41" spans="1:11" x14ac:dyDescent="0.25">
      <c r="A41" t="s">
        <v>122</v>
      </c>
      <c r="B41" t="s">
        <v>123</v>
      </c>
      <c r="C41" t="s">
        <v>128</v>
      </c>
      <c r="D41" t="s">
        <v>78</v>
      </c>
      <c r="E41" t="s">
        <v>35</v>
      </c>
      <c r="F41" s="34">
        <v>42740</v>
      </c>
      <c r="G41">
        <v>1</v>
      </c>
      <c r="H41" s="35">
        <v>0</v>
      </c>
    </row>
  </sheetData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scale="61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8" sqref="B18"/>
    </sheetView>
  </sheetViews>
  <sheetFormatPr baseColWidth="10" defaultRowHeight="15" x14ac:dyDescent="0.25"/>
  <cols>
    <col min="1" max="1" width="10.5703125" bestFit="1" customWidth="1"/>
    <col min="2" max="2" width="31.7109375" bestFit="1" customWidth="1"/>
    <col min="3" max="3" width="15" bestFit="1" customWidth="1"/>
    <col min="4" max="4" width="37.42578125" bestFit="1" customWidth="1"/>
    <col min="5" max="5" width="10" bestFit="1" customWidth="1"/>
    <col min="6" max="6" width="15.85546875" bestFit="1" customWidth="1"/>
    <col min="7" max="7" width="8.7109375" bestFit="1" customWidth="1"/>
    <col min="8" max="8" width="9.7109375" bestFit="1" customWidth="1"/>
    <col min="9" max="9" width="12.7109375" bestFit="1" customWidth="1"/>
    <col min="10" max="10" width="7.28515625" bestFit="1" customWidth="1"/>
    <col min="11" max="11" width="55" bestFit="1" customWidth="1"/>
  </cols>
  <sheetData>
    <row r="1" spans="1:11" x14ac:dyDescent="0.25">
      <c r="A1" s="37" t="s">
        <v>20</v>
      </c>
      <c r="B1" s="37" t="s">
        <v>18</v>
      </c>
      <c r="C1" s="37" t="s">
        <v>21</v>
      </c>
      <c r="D1" s="37" t="s">
        <v>131</v>
      </c>
      <c r="E1" s="37" t="s">
        <v>22</v>
      </c>
      <c r="F1" s="37" t="s">
        <v>1</v>
      </c>
      <c r="G1" s="37" t="s">
        <v>2</v>
      </c>
      <c r="H1" s="37" t="s">
        <v>19</v>
      </c>
      <c r="I1" s="37" t="s">
        <v>129</v>
      </c>
      <c r="J1" s="37" t="s">
        <v>23</v>
      </c>
      <c r="K1" s="37" t="s">
        <v>24</v>
      </c>
    </row>
    <row r="2" spans="1:11" x14ac:dyDescent="0.25">
      <c r="A2" s="37" t="s">
        <v>25</v>
      </c>
      <c r="B2" s="37" t="s">
        <v>26</v>
      </c>
      <c r="C2" s="37" t="s">
        <v>27</v>
      </c>
      <c r="D2" s="37" t="s">
        <v>28</v>
      </c>
      <c r="E2" s="37" t="s">
        <v>29</v>
      </c>
      <c r="F2" s="38">
        <v>42740</v>
      </c>
      <c r="G2" s="37">
        <v>5</v>
      </c>
      <c r="H2" s="39">
        <v>0</v>
      </c>
      <c r="I2" s="37">
        <v>3</v>
      </c>
      <c r="J2" s="37">
        <v>2</v>
      </c>
      <c r="K2" s="37"/>
    </row>
    <row r="3" spans="1:11" x14ac:dyDescent="0.25">
      <c r="A3" s="37" t="s">
        <v>25</v>
      </c>
      <c r="B3" s="37" t="s">
        <v>26</v>
      </c>
      <c r="C3" s="37" t="s">
        <v>30</v>
      </c>
      <c r="D3" s="37" t="s">
        <v>31</v>
      </c>
      <c r="E3" s="37" t="s">
        <v>29</v>
      </c>
      <c r="F3" s="38">
        <v>42745</v>
      </c>
      <c r="G3" s="37">
        <v>24</v>
      </c>
      <c r="H3" s="39">
        <v>0</v>
      </c>
      <c r="I3" s="37"/>
      <c r="J3" s="37"/>
      <c r="K3" s="37" t="s">
        <v>32</v>
      </c>
    </row>
    <row r="4" spans="1:11" x14ac:dyDescent="0.25">
      <c r="A4" s="37" t="s">
        <v>25</v>
      </c>
      <c r="B4" s="37" t="s">
        <v>26</v>
      </c>
      <c r="C4" s="37" t="s">
        <v>33</v>
      </c>
      <c r="D4" s="37" t="s">
        <v>34</v>
      </c>
      <c r="E4" s="37" t="s">
        <v>35</v>
      </c>
      <c r="F4" s="38">
        <v>42750</v>
      </c>
      <c r="G4" s="37">
        <v>5</v>
      </c>
      <c r="H4" s="39">
        <v>0</v>
      </c>
      <c r="I4" s="37"/>
      <c r="J4" s="37"/>
      <c r="K4" s="37"/>
    </row>
    <row r="5" spans="1:11" x14ac:dyDescent="0.25">
      <c r="A5" s="37" t="s">
        <v>25</v>
      </c>
      <c r="B5" s="37" t="s">
        <v>26</v>
      </c>
      <c r="C5" s="37" t="s">
        <v>36</v>
      </c>
      <c r="D5" s="37" t="s">
        <v>37</v>
      </c>
      <c r="E5" s="37" t="s">
        <v>35</v>
      </c>
      <c r="F5" s="38">
        <v>42755</v>
      </c>
      <c r="G5" s="37">
        <v>5</v>
      </c>
      <c r="H5" s="39">
        <v>0</v>
      </c>
      <c r="I5" s="37"/>
      <c r="J5" s="37"/>
      <c r="K5" s="37" t="s">
        <v>38</v>
      </c>
    </row>
    <row r="6" spans="1:11" x14ac:dyDescent="0.25">
      <c r="A6" s="37" t="s">
        <v>25</v>
      </c>
      <c r="B6" s="37" t="s">
        <v>26</v>
      </c>
      <c r="C6" s="37" t="s">
        <v>39</v>
      </c>
      <c r="D6" s="37" t="s">
        <v>40</v>
      </c>
      <c r="E6" s="37" t="s">
        <v>41</v>
      </c>
      <c r="F6" s="38">
        <v>42751</v>
      </c>
      <c r="G6" s="37">
        <v>2</v>
      </c>
      <c r="H6" s="39">
        <v>0.75</v>
      </c>
      <c r="I6" s="37"/>
      <c r="J6" s="37"/>
      <c r="K6" s="37"/>
    </row>
    <row r="7" spans="1:11" x14ac:dyDescent="0.25">
      <c r="A7" s="37" t="s">
        <v>42</v>
      </c>
      <c r="B7" s="37" t="s">
        <v>43</v>
      </c>
      <c r="C7" s="37" t="s">
        <v>44</v>
      </c>
      <c r="D7" s="37" t="s">
        <v>45</v>
      </c>
      <c r="E7" s="37" t="s">
        <v>29</v>
      </c>
      <c r="F7" s="38">
        <v>42752</v>
      </c>
      <c r="G7" s="37">
        <v>1</v>
      </c>
      <c r="H7" s="39">
        <v>0</v>
      </c>
      <c r="I7" s="37"/>
      <c r="J7" s="37"/>
      <c r="K7" s="37"/>
    </row>
    <row r="8" spans="1:11" x14ac:dyDescent="0.25">
      <c r="A8" s="37" t="s">
        <v>42</v>
      </c>
      <c r="B8" s="37" t="s">
        <v>43</v>
      </c>
      <c r="C8" s="37" t="s">
        <v>46</v>
      </c>
      <c r="D8" s="37" t="s">
        <v>47</v>
      </c>
      <c r="E8" s="37" t="s">
        <v>48</v>
      </c>
      <c r="F8" s="38">
        <v>42751</v>
      </c>
      <c r="G8" s="37">
        <v>3</v>
      </c>
      <c r="H8" s="39">
        <v>0</v>
      </c>
      <c r="I8" s="37"/>
      <c r="J8" s="37"/>
      <c r="K8" s="37"/>
    </row>
    <row r="9" spans="1:11" x14ac:dyDescent="0.25">
      <c r="A9" s="37" t="s">
        <v>42</v>
      </c>
      <c r="B9" s="37" t="s">
        <v>43</v>
      </c>
      <c r="C9" s="37" t="s">
        <v>49</v>
      </c>
      <c r="D9" s="37" t="s">
        <v>50</v>
      </c>
      <c r="E9" s="37" t="s">
        <v>41</v>
      </c>
      <c r="F9" s="38">
        <v>42751</v>
      </c>
      <c r="G9" s="37">
        <v>8</v>
      </c>
      <c r="H9" s="39">
        <v>0</v>
      </c>
      <c r="I9" s="37"/>
      <c r="J9" s="37"/>
      <c r="K9" s="37"/>
    </row>
    <row r="10" spans="1:11" x14ac:dyDescent="0.25">
      <c r="A10" s="37" t="s">
        <v>42</v>
      </c>
      <c r="B10" s="37" t="s">
        <v>43</v>
      </c>
      <c r="C10" s="37" t="s">
        <v>51</v>
      </c>
      <c r="D10" s="37" t="s">
        <v>52</v>
      </c>
      <c r="E10" s="37" t="s">
        <v>41</v>
      </c>
      <c r="F10" s="38">
        <v>42751</v>
      </c>
      <c r="G10" s="37">
        <v>8</v>
      </c>
      <c r="H10" s="39">
        <v>0</v>
      </c>
      <c r="I10" s="37"/>
      <c r="J10" s="37"/>
      <c r="K10" s="37"/>
    </row>
    <row r="11" spans="1:11" x14ac:dyDescent="0.25">
      <c r="A11" s="37" t="s">
        <v>42</v>
      </c>
      <c r="B11" s="37" t="s">
        <v>43</v>
      </c>
      <c r="C11" s="37" t="s">
        <v>53</v>
      </c>
      <c r="D11" s="37" t="s">
        <v>54</v>
      </c>
      <c r="E11" s="37" t="s">
        <v>41</v>
      </c>
      <c r="F11" s="38">
        <v>42751</v>
      </c>
      <c r="G11" s="37">
        <v>8</v>
      </c>
      <c r="H11" s="39">
        <v>0</v>
      </c>
      <c r="I11" s="37"/>
      <c r="J11" s="37"/>
      <c r="K11" s="37"/>
    </row>
    <row r="12" spans="1:11" x14ac:dyDescent="0.25">
      <c r="A12" s="37" t="s">
        <v>42</v>
      </c>
      <c r="B12" s="37" t="s">
        <v>43</v>
      </c>
      <c r="C12" s="37" t="s">
        <v>55</v>
      </c>
      <c r="D12" s="37" t="s">
        <v>56</v>
      </c>
      <c r="E12" s="37" t="s">
        <v>41</v>
      </c>
      <c r="F12" s="38">
        <v>42751</v>
      </c>
      <c r="G12" s="37">
        <v>8</v>
      </c>
      <c r="H12" s="39">
        <v>0</v>
      </c>
      <c r="I12" s="37"/>
      <c r="J12" s="37"/>
      <c r="K12" s="37"/>
    </row>
    <row r="13" spans="1:11" x14ac:dyDescent="0.25">
      <c r="A13" s="37" t="s">
        <v>42</v>
      </c>
      <c r="B13" s="37" t="s">
        <v>43</v>
      </c>
      <c r="C13" s="37" t="s">
        <v>57</v>
      </c>
      <c r="D13" s="37" t="s">
        <v>58</v>
      </c>
      <c r="E13" s="37" t="s">
        <v>41</v>
      </c>
      <c r="F13" s="38">
        <v>42751</v>
      </c>
      <c r="G13" s="37">
        <v>8</v>
      </c>
      <c r="H13" s="39">
        <v>0</v>
      </c>
      <c r="I13" s="37"/>
      <c r="J13" s="37"/>
      <c r="K13" s="37"/>
    </row>
    <row r="14" spans="1:11" x14ac:dyDescent="0.25">
      <c r="A14" s="37" t="s">
        <v>42</v>
      </c>
      <c r="B14" s="37" t="s">
        <v>43</v>
      </c>
      <c r="C14" s="37" t="s">
        <v>59</v>
      </c>
      <c r="D14" s="37" t="s">
        <v>60</v>
      </c>
      <c r="E14" s="37" t="s">
        <v>35</v>
      </c>
      <c r="F14" s="38">
        <v>42751</v>
      </c>
      <c r="G14" s="37">
        <v>11</v>
      </c>
      <c r="H14" s="39">
        <v>0</v>
      </c>
      <c r="I14" s="37"/>
      <c r="J14" s="37"/>
      <c r="K14" s="37" t="s">
        <v>61</v>
      </c>
    </row>
    <row r="15" spans="1:11" x14ac:dyDescent="0.25">
      <c r="A15" s="37" t="s">
        <v>42</v>
      </c>
      <c r="B15" s="37" t="s">
        <v>43</v>
      </c>
      <c r="C15" s="37" t="s">
        <v>62</v>
      </c>
      <c r="D15" s="37" t="s">
        <v>63</v>
      </c>
      <c r="E15" s="37" t="s">
        <v>29</v>
      </c>
      <c r="F15" s="38">
        <v>42751</v>
      </c>
      <c r="G15" s="37">
        <v>11</v>
      </c>
      <c r="H15" s="39">
        <v>0</v>
      </c>
      <c r="I15" s="37"/>
      <c r="J15" s="37"/>
      <c r="K15" s="37"/>
    </row>
    <row r="16" spans="1:11" x14ac:dyDescent="0.25">
      <c r="A16" s="37" t="s">
        <v>42</v>
      </c>
      <c r="B16" s="37" t="s">
        <v>43</v>
      </c>
      <c r="C16" s="37" t="s">
        <v>64</v>
      </c>
      <c r="D16" s="37" t="s">
        <v>65</v>
      </c>
      <c r="E16" s="37" t="s">
        <v>48</v>
      </c>
      <c r="F16" s="38">
        <v>42751</v>
      </c>
      <c r="G16" s="37">
        <v>11</v>
      </c>
      <c r="H16" s="39">
        <v>0</v>
      </c>
      <c r="I16" s="37"/>
      <c r="J16" s="37"/>
      <c r="K16" s="37"/>
    </row>
    <row r="17" spans="1:11" x14ac:dyDescent="0.25">
      <c r="A17" s="37" t="s">
        <v>9</v>
      </c>
      <c r="B17" s="37" t="s">
        <v>66</v>
      </c>
      <c r="C17" s="37" t="s">
        <v>67</v>
      </c>
      <c r="D17" s="37" t="s">
        <v>68</v>
      </c>
      <c r="E17" s="37" t="s">
        <v>29</v>
      </c>
      <c r="F17" s="38">
        <v>42740</v>
      </c>
      <c r="G17" s="37">
        <v>20</v>
      </c>
      <c r="H17" s="39">
        <v>0</v>
      </c>
      <c r="I17" s="37"/>
      <c r="J17" s="37"/>
      <c r="K17" s="37"/>
    </row>
    <row r="18" spans="1:11" x14ac:dyDescent="0.25">
      <c r="A18" s="37" t="s">
        <v>9</v>
      </c>
      <c r="B18" s="37" t="s">
        <v>66</v>
      </c>
      <c r="C18" s="37" t="s">
        <v>69</v>
      </c>
      <c r="D18" s="37" t="s">
        <v>70</v>
      </c>
      <c r="E18" s="37" t="s">
        <v>48</v>
      </c>
      <c r="F18" s="38">
        <v>42752</v>
      </c>
      <c r="G18" s="37">
        <v>1</v>
      </c>
      <c r="H18" s="39">
        <v>1</v>
      </c>
      <c r="I18" s="37"/>
      <c r="J18" s="37"/>
      <c r="K18" s="37"/>
    </row>
    <row r="19" spans="1:11" x14ac:dyDescent="0.25">
      <c r="A19" s="37" t="s">
        <v>9</v>
      </c>
      <c r="B19" s="37" t="s">
        <v>66</v>
      </c>
      <c r="C19" s="37" t="s">
        <v>71</v>
      </c>
      <c r="D19" s="37" t="s">
        <v>72</v>
      </c>
      <c r="E19" s="37" t="s">
        <v>48</v>
      </c>
      <c r="F19" s="38">
        <v>42753</v>
      </c>
      <c r="G19" s="37">
        <v>1</v>
      </c>
      <c r="H19" s="39">
        <v>0</v>
      </c>
      <c r="I19" s="37"/>
      <c r="J19" s="37"/>
      <c r="K19" s="37"/>
    </row>
    <row r="20" spans="1:11" x14ac:dyDescent="0.25">
      <c r="A20" s="37" t="s">
        <v>9</v>
      </c>
      <c r="B20" s="37" t="s">
        <v>66</v>
      </c>
      <c r="C20" s="37" t="s">
        <v>73</v>
      </c>
      <c r="D20" s="37" t="s">
        <v>74</v>
      </c>
      <c r="E20" s="37" t="s">
        <v>48</v>
      </c>
      <c r="F20" s="38">
        <v>42752</v>
      </c>
      <c r="G20" s="37">
        <v>1</v>
      </c>
      <c r="H20" s="39">
        <v>1</v>
      </c>
      <c r="I20" s="37"/>
      <c r="J20" s="37"/>
      <c r="K20" s="37"/>
    </row>
    <row r="21" spans="1:11" x14ac:dyDescent="0.25">
      <c r="A21" s="37" t="s">
        <v>75</v>
      </c>
      <c r="B21" s="37" t="s">
        <v>76</v>
      </c>
      <c r="C21" s="37" t="s">
        <v>77</v>
      </c>
      <c r="D21" s="37" t="s">
        <v>78</v>
      </c>
      <c r="E21" s="37" t="s">
        <v>29</v>
      </c>
      <c r="F21" s="38">
        <v>42768</v>
      </c>
      <c r="G21" s="37">
        <v>2</v>
      </c>
      <c r="H21" s="39">
        <v>0</v>
      </c>
      <c r="I21" s="37"/>
      <c r="J21" s="37"/>
      <c r="K21" s="37"/>
    </row>
    <row r="22" spans="1:11" x14ac:dyDescent="0.25">
      <c r="A22" s="37" t="s">
        <v>75</v>
      </c>
      <c r="B22" s="37" t="s">
        <v>76</v>
      </c>
      <c r="C22" s="37" t="s">
        <v>79</v>
      </c>
      <c r="D22" s="37" t="s">
        <v>80</v>
      </c>
      <c r="E22" s="37"/>
      <c r="F22" s="38">
        <v>42768</v>
      </c>
      <c r="G22" s="37">
        <v>28</v>
      </c>
      <c r="H22" s="39">
        <v>0</v>
      </c>
      <c r="I22" s="37"/>
      <c r="J22" s="37"/>
      <c r="K22" s="37"/>
    </row>
    <row r="23" spans="1:11" x14ac:dyDescent="0.25">
      <c r="A23" s="37" t="s">
        <v>75</v>
      </c>
      <c r="B23" s="37" t="s">
        <v>76</v>
      </c>
      <c r="C23" s="37" t="s">
        <v>81</v>
      </c>
      <c r="D23" s="37" t="s">
        <v>82</v>
      </c>
      <c r="E23" s="37"/>
      <c r="F23" s="38">
        <v>42768</v>
      </c>
      <c r="G23" s="37">
        <v>28</v>
      </c>
      <c r="H23" s="39">
        <v>0</v>
      </c>
      <c r="I23" s="37"/>
      <c r="J23" s="37"/>
      <c r="K23" s="37"/>
    </row>
    <row r="24" spans="1:11" x14ac:dyDescent="0.25">
      <c r="A24" s="37" t="s">
        <v>75</v>
      </c>
      <c r="B24" s="37" t="s">
        <v>76</v>
      </c>
      <c r="C24" s="37" t="s">
        <v>83</v>
      </c>
      <c r="D24" s="37" t="s">
        <v>84</v>
      </c>
      <c r="E24" s="37"/>
      <c r="F24" s="38">
        <v>42770</v>
      </c>
      <c r="G24" s="37">
        <v>1</v>
      </c>
      <c r="H24" s="39">
        <v>0</v>
      </c>
      <c r="I24" s="37"/>
      <c r="J24" s="37"/>
      <c r="K24" s="37" t="s">
        <v>85</v>
      </c>
    </row>
    <row r="25" spans="1:11" x14ac:dyDescent="0.25">
      <c r="A25" s="37" t="s">
        <v>75</v>
      </c>
      <c r="B25" s="37" t="s">
        <v>76</v>
      </c>
      <c r="C25" s="37" t="s">
        <v>86</v>
      </c>
      <c r="D25" s="37" t="s">
        <v>87</v>
      </c>
      <c r="E25" s="37"/>
      <c r="F25" s="38">
        <v>42771</v>
      </c>
      <c r="G25" s="37">
        <v>1</v>
      </c>
      <c r="H25" s="39">
        <v>0</v>
      </c>
      <c r="I25" s="37"/>
      <c r="J25" s="37"/>
      <c r="K25" s="37"/>
    </row>
    <row r="26" spans="1:11" x14ac:dyDescent="0.25">
      <c r="A26" s="37" t="s">
        <v>75</v>
      </c>
      <c r="B26" s="37" t="s">
        <v>76</v>
      </c>
      <c r="C26" s="37" t="s">
        <v>88</v>
      </c>
      <c r="D26" s="37" t="s">
        <v>89</v>
      </c>
      <c r="E26" s="37"/>
      <c r="F26" s="38">
        <v>42772</v>
      </c>
      <c r="G26" s="37">
        <v>1</v>
      </c>
      <c r="H26" s="39">
        <v>0</v>
      </c>
      <c r="I26" s="37"/>
      <c r="J26" s="37"/>
      <c r="K26" s="37" t="s">
        <v>90</v>
      </c>
    </row>
    <row r="27" spans="1:11" x14ac:dyDescent="0.25">
      <c r="A27" s="37" t="s">
        <v>75</v>
      </c>
      <c r="B27" s="37" t="s">
        <v>76</v>
      </c>
      <c r="C27" s="37" t="s">
        <v>91</v>
      </c>
      <c r="D27" s="37" t="s">
        <v>92</v>
      </c>
      <c r="E27" s="37"/>
      <c r="F27" s="38">
        <v>42773</v>
      </c>
      <c r="G27" s="37">
        <v>1</v>
      </c>
      <c r="H27" s="39">
        <v>0</v>
      </c>
      <c r="I27" s="37"/>
      <c r="J27" s="37"/>
      <c r="K27" s="37"/>
    </row>
    <row r="28" spans="1:11" x14ac:dyDescent="0.25">
      <c r="A28" s="37" t="s">
        <v>75</v>
      </c>
      <c r="B28" s="37" t="s">
        <v>76</v>
      </c>
      <c r="C28" s="37" t="s">
        <v>93</v>
      </c>
      <c r="D28" s="37" t="s">
        <v>94</v>
      </c>
      <c r="E28" s="37"/>
      <c r="F28" s="38">
        <v>42773</v>
      </c>
      <c r="G28" s="37">
        <v>1</v>
      </c>
      <c r="H28" s="39">
        <v>0</v>
      </c>
      <c r="I28" s="37"/>
      <c r="J28" s="37"/>
      <c r="K28" s="37" t="s">
        <v>95</v>
      </c>
    </row>
    <row r="29" spans="1:11" x14ac:dyDescent="0.25">
      <c r="A29" s="37" t="s">
        <v>75</v>
      </c>
      <c r="B29" s="37" t="s">
        <v>76</v>
      </c>
      <c r="C29" s="37" t="s">
        <v>96</v>
      </c>
      <c r="D29" s="37" t="s">
        <v>97</v>
      </c>
      <c r="E29" s="37"/>
      <c r="F29" s="38">
        <v>42773</v>
      </c>
      <c r="G29" s="37">
        <v>1</v>
      </c>
      <c r="H29" s="39">
        <v>0</v>
      </c>
      <c r="I29" s="37"/>
      <c r="J29" s="37"/>
      <c r="K29" s="37"/>
    </row>
    <row r="30" spans="1:11" x14ac:dyDescent="0.25">
      <c r="A30" s="37" t="s">
        <v>75</v>
      </c>
      <c r="B30" s="37" t="s">
        <v>76</v>
      </c>
      <c r="C30" s="37" t="s">
        <v>98</v>
      </c>
      <c r="D30" s="37" t="s">
        <v>99</v>
      </c>
      <c r="E30" s="37"/>
      <c r="F30" s="38">
        <v>42774</v>
      </c>
      <c r="G30" s="37">
        <v>2</v>
      </c>
      <c r="H30" s="39">
        <v>0</v>
      </c>
      <c r="I30" s="37"/>
      <c r="J30" s="37"/>
      <c r="K30" s="37"/>
    </row>
    <row r="31" spans="1:11" x14ac:dyDescent="0.25">
      <c r="A31" s="37" t="s">
        <v>75</v>
      </c>
      <c r="B31" s="37" t="s">
        <v>76</v>
      </c>
      <c r="C31" s="37" t="s">
        <v>100</v>
      </c>
      <c r="D31" s="37" t="s">
        <v>101</v>
      </c>
      <c r="E31" s="37"/>
      <c r="F31" s="38">
        <v>42775</v>
      </c>
      <c r="G31" s="37">
        <v>1</v>
      </c>
      <c r="H31" s="39">
        <v>0</v>
      </c>
      <c r="I31" s="37"/>
      <c r="J31" s="37"/>
      <c r="K31" s="37" t="s">
        <v>102</v>
      </c>
    </row>
    <row r="32" spans="1:11" x14ac:dyDescent="0.25">
      <c r="A32" s="37" t="s">
        <v>103</v>
      </c>
      <c r="B32" s="37" t="s">
        <v>104</v>
      </c>
      <c r="C32" s="37" t="s">
        <v>105</v>
      </c>
      <c r="D32" s="37" t="s">
        <v>106</v>
      </c>
      <c r="E32" s="37" t="s">
        <v>29</v>
      </c>
      <c r="F32" s="38">
        <v>42776</v>
      </c>
      <c r="G32" s="37">
        <v>1</v>
      </c>
      <c r="H32" s="39">
        <v>0</v>
      </c>
      <c r="I32" s="37"/>
      <c r="J32" s="37"/>
      <c r="K32" s="37"/>
    </row>
    <row r="33" spans="1:11" x14ac:dyDescent="0.25">
      <c r="A33" s="37" t="s">
        <v>103</v>
      </c>
      <c r="B33" s="37" t="s">
        <v>104</v>
      </c>
      <c r="C33" s="37" t="s">
        <v>107</v>
      </c>
      <c r="D33" s="37" t="s">
        <v>108</v>
      </c>
      <c r="E33" s="37" t="s">
        <v>29</v>
      </c>
      <c r="F33" s="38">
        <v>42777</v>
      </c>
      <c r="G33" s="37">
        <v>3</v>
      </c>
      <c r="H33" s="39">
        <v>0</v>
      </c>
      <c r="I33" s="37"/>
      <c r="J33" s="37"/>
      <c r="K33" s="37" t="s">
        <v>109</v>
      </c>
    </row>
    <row r="34" spans="1:11" x14ac:dyDescent="0.25">
      <c r="A34" s="37" t="s">
        <v>110</v>
      </c>
      <c r="B34" s="37" t="s">
        <v>111</v>
      </c>
      <c r="C34" s="37" t="s">
        <v>112</v>
      </c>
      <c r="D34" s="37" t="s">
        <v>113</v>
      </c>
      <c r="E34" s="37"/>
      <c r="F34" s="38">
        <v>42740</v>
      </c>
      <c r="G34" s="37">
        <v>56</v>
      </c>
      <c r="H34" s="39">
        <v>0</v>
      </c>
      <c r="I34" s="37"/>
      <c r="J34" s="37"/>
      <c r="K34" s="37"/>
    </row>
    <row r="35" spans="1:11" x14ac:dyDescent="0.25">
      <c r="A35" s="37" t="s">
        <v>110</v>
      </c>
      <c r="B35" s="37" t="s">
        <v>111</v>
      </c>
      <c r="C35" s="37" t="s">
        <v>114</v>
      </c>
      <c r="D35" s="37" t="s">
        <v>115</v>
      </c>
      <c r="E35" s="37" t="s">
        <v>29</v>
      </c>
      <c r="F35" s="38">
        <v>42740</v>
      </c>
      <c r="G35" s="37">
        <v>1</v>
      </c>
      <c r="H35" s="39">
        <v>0</v>
      </c>
      <c r="I35" s="37"/>
      <c r="J35" s="37"/>
      <c r="K35" s="37"/>
    </row>
    <row r="36" spans="1:11" x14ac:dyDescent="0.25">
      <c r="A36" s="37" t="s">
        <v>116</v>
      </c>
      <c r="B36" s="37" t="s">
        <v>117</v>
      </c>
      <c r="C36" s="37" t="s">
        <v>118</v>
      </c>
      <c r="D36" s="37" t="s">
        <v>119</v>
      </c>
      <c r="E36" s="37"/>
      <c r="F36" s="38">
        <v>42787</v>
      </c>
      <c r="G36" s="37">
        <v>9</v>
      </c>
      <c r="H36" s="39">
        <v>0</v>
      </c>
      <c r="I36" s="37"/>
      <c r="J36" s="37"/>
      <c r="K36" s="37"/>
    </row>
    <row r="37" spans="1:11" x14ac:dyDescent="0.25">
      <c r="A37" s="37" t="s">
        <v>116</v>
      </c>
      <c r="B37" s="37" t="s">
        <v>117</v>
      </c>
      <c r="C37" s="37" t="s">
        <v>120</v>
      </c>
      <c r="D37" s="37" t="s">
        <v>121</v>
      </c>
      <c r="E37" s="37" t="s">
        <v>29</v>
      </c>
      <c r="F37" s="38">
        <v>42740</v>
      </c>
      <c r="G37" s="37">
        <v>58</v>
      </c>
      <c r="H37" s="39">
        <v>0</v>
      </c>
      <c r="I37" s="37"/>
      <c r="J37" s="37"/>
      <c r="K37" s="37"/>
    </row>
    <row r="38" spans="1:11" x14ac:dyDescent="0.25">
      <c r="A38" s="37" t="s">
        <v>122</v>
      </c>
      <c r="B38" s="37" t="s">
        <v>123</v>
      </c>
      <c r="C38" s="37" t="s">
        <v>124</v>
      </c>
      <c r="D38" s="37" t="s">
        <v>78</v>
      </c>
      <c r="E38" s="37" t="s">
        <v>41</v>
      </c>
      <c r="F38" s="38">
        <v>42740</v>
      </c>
      <c r="G38" s="37">
        <v>1</v>
      </c>
      <c r="H38" s="39">
        <v>0</v>
      </c>
      <c r="I38" s="37"/>
      <c r="J38" s="37"/>
      <c r="K38" s="37"/>
    </row>
    <row r="39" spans="1:11" x14ac:dyDescent="0.25">
      <c r="A39" s="37" t="s">
        <v>122</v>
      </c>
      <c r="B39" s="37" t="s">
        <v>123</v>
      </c>
      <c r="C39" s="37" t="s">
        <v>125</v>
      </c>
      <c r="D39" s="37" t="s">
        <v>78</v>
      </c>
      <c r="E39" s="37" t="s">
        <v>126</v>
      </c>
      <c r="F39" s="38">
        <v>42740</v>
      </c>
      <c r="G39" s="37">
        <v>1</v>
      </c>
      <c r="H39" s="39">
        <v>0</v>
      </c>
      <c r="I39" s="37"/>
      <c r="J39" s="37"/>
      <c r="K39" s="37"/>
    </row>
    <row r="40" spans="1:11" x14ac:dyDescent="0.25">
      <c r="A40" s="37" t="s">
        <v>122</v>
      </c>
      <c r="B40" s="37" t="s">
        <v>123</v>
      </c>
      <c r="C40" s="37" t="s">
        <v>127</v>
      </c>
      <c r="D40" s="37" t="s">
        <v>78</v>
      </c>
      <c r="E40" s="37" t="s">
        <v>48</v>
      </c>
      <c r="F40" s="38">
        <v>42740</v>
      </c>
      <c r="G40" s="37">
        <v>1</v>
      </c>
      <c r="H40" s="39">
        <v>0</v>
      </c>
      <c r="I40" s="37"/>
      <c r="J40" s="37"/>
      <c r="K40" s="37"/>
    </row>
    <row r="41" spans="1:11" x14ac:dyDescent="0.25">
      <c r="A41" s="37" t="s">
        <v>122</v>
      </c>
      <c r="B41" s="37" t="s">
        <v>123</v>
      </c>
      <c r="C41" s="37" t="s">
        <v>128</v>
      </c>
      <c r="D41" s="37" t="s">
        <v>78</v>
      </c>
      <c r="E41" s="37" t="s">
        <v>35</v>
      </c>
      <c r="F41" s="38">
        <v>42740</v>
      </c>
      <c r="G41" s="37">
        <v>1</v>
      </c>
      <c r="H41" s="39">
        <v>0</v>
      </c>
      <c r="I41" s="37"/>
      <c r="J41" s="37"/>
      <c r="K41" s="37"/>
    </row>
  </sheetData>
  <sheetProtection algorithmName="SHA-512" hashValue="rA9T4ruBrYwOnTgEZshYD1eMqa4TO/9/hNBWGY0hKyjC7DqyAuaSKD/bQW2YsZ9c/OvJDmZQD7UD06qF9f6XoA==" saltValue="q1PeexO79cReSn55g//TGQ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Projet 1</vt:lpstr>
      <vt:lpstr>Suivi</vt:lpstr>
      <vt:lpstr>backup</vt:lpstr>
      <vt:lpstr>Table</vt:lpstr>
      <vt:lpstr>ouinon</vt:lpstr>
      <vt:lpstr>semaine</vt:lpstr>
      <vt:lpstr>'Projet 1'!Zone_d_impression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Corentin BERIOT</cp:lastModifiedBy>
  <cp:lastPrinted>2017-01-17T15:45:09Z</cp:lastPrinted>
  <dcterms:created xsi:type="dcterms:W3CDTF">2013-05-27T13:57:34Z</dcterms:created>
  <dcterms:modified xsi:type="dcterms:W3CDTF">2017-01-23T10:39:06Z</dcterms:modified>
</cp:coreProperties>
</file>