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thi\Desktop\MONTHLY MAIN NW\Monthly MTTR OLTE\"/>
    </mc:Choice>
  </mc:AlternateContent>
  <xr:revisionPtr revIDLastSave="0" documentId="13_ncr:1_{0D703B4C-11C1-4C1D-8004-D3325FFE1E66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Oct 23" sheetId="1" r:id="rId1"/>
    <sheet name="sept 23" sheetId="2" r:id="rId2"/>
    <sheet name="SHEET S" sheetId="3" r:id="rId3"/>
    <sheet name="NOV 23" sheetId="7" r:id="rId4"/>
  </sheets>
  <definedNames>
    <definedName name="_xlnm._FilterDatabase" localSheetId="3" hidden="1">'NOV 23'!$A$4:$Y$180</definedName>
    <definedName name="_xlnm._FilterDatabase" localSheetId="0" hidden="1">'Oct 23'!$A$12:$V$189</definedName>
    <definedName name="_xlnm._FilterDatabase" localSheetId="1" hidden="1">'sept 23'!$A$14:$AC$191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7" l="1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Y218" i="7"/>
  <c r="Y217" i="7"/>
  <c r="X217" i="7"/>
  <c r="T217" i="7"/>
  <c r="P217" i="7"/>
  <c r="O329" i="7"/>
  <c r="M329" i="7"/>
  <c r="L329" i="7"/>
  <c r="K329" i="7"/>
  <c r="N329" i="7"/>
  <c r="K328" i="7"/>
  <c r="L328" i="7"/>
  <c r="M328" i="7"/>
  <c r="P215" i="7"/>
  <c r="T215" i="7"/>
  <c r="X215" i="7"/>
  <c r="X181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W127" i="7"/>
  <c r="W128" i="7"/>
  <c r="W129" i="7"/>
  <c r="W130" i="7"/>
  <c r="W131" i="7"/>
  <c r="W132" i="7"/>
  <c r="W133" i="7"/>
  <c r="W134" i="7"/>
  <c r="W135" i="7"/>
  <c r="W136" i="7"/>
  <c r="W137" i="7"/>
  <c r="W138" i="7"/>
  <c r="W139" i="7"/>
  <c r="W140" i="7"/>
  <c r="W141" i="7"/>
  <c r="W142" i="7"/>
  <c r="W143" i="7"/>
  <c r="W144" i="7"/>
  <c r="W145" i="7"/>
  <c r="W146" i="7"/>
  <c r="W147" i="7"/>
  <c r="W148" i="7"/>
  <c r="W149" i="7"/>
  <c r="W150" i="7"/>
  <c r="W151" i="7"/>
  <c r="W152" i="7"/>
  <c r="W153" i="7"/>
  <c r="W154" i="7"/>
  <c r="W155" i="7"/>
  <c r="W156" i="7"/>
  <c r="W157" i="7"/>
  <c r="W158" i="7"/>
  <c r="W159" i="7"/>
  <c r="W160" i="7"/>
  <c r="W161" i="7"/>
  <c r="W162" i="7"/>
  <c r="W163" i="7"/>
  <c r="W164" i="7"/>
  <c r="W165" i="7"/>
  <c r="W166" i="7"/>
  <c r="W167" i="7"/>
  <c r="W168" i="7"/>
  <c r="W169" i="7"/>
  <c r="W170" i="7"/>
  <c r="W171" i="7"/>
  <c r="W172" i="7"/>
  <c r="W173" i="7"/>
  <c r="W174" i="7"/>
  <c r="W175" i="7"/>
  <c r="W176" i="7"/>
  <c r="W177" i="7"/>
  <c r="W178" i="7"/>
  <c r="W179" i="7"/>
  <c r="W180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Q181" i="7"/>
  <c r="T181" i="7"/>
  <c r="R8" i="7"/>
  <c r="R9" i="7"/>
  <c r="R10" i="7"/>
  <c r="R11" i="7"/>
  <c r="R12" i="7"/>
  <c r="R13" i="7"/>
  <c r="R14" i="7"/>
  <c r="R15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180" i="7"/>
  <c r="R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5" i="7"/>
  <c r="I345" i="1"/>
  <c r="I343" i="1"/>
  <c r="I341" i="1"/>
  <c r="K341" i="1"/>
  <c r="P234" i="1"/>
  <c r="P232" i="1"/>
  <c r="P230" i="1"/>
  <c r="R230" i="1"/>
  <c r="O336" i="2"/>
  <c r="B338" i="2"/>
  <c r="B340" i="2"/>
  <c r="C336" i="2"/>
  <c r="Q229" i="2"/>
  <c r="Q231" i="2"/>
  <c r="Q226" i="2"/>
  <c r="S226" i="2"/>
  <c r="W194" i="2"/>
  <c r="W191" i="2"/>
  <c r="V15" i="2"/>
  <c r="Z191" i="2"/>
  <c r="W195" i="2" s="1"/>
  <c r="AB191" i="2"/>
  <c r="AC191" i="2"/>
  <c r="W196" i="2" s="1"/>
  <c r="AA96" i="2"/>
  <c r="AB96" i="2" s="1"/>
  <c r="AA95" i="2"/>
  <c r="AB95" i="2" s="1"/>
  <c r="AA113" i="2"/>
  <c r="AB113" i="2" s="1"/>
  <c r="AA114" i="2"/>
  <c r="AB114" i="2" s="1"/>
  <c r="AA115" i="2"/>
  <c r="AB115" i="2" s="1"/>
  <c r="AA116" i="2"/>
  <c r="AB116" i="2" s="1"/>
  <c r="AA117" i="2"/>
  <c r="AB117" i="2" s="1"/>
  <c r="AA118" i="2"/>
  <c r="AB118" i="2" s="1"/>
  <c r="AA119" i="2"/>
  <c r="AB119" i="2" s="1"/>
  <c r="AA120" i="2"/>
  <c r="AB120" i="2" s="1"/>
  <c r="AA121" i="2"/>
  <c r="AB121" i="2" s="1"/>
  <c r="AA122" i="2"/>
  <c r="AB122" i="2" s="1"/>
  <c r="AA123" i="2"/>
  <c r="AB123" i="2" s="1"/>
  <c r="AA124" i="2"/>
  <c r="AB124" i="2" s="1"/>
  <c r="AA125" i="2"/>
  <c r="AB125" i="2" s="1"/>
  <c r="AA126" i="2"/>
  <c r="AB126" i="2" s="1"/>
  <c r="AA127" i="2"/>
  <c r="AB127" i="2" s="1"/>
  <c r="AA128" i="2"/>
  <c r="AB128" i="2" s="1"/>
  <c r="AA129" i="2"/>
  <c r="AB129" i="2" s="1"/>
  <c r="AA130" i="2"/>
  <c r="AB130" i="2" s="1"/>
  <c r="AA131" i="2"/>
  <c r="AB131" i="2" s="1"/>
  <c r="AA132" i="2"/>
  <c r="AB132" i="2" s="1"/>
  <c r="AA133" i="2"/>
  <c r="AB133" i="2" s="1"/>
  <c r="AA134" i="2"/>
  <c r="AB134" i="2" s="1"/>
  <c r="AA135" i="2"/>
  <c r="AB135" i="2" s="1"/>
  <c r="AA136" i="2"/>
  <c r="AB136" i="2" s="1"/>
  <c r="AA137" i="2"/>
  <c r="AB137" i="2" s="1"/>
  <c r="AA138" i="2"/>
  <c r="AB138" i="2" s="1"/>
  <c r="AA139" i="2"/>
  <c r="AB139" i="2" s="1"/>
  <c r="AA140" i="2"/>
  <c r="AB140" i="2" s="1"/>
  <c r="AA141" i="2"/>
  <c r="AB141" i="2" s="1"/>
  <c r="AA142" i="2"/>
  <c r="AB142" i="2" s="1"/>
  <c r="AA143" i="2"/>
  <c r="AB143" i="2" s="1"/>
  <c r="AA144" i="2"/>
  <c r="AB144" i="2" s="1"/>
  <c r="AA145" i="2"/>
  <c r="AB145" i="2" s="1"/>
  <c r="AA112" i="2"/>
  <c r="AB112" i="2" s="1"/>
  <c r="AA16" i="2"/>
  <c r="AB16" i="2" s="1"/>
  <c r="AA17" i="2"/>
  <c r="AB17" i="2" s="1"/>
  <c r="AA18" i="2"/>
  <c r="AB18" i="2" s="1"/>
  <c r="AA19" i="2"/>
  <c r="AB19" i="2" s="1"/>
  <c r="AA20" i="2"/>
  <c r="AB20" i="2" s="1"/>
  <c r="AA21" i="2"/>
  <c r="AB21" i="2" s="1"/>
  <c r="AA22" i="2"/>
  <c r="AB22" i="2" s="1"/>
  <c r="AA23" i="2"/>
  <c r="AB23" i="2" s="1"/>
  <c r="AA24" i="2"/>
  <c r="AB24" i="2" s="1"/>
  <c r="AA25" i="2"/>
  <c r="AB25" i="2" s="1"/>
  <c r="AA26" i="2"/>
  <c r="AB26" i="2" s="1"/>
  <c r="AA27" i="2"/>
  <c r="AB27" i="2" s="1"/>
  <c r="AA28" i="2"/>
  <c r="AB28" i="2" s="1"/>
  <c r="AA29" i="2"/>
  <c r="AB29" i="2" s="1"/>
  <c r="AA30" i="2"/>
  <c r="AB30" i="2" s="1"/>
  <c r="AA31" i="2"/>
  <c r="AB31" i="2" s="1"/>
  <c r="AA32" i="2"/>
  <c r="AB32" i="2" s="1"/>
  <c r="AA33" i="2"/>
  <c r="AB33" i="2" s="1"/>
  <c r="AA34" i="2"/>
  <c r="AB34" i="2" s="1"/>
  <c r="AA35" i="2"/>
  <c r="AB35" i="2" s="1"/>
  <c r="AA36" i="2"/>
  <c r="AB36" i="2" s="1"/>
  <c r="AA37" i="2"/>
  <c r="AB37" i="2" s="1"/>
  <c r="AA38" i="2"/>
  <c r="AB38" i="2" s="1"/>
  <c r="AA39" i="2"/>
  <c r="AB39" i="2" s="1"/>
  <c r="AA40" i="2"/>
  <c r="AB40" i="2" s="1"/>
  <c r="AA41" i="2"/>
  <c r="AB41" i="2" s="1"/>
  <c r="AA42" i="2"/>
  <c r="AB42" i="2" s="1"/>
  <c r="AA43" i="2"/>
  <c r="AB43" i="2" s="1"/>
  <c r="AA44" i="2"/>
  <c r="AB44" i="2" s="1"/>
  <c r="AA45" i="2"/>
  <c r="AB45" i="2" s="1"/>
  <c r="AA46" i="2"/>
  <c r="AB46" i="2" s="1"/>
  <c r="AA47" i="2"/>
  <c r="AB47" i="2" s="1"/>
  <c r="AA48" i="2"/>
  <c r="AB48" i="2" s="1"/>
  <c r="AA49" i="2"/>
  <c r="AB49" i="2" s="1"/>
  <c r="AA50" i="2"/>
  <c r="AB50" i="2" s="1"/>
  <c r="AA51" i="2"/>
  <c r="AB51" i="2" s="1"/>
  <c r="AA52" i="2"/>
  <c r="AB52" i="2" s="1"/>
  <c r="AA53" i="2"/>
  <c r="AB53" i="2" s="1"/>
  <c r="AA54" i="2"/>
  <c r="AB54" i="2" s="1"/>
  <c r="AA55" i="2"/>
  <c r="AB55" i="2" s="1"/>
  <c r="AA56" i="2"/>
  <c r="AB56" i="2" s="1"/>
  <c r="AA57" i="2"/>
  <c r="AB57" i="2" s="1"/>
  <c r="AA58" i="2"/>
  <c r="AB58" i="2" s="1"/>
  <c r="AA59" i="2"/>
  <c r="AB59" i="2" s="1"/>
  <c r="AA60" i="2"/>
  <c r="AB60" i="2" s="1"/>
  <c r="AA61" i="2"/>
  <c r="AB61" i="2" s="1"/>
  <c r="AA62" i="2"/>
  <c r="AB62" i="2" s="1"/>
  <c r="AA63" i="2"/>
  <c r="AB63" i="2" s="1"/>
  <c r="AA64" i="2"/>
  <c r="AB64" i="2" s="1"/>
  <c r="AA65" i="2"/>
  <c r="AB65" i="2" s="1"/>
  <c r="AA66" i="2"/>
  <c r="AB66" i="2" s="1"/>
  <c r="AA67" i="2"/>
  <c r="AB67" i="2" s="1"/>
  <c r="AA68" i="2"/>
  <c r="AB68" i="2" s="1"/>
  <c r="AA69" i="2"/>
  <c r="AB69" i="2" s="1"/>
  <c r="AA70" i="2"/>
  <c r="AB70" i="2" s="1"/>
  <c r="AA71" i="2"/>
  <c r="AB71" i="2" s="1"/>
  <c r="AA72" i="2"/>
  <c r="AB72" i="2" s="1"/>
  <c r="AA73" i="2"/>
  <c r="AB73" i="2" s="1"/>
  <c r="AA74" i="2"/>
  <c r="AB74" i="2" s="1"/>
  <c r="AA75" i="2"/>
  <c r="AB75" i="2" s="1"/>
  <c r="AA76" i="2"/>
  <c r="AB76" i="2" s="1"/>
  <c r="AA77" i="2"/>
  <c r="AB77" i="2" s="1"/>
  <c r="AA78" i="2"/>
  <c r="AB78" i="2" s="1"/>
  <c r="AA79" i="2"/>
  <c r="AB79" i="2" s="1"/>
  <c r="AA80" i="2"/>
  <c r="AB80" i="2" s="1"/>
  <c r="AA81" i="2"/>
  <c r="AB81" i="2" s="1"/>
  <c r="AA82" i="2"/>
  <c r="AB82" i="2" s="1"/>
  <c r="AA83" i="2"/>
  <c r="AB83" i="2" s="1"/>
  <c r="AA84" i="2"/>
  <c r="AB84" i="2" s="1"/>
  <c r="AA85" i="2"/>
  <c r="AB85" i="2" s="1"/>
  <c r="AA86" i="2"/>
  <c r="AB86" i="2" s="1"/>
  <c r="AA87" i="2"/>
  <c r="AB87" i="2" s="1"/>
  <c r="AA88" i="2"/>
  <c r="AB88" i="2" s="1"/>
  <c r="AA89" i="2"/>
  <c r="AB89" i="2" s="1"/>
  <c r="AA90" i="2"/>
  <c r="AB90" i="2" s="1"/>
  <c r="AA91" i="2"/>
  <c r="AB91" i="2" s="1"/>
  <c r="AA92" i="2"/>
  <c r="AB92" i="2" s="1"/>
  <c r="AA93" i="2"/>
  <c r="AB93" i="2" s="1"/>
  <c r="AA94" i="2"/>
  <c r="AB94" i="2" s="1"/>
  <c r="AA97" i="2"/>
  <c r="AB97" i="2" s="1"/>
  <c r="AA98" i="2"/>
  <c r="AB98" i="2" s="1"/>
  <c r="AA99" i="2"/>
  <c r="AB99" i="2" s="1"/>
  <c r="AA100" i="2"/>
  <c r="AB100" i="2" s="1"/>
  <c r="AA101" i="2"/>
  <c r="AB101" i="2" s="1"/>
  <c r="AA102" i="2"/>
  <c r="AB102" i="2" s="1"/>
  <c r="AA103" i="2"/>
  <c r="AB103" i="2" s="1"/>
  <c r="AA104" i="2"/>
  <c r="AB104" i="2" s="1"/>
  <c r="AA105" i="2"/>
  <c r="AB105" i="2" s="1"/>
  <c r="AA106" i="2"/>
  <c r="AB106" i="2" s="1"/>
  <c r="AA107" i="2"/>
  <c r="AB107" i="2" s="1"/>
  <c r="AA108" i="2"/>
  <c r="AB108" i="2" s="1"/>
  <c r="AA109" i="2"/>
  <c r="AB109" i="2" s="1"/>
  <c r="AA110" i="2"/>
  <c r="AB110" i="2" s="1"/>
  <c r="AA111" i="2"/>
  <c r="AB111" i="2" s="1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5" i="2"/>
  <c r="AB15" i="2" s="1"/>
  <c r="O191" i="1"/>
  <c r="O193" i="1"/>
  <c r="X16" i="2"/>
  <c r="Y16" i="2" s="1"/>
  <c r="X17" i="2"/>
  <c r="Y17" i="2" s="1"/>
  <c r="X18" i="2"/>
  <c r="Y18" i="2" s="1"/>
  <c r="X19" i="2"/>
  <c r="Y19" i="2" s="1"/>
  <c r="X20" i="2"/>
  <c r="Y20" i="2" s="1"/>
  <c r="X21" i="2"/>
  <c r="Y21" i="2" s="1"/>
  <c r="X22" i="2"/>
  <c r="Y22" i="2" s="1"/>
  <c r="X23" i="2"/>
  <c r="Y23" i="2" s="1"/>
  <c r="X24" i="2"/>
  <c r="Y24" i="2" s="1"/>
  <c r="X25" i="2"/>
  <c r="Y25" i="2" s="1"/>
  <c r="X26" i="2"/>
  <c r="Y26" i="2" s="1"/>
  <c r="X27" i="2"/>
  <c r="Y27" i="2" s="1"/>
  <c r="X28" i="2"/>
  <c r="Y28" i="2" s="1"/>
  <c r="X29" i="2"/>
  <c r="Y29" i="2" s="1"/>
  <c r="X30" i="2"/>
  <c r="Y30" i="2" s="1"/>
  <c r="X31" i="2"/>
  <c r="Y31" i="2" s="1"/>
  <c r="X32" i="2"/>
  <c r="Y32" i="2" s="1"/>
  <c r="X33" i="2"/>
  <c r="Y33" i="2" s="1"/>
  <c r="X34" i="2"/>
  <c r="Y34" i="2" s="1"/>
  <c r="X35" i="2"/>
  <c r="Y35" i="2" s="1"/>
  <c r="X36" i="2"/>
  <c r="Y36" i="2" s="1"/>
  <c r="X37" i="2"/>
  <c r="Y37" i="2" s="1"/>
  <c r="X38" i="2"/>
  <c r="Y38" i="2" s="1"/>
  <c r="X39" i="2"/>
  <c r="Y39" i="2" s="1"/>
  <c r="X40" i="2"/>
  <c r="Y40" i="2" s="1"/>
  <c r="X41" i="2"/>
  <c r="Y41" i="2" s="1"/>
  <c r="X42" i="2"/>
  <c r="Y42" i="2" s="1"/>
  <c r="X43" i="2"/>
  <c r="Y43" i="2" s="1"/>
  <c r="X44" i="2"/>
  <c r="Y44" i="2" s="1"/>
  <c r="X45" i="2"/>
  <c r="Y45" i="2" s="1"/>
  <c r="X46" i="2"/>
  <c r="Y46" i="2" s="1"/>
  <c r="X47" i="2"/>
  <c r="Y47" i="2" s="1"/>
  <c r="X48" i="2"/>
  <c r="Y48" i="2" s="1"/>
  <c r="X49" i="2"/>
  <c r="Y49" i="2" s="1"/>
  <c r="X50" i="2"/>
  <c r="Y50" i="2" s="1"/>
  <c r="X51" i="2"/>
  <c r="Y51" i="2" s="1"/>
  <c r="X52" i="2"/>
  <c r="Y52" i="2" s="1"/>
  <c r="X53" i="2"/>
  <c r="Y53" i="2" s="1"/>
  <c r="X54" i="2"/>
  <c r="Y54" i="2" s="1"/>
  <c r="X55" i="2"/>
  <c r="Y55" i="2" s="1"/>
  <c r="X56" i="2"/>
  <c r="Y56" i="2" s="1"/>
  <c r="X57" i="2"/>
  <c r="Y57" i="2" s="1"/>
  <c r="X58" i="2"/>
  <c r="Y58" i="2" s="1"/>
  <c r="X59" i="2"/>
  <c r="Y59" i="2" s="1"/>
  <c r="X60" i="2"/>
  <c r="Y60" i="2" s="1"/>
  <c r="X61" i="2"/>
  <c r="Y61" i="2" s="1"/>
  <c r="X62" i="2"/>
  <c r="Y62" i="2" s="1"/>
  <c r="X63" i="2"/>
  <c r="Y63" i="2" s="1"/>
  <c r="X64" i="2"/>
  <c r="Y64" i="2" s="1"/>
  <c r="X65" i="2"/>
  <c r="Y65" i="2" s="1"/>
  <c r="X66" i="2"/>
  <c r="Y66" i="2" s="1"/>
  <c r="X67" i="2"/>
  <c r="Y67" i="2" s="1"/>
  <c r="X68" i="2"/>
  <c r="Y68" i="2" s="1"/>
  <c r="X69" i="2"/>
  <c r="Y69" i="2" s="1"/>
  <c r="X70" i="2"/>
  <c r="Y70" i="2" s="1"/>
  <c r="X71" i="2"/>
  <c r="Y71" i="2" s="1"/>
  <c r="X72" i="2"/>
  <c r="Y72" i="2" s="1"/>
  <c r="X73" i="2"/>
  <c r="Y73" i="2" s="1"/>
  <c r="X74" i="2"/>
  <c r="Y74" i="2" s="1"/>
  <c r="X75" i="2"/>
  <c r="Y75" i="2" s="1"/>
  <c r="X76" i="2"/>
  <c r="Y76" i="2" s="1"/>
  <c r="X77" i="2"/>
  <c r="Y77" i="2" s="1"/>
  <c r="X78" i="2"/>
  <c r="Y78" i="2" s="1"/>
  <c r="X79" i="2"/>
  <c r="Y79" i="2" s="1"/>
  <c r="X80" i="2"/>
  <c r="Y80" i="2" s="1"/>
  <c r="X81" i="2"/>
  <c r="Y81" i="2" s="1"/>
  <c r="X82" i="2"/>
  <c r="Y82" i="2" s="1"/>
  <c r="X83" i="2"/>
  <c r="Y83" i="2" s="1"/>
  <c r="X84" i="2"/>
  <c r="Y84" i="2" s="1"/>
  <c r="X85" i="2"/>
  <c r="Y85" i="2" s="1"/>
  <c r="X86" i="2"/>
  <c r="Y86" i="2" s="1"/>
  <c r="X87" i="2"/>
  <c r="Y87" i="2" s="1"/>
  <c r="X88" i="2"/>
  <c r="Y88" i="2" s="1"/>
  <c r="X89" i="2"/>
  <c r="Y89" i="2" s="1"/>
  <c r="X90" i="2"/>
  <c r="Y90" i="2" s="1"/>
  <c r="X91" i="2"/>
  <c r="Y91" i="2" s="1"/>
  <c r="X92" i="2"/>
  <c r="Y92" i="2" s="1"/>
  <c r="X93" i="2"/>
  <c r="Y93" i="2" s="1"/>
  <c r="X94" i="2"/>
  <c r="Y94" i="2" s="1"/>
  <c r="X95" i="2"/>
  <c r="X96" i="2"/>
  <c r="X97" i="2"/>
  <c r="Y97" i="2" s="1"/>
  <c r="X98" i="2"/>
  <c r="Y98" i="2" s="1"/>
  <c r="X99" i="2"/>
  <c r="Y99" i="2" s="1"/>
  <c r="X100" i="2"/>
  <c r="Y100" i="2" s="1"/>
  <c r="X101" i="2"/>
  <c r="Y101" i="2" s="1"/>
  <c r="X102" i="2"/>
  <c r="Y102" i="2" s="1"/>
  <c r="X103" i="2"/>
  <c r="Y103" i="2" s="1"/>
  <c r="X104" i="2"/>
  <c r="Y104" i="2" s="1"/>
  <c r="X105" i="2"/>
  <c r="Y105" i="2" s="1"/>
  <c r="X106" i="2"/>
  <c r="Y106" i="2" s="1"/>
  <c r="X107" i="2"/>
  <c r="Y107" i="2" s="1"/>
  <c r="X108" i="2"/>
  <c r="Y108" i="2" s="1"/>
  <c r="X109" i="2"/>
  <c r="Y109" i="2" s="1"/>
  <c r="X110" i="2"/>
  <c r="Y110" i="2" s="1"/>
  <c r="X111" i="2"/>
  <c r="Y111" i="2" s="1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5" i="2"/>
  <c r="Y15" i="2" s="1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O14" i="1"/>
  <c r="O15" i="1"/>
  <c r="O16" i="1"/>
  <c r="O17" i="1"/>
  <c r="O18" i="1"/>
  <c r="O19" i="1"/>
  <c r="O22" i="1"/>
  <c r="O25" i="1"/>
  <c r="O26" i="1"/>
  <c r="O27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3" i="1"/>
  <c r="Q14" i="1"/>
  <c r="Q15" i="1"/>
  <c r="Q16" i="1"/>
  <c r="Q17" i="1"/>
  <c r="Q18" i="1"/>
  <c r="Q19" i="1"/>
  <c r="Q22" i="1"/>
  <c r="Q25" i="1"/>
  <c r="Q26" i="1"/>
  <c r="Q27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3" i="1"/>
  <c r="G19" i="3"/>
  <c r="D10" i="3"/>
  <c r="E10" i="3"/>
  <c r="F10" i="3"/>
  <c r="C10" i="3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K152" i="1"/>
  <c r="J14" i="1"/>
  <c r="J15" i="1"/>
  <c r="J16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3" i="1"/>
  <c r="U188" i="1"/>
  <c r="K129" i="1" s="1"/>
  <c r="U187" i="1"/>
  <c r="K29" i="1" s="1"/>
  <c r="U186" i="1"/>
  <c r="U185" i="1"/>
  <c r="K188" i="1" s="1"/>
  <c r="U184" i="1"/>
  <c r="K44" i="1" s="1"/>
  <c r="U183" i="1"/>
  <c r="K148" i="1" s="1"/>
  <c r="U182" i="1"/>
  <c r="K80" i="1" s="1"/>
  <c r="U181" i="1"/>
  <c r="K143" i="1" s="1"/>
  <c r="U180" i="1"/>
  <c r="K82" i="1" s="1"/>
  <c r="U179" i="1"/>
  <c r="K144" i="1" s="1"/>
  <c r="U178" i="1"/>
  <c r="K108" i="1" s="1"/>
  <c r="U177" i="1"/>
  <c r="K145" i="1" s="1"/>
  <c r="U176" i="1"/>
  <c r="K146" i="1" s="1"/>
  <c r="U175" i="1"/>
  <c r="K83" i="1" s="1"/>
  <c r="U174" i="1"/>
  <c r="K114" i="1" s="1"/>
  <c r="U173" i="1"/>
  <c r="K166" i="1" s="1"/>
  <c r="U172" i="1"/>
  <c r="K98" i="1" s="1"/>
  <c r="U171" i="1"/>
  <c r="K127" i="1" s="1"/>
  <c r="U170" i="1"/>
  <c r="K78" i="1" s="1"/>
  <c r="U169" i="1"/>
  <c r="K131" i="1" s="1"/>
  <c r="U168" i="1"/>
  <c r="K137" i="1" s="1"/>
  <c r="U167" i="1"/>
  <c r="K165" i="1" s="1"/>
  <c r="U166" i="1"/>
  <c r="K134" i="1" s="1"/>
  <c r="U165" i="1"/>
  <c r="K70" i="1" s="1"/>
  <c r="U164" i="1"/>
  <c r="K23" i="1" s="1"/>
  <c r="U163" i="1"/>
  <c r="K155" i="1" s="1"/>
  <c r="U162" i="1"/>
  <c r="K67" i="1" s="1"/>
  <c r="U161" i="1"/>
  <c r="K161" i="1" s="1"/>
  <c r="U160" i="1"/>
  <c r="K147" i="1" s="1"/>
  <c r="U159" i="1"/>
  <c r="K140" i="1" s="1"/>
  <c r="U158" i="1"/>
  <c r="K142" i="1" s="1"/>
  <c r="U157" i="1"/>
  <c r="K97" i="1" s="1"/>
  <c r="U156" i="1"/>
  <c r="K72" i="1" s="1"/>
  <c r="U155" i="1"/>
  <c r="K179" i="1" s="1"/>
  <c r="U154" i="1"/>
  <c r="K117" i="1" s="1"/>
  <c r="U153" i="1"/>
  <c r="K96" i="1" s="1"/>
  <c r="U152" i="1"/>
  <c r="K162" i="1" s="1"/>
  <c r="U151" i="1"/>
  <c r="K130" i="1" s="1"/>
  <c r="U150" i="1"/>
  <c r="K149" i="1" s="1"/>
  <c r="U149" i="1"/>
  <c r="K180" i="1" s="1"/>
  <c r="U148" i="1"/>
  <c r="K100" i="1" s="1"/>
  <c r="U147" i="1"/>
  <c r="K119" i="1" s="1"/>
  <c r="U146" i="1"/>
  <c r="K123" i="1" s="1"/>
  <c r="U145" i="1"/>
  <c r="K124" i="1" s="1"/>
  <c r="U144" i="1"/>
  <c r="K113" i="1" s="1"/>
  <c r="U143" i="1"/>
  <c r="K39" i="1" s="1"/>
  <c r="U142" i="1"/>
  <c r="K160" i="1" s="1"/>
  <c r="U141" i="1"/>
  <c r="K55" i="1" s="1"/>
  <c r="U140" i="1"/>
  <c r="K50" i="1" s="1"/>
  <c r="U139" i="1"/>
  <c r="K60" i="1" s="1"/>
  <c r="U138" i="1"/>
  <c r="K66" i="1" s="1"/>
  <c r="U137" i="1"/>
  <c r="K65" i="1" s="1"/>
  <c r="U136" i="1"/>
  <c r="K68" i="1" s="1"/>
  <c r="U135" i="1"/>
  <c r="K69" i="1" s="1"/>
  <c r="U134" i="1"/>
  <c r="K27" i="1" s="1"/>
  <c r="U133" i="1"/>
  <c r="K49" i="1" s="1"/>
  <c r="U132" i="1"/>
  <c r="K81" i="1" s="1"/>
  <c r="U131" i="1"/>
  <c r="K170" i="1" s="1"/>
  <c r="U130" i="1"/>
  <c r="K48" i="1" s="1"/>
  <c r="U129" i="1"/>
  <c r="K56" i="1" s="1"/>
  <c r="U128" i="1"/>
  <c r="K62" i="1" s="1"/>
  <c r="U127" i="1"/>
  <c r="K51" i="1" s="1"/>
  <c r="U126" i="1"/>
  <c r="K57" i="1" s="1"/>
  <c r="U125" i="1"/>
  <c r="K47" i="1" s="1"/>
  <c r="U124" i="1"/>
  <c r="K54" i="1" s="1"/>
  <c r="U123" i="1"/>
  <c r="K167" i="1" s="1"/>
  <c r="U122" i="1"/>
  <c r="K168" i="1" s="1"/>
  <c r="U121" i="1"/>
  <c r="K61" i="1" s="1"/>
  <c r="U120" i="1"/>
  <c r="K45" i="1" s="1"/>
  <c r="U119" i="1"/>
  <c r="K87" i="1" s="1"/>
  <c r="U118" i="1"/>
  <c r="K22" i="1" s="1"/>
  <c r="U117" i="1"/>
  <c r="K138" i="1" s="1"/>
  <c r="U116" i="1"/>
  <c r="K26" i="1" s="1"/>
  <c r="U115" i="1"/>
  <c r="K90" i="1" s="1"/>
  <c r="U114" i="1"/>
  <c r="K46" i="1" s="1"/>
  <c r="U113" i="1"/>
  <c r="K135" i="1" s="1"/>
  <c r="U112" i="1"/>
  <c r="K88" i="1" s="1"/>
  <c r="U111" i="1"/>
  <c r="K133" i="1" s="1"/>
  <c r="U110" i="1"/>
  <c r="K91" i="1" s="1"/>
  <c r="U109" i="1"/>
  <c r="K181" i="1" s="1"/>
  <c r="U108" i="1"/>
  <c r="K164" i="1" s="1"/>
  <c r="U107" i="1"/>
  <c r="K153" i="1" s="1"/>
  <c r="U106" i="1"/>
  <c r="K171" i="1" s="1"/>
  <c r="U105" i="1"/>
  <c r="U104" i="1"/>
  <c r="K71" i="1" s="1"/>
  <c r="U103" i="1"/>
  <c r="K93" i="1" s="1"/>
  <c r="U102" i="1"/>
  <c r="K125" i="1" s="1"/>
  <c r="U101" i="1"/>
  <c r="K35" i="1" s="1"/>
  <c r="U100" i="1"/>
  <c r="K76" i="1" s="1"/>
  <c r="U99" i="1"/>
  <c r="K126" i="1" s="1"/>
  <c r="U98" i="1"/>
  <c r="K112" i="1" s="1"/>
  <c r="U97" i="1"/>
  <c r="K28" i="1" s="1"/>
  <c r="U96" i="1"/>
  <c r="K84" i="1" s="1"/>
  <c r="U95" i="1"/>
  <c r="K79" i="1" s="1"/>
  <c r="U94" i="1"/>
  <c r="K156" i="1" s="1"/>
  <c r="U93" i="1"/>
  <c r="K33" i="1" s="1"/>
  <c r="U92" i="1"/>
  <c r="K118" i="1" s="1"/>
  <c r="U91" i="1"/>
  <c r="K178" i="1" s="1"/>
  <c r="U90" i="1"/>
  <c r="K31" i="1" s="1"/>
  <c r="U89" i="1"/>
  <c r="K24" i="1" s="1"/>
  <c r="U88" i="1"/>
  <c r="K73" i="1" s="1"/>
  <c r="U87" i="1"/>
  <c r="K111" i="1" s="1"/>
  <c r="U86" i="1"/>
  <c r="K115" i="1" s="1"/>
  <c r="U85" i="1"/>
  <c r="K92" i="1" s="1"/>
  <c r="U84" i="1"/>
  <c r="K128" i="1" s="1"/>
  <c r="U83" i="1"/>
  <c r="K187" i="1" s="1"/>
  <c r="U82" i="1"/>
  <c r="K169" i="1" s="1"/>
  <c r="U81" i="1"/>
  <c r="K122" i="1" s="1"/>
  <c r="U80" i="1"/>
  <c r="K14" i="1" s="1"/>
  <c r="U79" i="1"/>
  <c r="K182" i="1" s="1"/>
  <c r="U78" i="1"/>
  <c r="K75" i="1" s="1"/>
  <c r="U77" i="1"/>
  <c r="K102" i="1" s="1"/>
  <c r="U76" i="1"/>
  <c r="K32" i="1" s="1"/>
  <c r="U75" i="1"/>
  <c r="K30" i="1" s="1"/>
  <c r="U74" i="1"/>
  <c r="K121" i="1" s="1"/>
  <c r="U73" i="1"/>
  <c r="K185" i="1" s="1"/>
  <c r="U72" i="1"/>
  <c r="K174" i="1" s="1"/>
  <c r="U71" i="1"/>
  <c r="K172" i="1" s="1"/>
  <c r="U70" i="1"/>
  <c r="K120" i="1" s="1"/>
  <c r="U69" i="1"/>
  <c r="K37" i="1" s="1"/>
  <c r="U68" i="1"/>
  <c r="K106" i="1" s="1"/>
  <c r="U67" i="1"/>
  <c r="K163" i="1" s="1"/>
  <c r="U66" i="1"/>
  <c r="K58" i="1" s="1"/>
  <c r="U65" i="1"/>
  <c r="K85" i="1" s="1"/>
  <c r="U64" i="1"/>
  <c r="K36" i="1" s="1"/>
  <c r="U63" i="1"/>
  <c r="K175" i="1" s="1"/>
  <c r="U62" i="1"/>
  <c r="K34" i="1" s="1"/>
  <c r="U61" i="1"/>
  <c r="K184" i="1" s="1"/>
  <c r="U60" i="1"/>
  <c r="K183" i="1" s="1"/>
  <c r="U59" i="1"/>
  <c r="K94" i="1" s="1"/>
  <c r="U58" i="1"/>
  <c r="K104" i="1" s="1"/>
  <c r="U57" i="1"/>
  <c r="K15" i="1" s="1"/>
  <c r="U56" i="1"/>
  <c r="K139" i="1" s="1"/>
  <c r="U55" i="1"/>
  <c r="K110" i="1" s="1"/>
  <c r="U54" i="1"/>
  <c r="K186" i="1" s="1"/>
  <c r="U53" i="1"/>
  <c r="K109" i="1" s="1"/>
  <c r="U52" i="1"/>
  <c r="K150" i="1" s="1"/>
  <c r="U51" i="1"/>
  <c r="K99" i="1" s="1"/>
  <c r="U50" i="1"/>
  <c r="K107" i="1" s="1"/>
  <c r="U49" i="1"/>
  <c r="K103" i="1" s="1"/>
  <c r="U48" i="1"/>
  <c r="K141" i="1" s="1"/>
  <c r="U47" i="1"/>
  <c r="K13" i="1" s="1"/>
  <c r="U46" i="1"/>
  <c r="K105" i="1" s="1"/>
  <c r="U45" i="1"/>
  <c r="K95" i="1" s="1"/>
  <c r="U44" i="1"/>
  <c r="K154" i="1" s="1"/>
  <c r="U43" i="1"/>
  <c r="K136" i="1" s="1"/>
  <c r="U42" i="1"/>
  <c r="K77" i="1" s="1"/>
  <c r="U41" i="1"/>
  <c r="K42" i="1" s="1"/>
  <c r="U40" i="1"/>
  <c r="K159" i="1" s="1"/>
  <c r="U39" i="1"/>
  <c r="K116" i="1" s="1"/>
  <c r="U38" i="1"/>
  <c r="K41" i="1" s="1"/>
  <c r="U37" i="1"/>
  <c r="K173" i="1" s="1"/>
  <c r="U36" i="1"/>
  <c r="K158" i="1" s="1"/>
  <c r="U35" i="1"/>
  <c r="K132" i="1" s="1"/>
  <c r="U34" i="1"/>
  <c r="K86" i="1" s="1"/>
  <c r="U33" i="1"/>
  <c r="K89" i="1" s="1"/>
  <c r="U32" i="1"/>
  <c r="K43" i="1" s="1"/>
  <c r="U31" i="1"/>
  <c r="K157" i="1" s="1"/>
  <c r="U30" i="1"/>
  <c r="K63" i="1" s="1"/>
  <c r="U29" i="1"/>
  <c r="K25" i="1" s="1"/>
  <c r="U28" i="1"/>
  <c r="K53" i="1" s="1"/>
  <c r="U27" i="1"/>
  <c r="K177" i="1" s="1"/>
  <c r="U26" i="1"/>
  <c r="K18" i="1" s="1"/>
  <c r="U25" i="1"/>
  <c r="K16" i="1" s="1"/>
  <c r="U24" i="1"/>
  <c r="K19" i="1" s="1"/>
  <c r="U23" i="1"/>
  <c r="K151" i="1" s="1"/>
  <c r="U22" i="1"/>
  <c r="K64" i="1" s="1"/>
  <c r="U21" i="1"/>
  <c r="K52" i="1" s="1"/>
  <c r="U20" i="1"/>
  <c r="K38" i="1" s="1"/>
  <c r="U19" i="1"/>
  <c r="K40" i="1" s="1"/>
  <c r="U18" i="1"/>
  <c r="K59" i="1" s="1"/>
  <c r="U17" i="1"/>
  <c r="K20" i="1" s="1"/>
  <c r="U16" i="1"/>
  <c r="K74" i="1" s="1"/>
  <c r="U15" i="1"/>
  <c r="K101" i="1" s="1"/>
  <c r="U14" i="1"/>
  <c r="K176" i="1" s="1"/>
  <c r="U13" i="1"/>
  <c r="K21" i="1" s="1"/>
  <c r="U12" i="1"/>
  <c r="J10" i="1"/>
  <c r="I10" i="1"/>
  <c r="H10" i="1"/>
  <c r="F10" i="1"/>
  <c r="E10" i="1"/>
  <c r="D10" i="1"/>
  <c r="C10" i="1"/>
  <c r="Q189" i="1" l="1"/>
  <c r="O189" i="1"/>
  <c r="W198" i="2"/>
  <c r="W200" i="2" s="1"/>
</calcChain>
</file>

<file path=xl/sharedStrings.xml><?xml version="1.0" encoding="utf-8"?>
<sst xmlns="http://schemas.openxmlformats.org/spreadsheetml/2006/main" count="5128" uniqueCount="1292">
  <si>
    <t>OLTE TOTAL DOWN TIME AND MTTR OCT 2023</t>
  </si>
  <si>
    <t>TOTAL DOWN TIME</t>
  </si>
  <si>
    <t>MTTR</t>
  </si>
  <si>
    <t>TOTAL</t>
  </si>
  <si>
    <t>UDYAMI</t>
  </si>
  <si>
    <t>BAF</t>
  </si>
  <si>
    <t>BF</t>
  </si>
  <si>
    <t>&lt; 10 HOURS</t>
  </si>
  <si>
    <t>&lt; 4 HOURS</t>
  </si>
  <si>
    <t>10 HOURS TO 24 HOURS</t>
  </si>
  <si>
    <t>4 HRS TO 6 HRS</t>
  </si>
  <si>
    <t>&gt; 24 HOURS</t>
  </si>
  <si>
    <t>&gt; 6 HOURS</t>
  </si>
  <si>
    <t>SR</t>
  </si>
  <si>
    <t>Name of Franchisee</t>
  </si>
  <si>
    <t>IPAddress</t>
  </si>
  <si>
    <t>VENDOR</t>
  </si>
  <si>
    <t>FREQ Fault</t>
  </si>
  <si>
    <t>Total Down Duration</t>
  </si>
  <si>
    <t>type</t>
  </si>
  <si>
    <t>JOHN WELLION, KAMORTA, NANCOWRIE</t>
  </si>
  <si>
    <t>CHAMPIN</t>
  </si>
  <si>
    <t>10.215.223.145</t>
  </si>
  <si>
    <t>SYROTECH</t>
  </si>
  <si>
    <t>7days 19Hrs 50mins</t>
  </si>
  <si>
    <t>0days 4h:05m:00s</t>
  </si>
  <si>
    <t>RURAL</t>
  </si>
  <si>
    <t>BIPLAB MONDAL, NABAGRAM, DIGLIPUR</t>
  </si>
  <si>
    <t>MOHANPUR</t>
  </si>
  <si>
    <t>10.215.223.155</t>
  </si>
  <si>
    <t>OPTRONIX</t>
  </si>
  <si>
    <t>6days 17Hrs 36mins</t>
  </si>
  <si>
    <t>0days 1h:02m:33s</t>
  </si>
  <si>
    <t>URBAN</t>
  </si>
  <si>
    <t>M/s SANGITA KARUN ASSOCIATES OPC PVT LTD., PBL</t>
  </si>
  <si>
    <t>SHIBPUR</t>
  </si>
  <si>
    <t>10.214.223.4</t>
  </si>
  <si>
    <t>MIKROTIK</t>
  </si>
  <si>
    <t>5days 5Hrs 0mins</t>
  </si>
  <si>
    <t>0days 3h:07m:30s</t>
  </si>
  <si>
    <t>M/S R M DIGITAL ENTERTAINER</t>
  </si>
  <si>
    <t>ARONG</t>
  </si>
  <si>
    <t>10.215.223.143</t>
  </si>
  <si>
    <t>NETLINK</t>
  </si>
  <si>
    <t>5days 23Hrs 34mins</t>
  </si>
  <si>
    <t>0days 8h:26m:44s</t>
  </si>
  <si>
    <t>KERLAPURAM</t>
  </si>
  <si>
    <t>10.211.223.64</t>
  </si>
  <si>
    <t>DBC</t>
  </si>
  <si>
    <t>5days 13Hrs 21mins</t>
  </si>
  <si>
    <t>0days 1h:51m:07s</t>
  </si>
  <si>
    <t>M/S  UJJAL SATELLITE CABLE NETWORK</t>
  </si>
  <si>
    <t>10.215.223.171</t>
  </si>
  <si>
    <t>SYR0TECH</t>
  </si>
  <si>
    <t>5days 10Hrs 35mins</t>
  </si>
  <si>
    <t>0days 9h:19m:37s</t>
  </si>
  <si>
    <t>RAMNAGAR</t>
  </si>
  <si>
    <t>10.214.223.9</t>
  </si>
  <si>
    <t>4days 13Hrs 22mins</t>
  </si>
  <si>
    <t>0days 6h:50m:07s</t>
  </si>
  <si>
    <t>M/s ISLAND DIGITAL SERVICE, RANGAT.</t>
  </si>
  <si>
    <t>RANGAT</t>
  </si>
  <si>
    <t>10.211.223.30</t>
  </si>
  <si>
    <t>3days 3Hrs 6mins</t>
  </si>
  <si>
    <t>0days 15h:01m:12s</t>
  </si>
  <si>
    <t>M/s ISLAND DIGITAL SERVICE, RANGAT</t>
  </si>
  <si>
    <t>RANGAT-2</t>
  </si>
  <si>
    <t>10.215.223.134</t>
  </si>
  <si>
    <t>RICHERLINK</t>
  </si>
  <si>
    <t>3days 2Hrs 54mins</t>
  </si>
  <si>
    <t>0days 14h:58m:53s</t>
  </si>
  <si>
    <t>LATA BISWAS, DIGLIPUR</t>
  </si>
  <si>
    <t>SHYAMNAGAR</t>
  </si>
  <si>
    <t>10.214.223.22</t>
  </si>
  <si>
    <t>3days 1Hrs 57mins</t>
  </si>
  <si>
    <t>0days 2h:38m:26s</t>
  </si>
  <si>
    <t>M/s SUN SAT VISION</t>
  </si>
  <si>
    <t>WANDOOR</t>
  </si>
  <si>
    <t>10.211.223.34</t>
  </si>
  <si>
    <t>3days 17Hrs 10mins</t>
  </si>
  <si>
    <t>0days 22h:17m:32s</t>
  </si>
  <si>
    <t>SIVA RAMESWARI</t>
  </si>
  <si>
    <t>GUPTAPARA</t>
  </si>
  <si>
    <t>10.211.223.27</t>
  </si>
  <si>
    <t>3days 14Hrs 5mins</t>
  </si>
  <si>
    <t>0days 10h:45m:38s</t>
  </si>
  <si>
    <t>M/s UJJAL SATELLITE CABLE NETWORK</t>
  </si>
  <si>
    <t>AERIAL BAY</t>
  </si>
  <si>
    <t>10.215.223.149</t>
  </si>
  <si>
    <t>3days 11Hrs 29mins</t>
  </si>
  <si>
    <t>0days 6h:25m:18s</t>
  </si>
  <si>
    <t>ARIEL BAY</t>
  </si>
  <si>
    <t>10.214.223.14</t>
  </si>
  <si>
    <t>3days 10Hrs 56mins</t>
  </si>
  <si>
    <t>0days 6h:54m:39s</t>
  </si>
  <si>
    <t>10.211.223.20</t>
  </si>
  <si>
    <t>3days 10Hrs 31mins</t>
  </si>
  <si>
    <t>0days 6h:52m:32s</t>
  </si>
  <si>
    <t>GARACHARMA</t>
  </si>
  <si>
    <t>10.211.223.8</t>
  </si>
  <si>
    <t>3days 0Hrs 47mins</t>
  </si>
  <si>
    <t>0days 10h:23m:49s</t>
  </si>
  <si>
    <t>NABIN ROY, RANGAT BAZAR, RANGAT</t>
  </si>
  <si>
    <t>10.215.223.169</t>
  </si>
  <si>
    <t>2days 7Hrs 10mins</t>
  </si>
  <si>
    <t>0days 18h:23m:15s</t>
  </si>
  <si>
    <t>CHIDIYATAPU</t>
  </si>
  <si>
    <t>10.214.223.29</t>
  </si>
  <si>
    <t>2days 22Hrs 10mins</t>
  </si>
  <si>
    <t>0days 23h:23m:12s</t>
  </si>
  <si>
    <t>M/S SAI RAM CABLE TV NETWORK</t>
  </si>
  <si>
    <t>MGCOLLEGE</t>
  </si>
  <si>
    <t>10.215.223.147</t>
  </si>
  <si>
    <t>2days 1Hrs 56mins</t>
  </si>
  <si>
    <t>0days 3h:07m:14s</t>
  </si>
  <si>
    <t>10.214.223.30</t>
  </si>
  <si>
    <t>2days 1Hrs 28mins</t>
  </si>
  <si>
    <t>0days 1h:54m:08s</t>
  </si>
  <si>
    <t>MADHUPUR</t>
  </si>
  <si>
    <t>10.214.223.11</t>
  </si>
  <si>
    <t>2days 1Hrs 12mins</t>
  </si>
  <si>
    <t>0days 4h:28m:22s</t>
  </si>
  <si>
    <t>10.211.223.22</t>
  </si>
  <si>
    <t>2days 19Hrs 45mins</t>
  </si>
  <si>
    <t>0days 6h:46m:31s</t>
  </si>
  <si>
    <t>M/s ISLAND DIGITAL SOLUTIONS PVT.LTD</t>
  </si>
  <si>
    <t>10.215.223.101</t>
  </si>
  <si>
    <t>2days 18Hrs 35mins</t>
  </si>
  <si>
    <t>0days 6h:39m:28s</t>
  </si>
  <si>
    <t>M/S ARUN CABLE NETWORK, CAMPBELL BAY</t>
  </si>
  <si>
    <t>GANDHINAGAR</t>
  </si>
  <si>
    <t>10.215.223.16</t>
  </si>
  <si>
    <t>Netlink</t>
  </si>
  <si>
    <t>2days 14Hrs 56mins</t>
  </si>
  <si>
    <t>0days 3h:29m:47s</t>
  </si>
  <si>
    <t>KERALAPURAM</t>
  </si>
  <si>
    <t>10.214.223.34</t>
  </si>
  <si>
    <t>2days 10Hrs 9mins</t>
  </si>
  <si>
    <t>0days 2h:09m:12s</t>
  </si>
  <si>
    <t>M/S ACTIVE CABLE NETWORK, DIGLIPUR</t>
  </si>
  <si>
    <t>10.215.223.140</t>
  </si>
  <si>
    <t>1days 9Hrs 50mins</t>
  </si>
  <si>
    <t>0days 2h:25m:01s</t>
  </si>
  <si>
    <t>KALIGHAT</t>
  </si>
  <si>
    <t>10.214.223.10</t>
  </si>
  <si>
    <t>1days 8Hrs 32mins</t>
  </si>
  <si>
    <t>0days 2h:42m:40s</t>
  </si>
  <si>
    <t>M/s  S.P.CABLE NETWORK, KHALIGHAT</t>
  </si>
  <si>
    <t>KHALIGHAT</t>
  </si>
  <si>
    <t>10.211.223.45</t>
  </si>
  <si>
    <t>1days 8Hrs 25mins</t>
  </si>
  <si>
    <t>0days 2h:42m:05s</t>
  </si>
  <si>
    <t>SASHADHAR HALDER, KALIGHAT</t>
  </si>
  <si>
    <t>10.211.223.59</t>
  </si>
  <si>
    <t>1days 8Hrs 22mins</t>
  </si>
  <si>
    <t>0days 2h:41m:48s</t>
  </si>
  <si>
    <t>M/s SHARMA CABLE NETWORK, MBR</t>
  </si>
  <si>
    <t>MGGCOLLEGE</t>
  </si>
  <si>
    <t>10.215.223.153</t>
  </si>
  <si>
    <t>1days 8Hrs 20mins</t>
  </si>
  <si>
    <t>0days 6h:28m:01s</t>
  </si>
  <si>
    <t xml:space="preserve">M/s SHARMA CABLE NETWORK, MBR </t>
  </si>
  <si>
    <t>KARMATANG</t>
  </si>
  <si>
    <t>10.211.223.47</t>
  </si>
  <si>
    <t>1days 7Hrs 55mins</t>
  </si>
  <si>
    <t>0days 7h:58m:46s</t>
  </si>
  <si>
    <t>ARINDAM HAZRA</t>
  </si>
  <si>
    <t>CAR NICOBAR</t>
  </si>
  <si>
    <t>10.215.223.152</t>
  </si>
  <si>
    <t>1days 6Hrs 8mins</t>
  </si>
  <si>
    <t>0days 3h:00m:45s</t>
  </si>
  <si>
    <t>M/S S S S CABLE NETWORK, SITANAGAR, DIGLIPUR</t>
  </si>
  <si>
    <t>SITANAGAR</t>
  </si>
  <si>
    <t>10.211.223.19</t>
  </si>
  <si>
    <t>1days 6Hrs 3mins</t>
  </si>
  <si>
    <t>0days 2h:08m:46s</t>
  </si>
  <si>
    <t>LAXMIPUR</t>
  </si>
  <si>
    <t>10.215.223.168</t>
  </si>
  <si>
    <t>1days 6Hrs 15mins</t>
  </si>
  <si>
    <t>0days 2h:19m:36s</t>
  </si>
  <si>
    <t>M/S S S S CABLE NETWORK</t>
  </si>
  <si>
    <t>SITANAGAR , DIGLIPUR</t>
  </si>
  <si>
    <t>10.215.223.13</t>
  </si>
  <si>
    <t>1days 5Hrs 34mins</t>
  </si>
  <si>
    <t>0days 2h:16m:26s</t>
  </si>
  <si>
    <t>SUBASHGRAM</t>
  </si>
  <si>
    <t>10.211.223.55</t>
  </si>
  <si>
    <t>1days 5Hrs 19mins</t>
  </si>
  <si>
    <t>0days 2h:15m:20s</t>
  </si>
  <si>
    <t>KISHORINAGAR</t>
  </si>
  <si>
    <t>10.211.223.14</t>
  </si>
  <si>
    <t>1days 3Hrs 8mins</t>
  </si>
  <si>
    <t>0days 2h:28m:00s</t>
  </si>
  <si>
    <t>10.214.223.23</t>
  </si>
  <si>
    <t>1days 3Hrs 6mins</t>
  </si>
  <si>
    <t>0days 2h:27m:46s</t>
  </si>
  <si>
    <t>DIGLIPUR EXCHANGE</t>
  </si>
  <si>
    <t>10.214.223.26</t>
  </si>
  <si>
    <t>1days 3Hrs 2mins</t>
  </si>
  <si>
    <t>0days 2h:27m:28s</t>
  </si>
  <si>
    <t>MILLANGRAM</t>
  </si>
  <si>
    <t>10.214.223.5</t>
  </si>
  <si>
    <t>1days 3Hrs 22mins</t>
  </si>
  <si>
    <t>0days 2h:29m:16s</t>
  </si>
  <si>
    <t>RADHANAGAR</t>
  </si>
  <si>
    <t>10.214.223.7</t>
  </si>
  <si>
    <t>M/S ACTIVE CABLE NETWORK, DIGLIPUR (BBNL OLTE~IV 4)</t>
  </si>
  <si>
    <t>10.211.223.7</t>
  </si>
  <si>
    <t>1days 3Hrs 19mins</t>
  </si>
  <si>
    <t>0days 2h:16m:33s</t>
  </si>
  <si>
    <t>10.214.223.13</t>
  </si>
  <si>
    <t>1days 3Hrs 15mins</t>
  </si>
  <si>
    <t>0days 2h:28m:38s</t>
  </si>
  <si>
    <t>10.214.223.8</t>
  </si>
  <si>
    <t>1days 3Hrs 12mins</t>
  </si>
  <si>
    <t>0days 2h:28m:23s</t>
  </si>
  <si>
    <t>T/EXCHANGE, DIGLIPUR</t>
  </si>
  <si>
    <t>10.214.223.19</t>
  </si>
  <si>
    <t>1days 3Hrs 11mins</t>
  </si>
  <si>
    <t>0days 2h:28m:14s</t>
  </si>
  <si>
    <t>M/s SKY LITE SAT VISION, WRIGHTMYO</t>
  </si>
  <si>
    <t>WRIGHTMYO, MANNARGHAT</t>
  </si>
  <si>
    <t>10.215.223.128</t>
  </si>
  <si>
    <t>1days 3Hrs 0mins</t>
  </si>
  <si>
    <t>0days 4h:30m:00s</t>
  </si>
  <si>
    <t>NAVEEN NAGAR</t>
  </si>
  <si>
    <t>10.211.223.11</t>
  </si>
  <si>
    <t>1days 15Hrs 22mins</t>
  </si>
  <si>
    <t>0days 2h:11m:14s</t>
  </si>
  <si>
    <t>KALERA</t>
  </si>
  <si>
    <t>10.214.223.12</t>
  </si>
  <si>
    <t>1days 14Hrs 59mins</t>
  </si>
  <si>
    <t>0days 2h:47m:06s</t>
  </si>
  <si>
    <t>10.211.223.10</t>
  </si>
  <si>
    <t>1days 13Hrs 57mins</t>
  </si>
  <si>
    <t>0days 1h:59m:50s</t>
  </si>
  <si>
    <t>SUBHASGRAM-2</t>
  </si>
  <si>
    <t>10.215.223.110</t>
  </si>
  <si>
    <t>1days 13Hrs 3mins</t>
  </si>
  <si>
    <t>0days 2h:10m:45s</t>
  </si>
  <si>
    <t>RKGRAM</t>
  </si>
  <si>
    <t>10.211.223.9</t>
  </si>
  <si>
    <t>1days 13Hrs 29mins</t>
  </si>
  <si>
    <t>0days 1h:58m:23s</t>
  </si>
  <si>
    <t>10.211.223.12</t>
  </si>
  <si>
    <t>1days 12Hrs 44mins</t>
  </si>
  <si>
    <t>0days 2h:09m:40s</t>
  </si>
  <si>
    <t>DIGLIPUR</t>
  </si>
  <si>
    <t>10.215.223.139</t>
  </si>
  <si>
    <t>1days 11Hrs 6mins</t>
  </si>
  <si>
    <t>0days 2h:20m:23s</t>
  </si>
  <si>
    <t>10.215.223.151</t>
  </si>
  <si>
    <t>1days 11Hrs 21mins</t>
  </si>
  <si>
    <t>0days 2h:31m:29s</t>
  </si>
  <si>
    <t>M/s MEHAK CABLE NETWORK, GARACHARMA</t>
  </si>
  <si>
    <t>FERRARGUNJ</t>
  </si>
  <si>
    <t>10.211.223.13</t>
  </si>
  <si>
    <t>1days 10Hrs 60mins</t>
  </si>
  <si>
    <t>0days 5h:49m:59s</t>
  </si>
  <si>
    <t>10.211.223.44</t>
  </si>
  <si>
    <t>1days 10Hrs 5mins</t>
  </si>
  <si>
    <t>0days 2h:16m:19s</t>
  </si>
  <si>
    <t>10.215.223.61</t>
  </si>
  <si>
    <t>CARNICOBAR</t>
  </si>
  <si>
    <t>10.215.223.72</t>
  </si>
  <si>
    <t>0days 9Hrs 5mins</t>
  </si>
  <si>
    <t>0days 1h:30m:46s</t>
  </si>
  <si>
    <t>M/S HiFi7 FIBERNET Pvt. Ltd.</t>
  </si>
  <si>
    <t>Bambooflat</t>
  </si>
  <si>
    <t>10.215.223.71</t>
  </si>
  <si>
    <t>Alphion</t>
  </si>
  <si>
    <t>0days 9Hrs 55mins</t>
  </si>
  <si>
    <t>0days 1h:39m:07s</t>
  </si>
  <si>
    <t>KAMORTA</t>
  </si>
  <si>
    <t>10.215.223.132</t>
  </si>
  <si>
    <t>Syrotech</t>
  </si>
  <si>
    <t>0days 3h:18m:14s</t>
  </si>
  <si>
    <t>WIMBERLYGUNJ</t>
  </si>
  <si>
    <t>10.211.223.41</t>
  </si>
  <si>
    <t>0days 9Hrs 45mins</t>
  </si>
  <si>
    <t>0days 1h:57m:01s</t>
  </si>
  <si>
    <t>TUSHNABAD</t>
  </si>
  <si>
    <t>10.214.223.2</t>
  </si>
  <si>
    <t>0days 9Hrs 35mins</t>
  </si>
  <si>
    <t>0days 3h:11m:43s</t>
  </si>
  <si>
    <t>10.211.223.17</t>
  </si>
  <si>
    <t>0days 9Hrs 22mins</t>
  </si>
  <si>
    <t>0days 3h:07m:27s</t>
  </si>
  <si>
    <t>NEIL</t>
  </si>
  <si>
    <t>10.215.223.158</t>
  </si>
  <si>
    <t>0days 9Hrs 10mins</t>
  </si>
  <si>
    <t>0days 2h:17m:27s</t>
  </si>
  <si>
    <t>DOLLYGUNJ</t>
  </si>
  <si>
    <t>10.215.223.52</t>
  </si>
  <si>
    <t>0days 8Hrs 59mins</t>
  </si>
  <si>
    <t>0days 2h:14m:48s</t>
  </si>
  <si>
    <t>SUN ELECTRONICS, BATHUBASTHI</t>
  </si>
  <si>
    <t>SIPPIGHAT</t>
  </si>
  <si>
    <t>10.211.223.31</t>
  </si>
  <si>
    <t>0days 8Hrs 45mins</t>
  </si>
  <si>
    <t>0days 1h:27m:30s</t>
  </si>
  <si>
    <t>M/s RAJA &amp;  RAJA CABLE TV ENTERTAINMENT</t>
  </si>
  <si>
    <t>SWADESHNAGAR</t>
  </si>
  <si>
    <t>10.215.223.163</t>
  </si>
  <si>
    <t>0days 8Hrs 30mins</t>
  </si>
  <si>
    <t>0days 2h:07m:26s</t>
  </si>
  <si>
    <t xml:space="preserve">NARAYAN DAS, NIMBUDERA, </t>
  </si>
  <si>
    <t>10.211.223.60</t>
  </si>
  <si>
    <t>0days 8Hrs 20mins</t>
  </si>
  <si>
    <t>0days 2h:46m:43s</t>
  </si>
  <si>
    <t>JUNGLIGHAT-2</t>
  </si>
  <si>
    <t>10.215.223.89</t>
  </si>
  <si>
    <t>0days 8Hrs 17mins</t>
  </si>
  <si>
    <t>0days 2h:04m:20s</t>
  </si>
  <si>
    <t>MILDERA, KATCHAL</t>
  </si>
  <si>
    <t>10.215.223.150</t>
  </si>
  <si>
    <t>0days 8Hrs 10mins</t>
  </si>
  <si>
    <t>0days 2h:02m:29s</t>
  </si>
  <si>
    <t>R KAVITHA, DSA</t>
  </si>
  <si>
    <t>Havelock</t>
  </si>
  <si>
    <t>10.215.223.79</t>
  </si>
  <si>
    <t>0days 2h:02m:30s</t>
  </si>
  <si>
    <t>M/S VENKATESH CABLE NETWORK</t>
  </si>
  <si>
    <t>CHOULDARI</t>
  </si>
  <si>
    <t>10.215.223.2</t>
  </si>
  <si>
    <t>0days 2h:43m:16s</t>
  </si>
  <si>
    <t>RAMA BISWAS, KALSI, BAKULTALA (BBNL OLTE~IV 4)</t>
  </si>
  <si>
    <t>10.211.223.6</t>
  </si>
  <si>
    <t>0days 7Hrs 5mins</t>
  </si>
  <si>
    <t>0days 3h:32m:28s</t>
  </si>
  <si>
    <t>JUNGLIGHAT-6</t>
  </si>
  <si>
    <t>10.215.223.109</t>
  </si>
  <si>
    <t>0days 3h:32m:29s</t>
  </si>
  <si>
    <t>JUNGLIGHAT-4</t>
  </si>
  <si>
    <t>10.215.223.85</t>
  </si>
  <si>
    <t>PATHERGUDDA-1</t>
  </si>
  <si>
    <t>10.215.223.90</t>
  </si>
  <si>
    <t>0days 3h:32m:30s</t>
  </si>
  <si>
    <t>TUSHNABAD EXCHANGE</t>
  </si>
  <si>
    <t>10.215.223.122</t>
  </si>
  <si>
    <t>CHOULDHARI</t>
  </si>
  <si>
    <t>10.211.223.33</t>
  </si>
  <si>
    <t>0days 7Hrs 50mins</t>
  </si>
  <si>
    <t>0days 2h:36m:38s</t>
  </si>
  <si>
    <t>JUNGLIGHAT-3</t>
  </si>
  <si>
    <t>10.215.223.91</t>
  </si>
  <si>
    <t>0days 7Hrs 4mins</t>
  </si>
  <si>
    <t>0days 3h:32m:03s</t>
  </si>
  <si>
    <t>ABERDEEN BAZAR-5</t>
  </si>
  <si>
    <t>10.215.223.129</t>
  </si>
  <si>
    <t>0days 7Hrs 40mins</t>
  </si>
  <si>
    <t>0days 1h:54m:54s</t>
  </si>
  <si>
    <t>M/s KANI SAT VISION, NAYAGAON</t>
  </si>
  <si>
    <t>DOODHLINE</t>
  </si>
  <si>
    <t>10.215.223.124</t>
  </si>
  <si>
    <t>0days 2h:33m:16s</t>
  </si>
  <si>
    <t>NAMUNAGHAR</t>
  </si>
  <si>
    <t>10.215.223.125</t>
  </si>
  <si>
    <t>0days 2h:33m:18s</t>
  </si>
  <si>
    <t>BATHUBASTHI-3</t>
  </si>
  <si>
    <t>10.215.223.88</t>
  </si>
  <si>
    <t>Richerlink</t>
  </si>
  <si>
    <t>0days 7Hrs 35mins</t>
  </si>
  <si>
    <t>0days 2h:31m:39s</t>
  </si>
  <si>
    <t>ABERDEEN BAZAAR-1</t>
  </si>
  <si>
    <t>10.215.223.68</t>
  </si>
  <si>
    <t>0days 7Hrs 30mins</t>
  </si>
  <si>
    <t>0days 2h:29m:52s</t>
  </si>
  <si>
    <t>ABERDEEN BAZAAR-2</t>
  </si>
  <si>
    <t>10.215.223.6</t>
  </si>
  <si>
    <t>0days 2h:29m:53s</t>
  </si>
  <si>
    <t>R.KAVITHA, SWARAJ DWEEP</t>
  </si>
  <si>
    <t>SWARAJ DWEEP</t>
  </si>
  <si>
    <t>10.211.223.38</t>
  </si>
  <si>
    <t>0days 7Hrs 20mins</t>
  </si>
  <si>
    <t>0days 2h:26m:39s</t>
  </si>
  <si>
    <t>MAYABUNDER</t>
  </si>
  <si>
    <t>10.215.223.78</t>
  </si>
  <si>
    <t>0days 7Hrs 15mins</t>
  </si>
  <si>
    <t>0days 2h:24m:55s</t>
  </si>
  <si>
    <t>HADDO</t>
  </si>
  <si>
    <t>10.215.223.9</t>
  </si>
  <si>
    <t>CALICUT</t>
  </si>
  <si>
    <t>10.211.223.42</t>
  </si>
  <si>
    <t>M/s SHASHWAT DIGITAL NET, GARACHARMA</t>
  </si>
  <si>
    <t>TEYLARABAD</t>
  </si>
  <si>
    <t>10.211.223.28</t>
  </si>
  <si>
    <t>0days 6Hrs 60mins</t>
  </si>
  <si>
    <t>0days 3h:29m:57s</t>
  </si>
  <si>
    <t>M/s SHARMA CABLE NETWORK, MBR (BBNL OLTE~IV 4)</t>
  </si>
  <si>
    <t>DANAPUR</t>
  </si>
  <si>
    <t>10.211.223.3</t>
  </si>
  <si>
    <t>0days 3h:29m:53s</t>
  </si>
  <si>
    <t>M/S SAI RAM CABLE TV NETWORK, MAYABUNDER</t>
  </si>
  <si>
    <t>10.211.223.35</t>
  </si>
  <si>
    <t>0days 3h:29m:56s</t>
  </si>
  <si>
    <t>10.211.223.4</t>
  </si>
  <si>
    <t>0days 3h:29m:55s</t>
  </si>
  <si>
    <t>V.T.ROYCE, RAMPUR, RANGAT</t>
  </si>
  <si>
    <t>10.211.223.21</t>
  </si>
  <si>
    <t>0days 3h:29m:58s</t>
  </si>
  <si>
    <t>M/s SADHANA NAG CABLE TV NETWORK, MBR</t>
  </si>
  <si>
    <t>WEBI</t>
  </si>
  <si>
    <t>10.211.223.53</t>
  </si>
  <si>
    <t>0days 3h:29m:52s</t>
  </si>
  <si>
    <t>CAMPBELL BAY</t>
  </si>
  <si>
    <t>10.215.223.10</t>
  </si>
  <si>
    <t>LUCKNOW</t>
  </si>
  <si>
    <t>10.211.223.48</t>
  </si>
  <si>
    <t>0days 3h:29m:54s</t>
  </si>
  <si>
    <t>10.211.223.16</t>
  </si>
  <si>
    <t>TUGAPUR</t>
  </si>
  <si>
    <t>10.211.223.50</t>
  </si>
  <si>
    <t>A. MUNIAPPAN SAT VISION</t>
  </si>
  <si>
    <t>MANPUR</t>
  </si>
  <si>
    <t>10.211.223.24</t>
  </si>
  <si>
    <t>M/s SKY CABLE</t>
  </si>
  <si>
    <t>PREM NAGAR</t>
  </si>
  <si>
    <t>10.215.223.54</t>
  </si>
  <si>
    <t>R KAVITHA, DSA     SECONDARY VLAN</t>
  </si>
  <si>
    <t>10.215.223.80</t>
  </si>
  <si>
    <t>Haddo</t>
  </si>
  <si>
    <t>10.215.223.69</t>
  </si>
  <si>
    <t>BATHUBASTHI-1</t>
  </si>
  <si>
    <t>10.215.223.86</t>
  </si>
  <si>
    <t>SHADIPUR</t>
  </si>
  <si>
    <t>10.215.223.133</t>
  </si>
  <si>
    <t>BILLIGROUND</t>
  </si>
  <si>
    <t>10.214.223.20</t>
  </si>
  <si>
    <t>M/s SKYCABLE, PREMNAGAR</t>
  </si>
  <si>
    <t>DELANIPUR</t>
  </si>
  <si>
    <t>10.215.223.138</t>
  </si>
  <si>
    <t>CHAINPUR, TUGAPUR</t>
  </si>
  <si>
    <t>10.215.223.59</t>
  </si>
  <si>
    <t>Optronix</t>
  </si>
  <si>
    <t>DANAPUR, MBR</t>
  </si>
  <si>
    <t>10.215.223.60</t>
  </si>
  <si>
    <t>10.215.223.116</t>
  </si>
  <si>
    <t>ABERDEEN BAZAAR-3</t>
  </si>
  <si>
    <t>10.215.223.7</t>
  </si>
  <si>
    <t>ABERDEEN BAZAAR-4</t>
  </si>
  <si>
    <t>10.215.223.49</t>
  </si>
  <si>
    <t>M/s KANI SAT VISION</t>
  </si>
  <si>
    <t>NAYAGAON</t>
  </si>
  <si>
    <t>10.215.223.55</t>
  </si>
  <si>
    <t>10.215.223.154</t>
  </si>
  <si>
    <t>M/S ARUN CABLE NETWORK</t>
  </si>
  <si>
    <t>10.215.223.12</t>
  </si>
  <si>
    <t>Fibresol</t>
  </si>
  <si>
    <t>10.215.223.117</t>
  </si>
  <si>
    <t>M/S R M DIGITAL ENTERTAINER, CAR NICOBAR</t>
  </si>
  <si>
    <t>BIG LAPATHY</t>
  </si>
  <si>
    <t>10.215.223.172</t>
  </si>
  <si>
    <t>M/S J S CABLE NETWORK</t>
  </si>
  <si>
    <t>HUT BAY</t>
  </si>
  <si>
    <t>10.215.223.3</t>
  </si>
  <si>
    <t>NABIN ROY , DSA</t>
  </si>
  <si>
    <t>10.215.223.106</t>
  </si>
  <si>
    <t>JUNGLIGHAT-5</t>
  </si>
  <si>
    <t>10.215.223.100</t>
  </si>
  <si>
    <t>BRICHGUNJ</t>
  </si>
  <si>
    <t>10.215.223.57</t>
  </si>
  <si>
    <t>10.215.223.65</t>
  </si>
  <si>
    <t>0days 3h:29m:59s</t>
  </si>
  <si>
    <t>PROTHRAPUR</t>
  </si>
  <si>
    <t>10.215.223.67</t>
  </si>
  <si>
    <t>0days 6Hrs 58mins</t>
  </si>
  <si>
    <t>0days 3h:29m:07s</t>
  </si>
  <si>
    <t>DOLLYGUNJ-4</t>
  </si>
  <si>
    <t>10.215.223.83</t>
  </si>
  <si>
    <t>0days 6Hrs 55mins</t>
  </si>
  <si>
    <t>0days 3h:27m:29s</t>
  </si>
  <si>
    <t>10.214.223.31</t>
  </si>
  <si>
    <t>0days 3h:27m:19s</t>
  </si>
  <si>
    <t>LONG ISLAND</t>
  </si>
  <si>
    <t>10.215.223.73</t>
  </si>
  <si>
    <t>0days 6Hrs 50mins</t>
  </si>
  <si>
    <t>0days 3h:24m:51s</t>
  </si>
  <si>
    <t>SHANKAR, PK 533, PERKA VILLAGE, CAR NICOBAR</t>
  </si>
  <si>
    <t>10.215.223.173</t>
  </si>
  <si>
    <t>10.215.223.56</t>
  </si>
  <si>
    <t>10.215.223.118</t>
  </si>
  <si>
    <t>M/s VENKATESH CABLE NETWORK</t>
  </si>
  <si>
    <t>10.215.223.135</t>
  </si>
  <si>
    <t>0days 3h:24m:52s</t>
  </si>
  <si>
    <t>M/S ANDAMAN DIGITAL NETWORK</t>
  </si>
  <si>
    <t>LILLYPUR, HADDO</t>
  </si>
  <si>
    <t>10.215.223.98</t>
  </si>
  <si>
    <t>0days 3h:24m:58s</t>
  </si>
  <si>
    <t>10.215.223.8</t>
  </si>
  <si>
    <t>BUNIYADABAD</t>
  </si>
  <si>
    <t>10.215.223.130</t>
  </si>
  <si>
    <t>NIMBUTALA</t>
  </si>
  <si>
    <t>10.211.223.29</t>
  </si>
  <si>
    <t>RAJ ELECTRONICS, CAMPBELL BAY</t>
  </si>
  <si>
    <t>10.211.223.58</t>
  </si>
  <si>
    <t>0days 3h:24m:53s</t>
  </si>
  <si>
    <t>10.211.223.26</t>
  </si>
  <si>
    <t>0days 3h:24m:54s</t>
  </si>
  <si>
    <t>ARUN CABLE NETWORK</t>
  </si>
  <si>
    <t>10.211.223.39</t>
  </si>
  <si>
    <t>0days 3h:24m:59s</t>
  </si>
  <si>
    <t>UMESH HALDER, DSA</t>
  </si>
  <si>
    <t>R K PUR, HUTBAY</t>
  </si>
  <si>
    <t>10.215.223.104</t>
  </si>
  <si>
    <t>Uniway</t>
  </si>
  <si>
    <t>0days 23Hrs 35mins</t>
  </si>
  <si>
    <t>0days 4h:42m:56s</t>
  </si>
  <si>
    <t>10.215.223.162</t>
  </si>
  <si>
    <t>0days 23Hrs 19mins</t>
  </si>
  <si>
    <t>0days 1h:27m:27s</t>
  </si>
  <si>
    <t>BARATANG</t>
  </si>
  <si>
    <t>10.211.223.65</t>
  </si>
  <si>
    <t>0days 23Hrs 10mins</t>
  </si>
  <si>
    <t>0days 1h:46m:55s</t>
  </si>
  <si>
    <t>M/S ANIL JEOFRIN NETWORK</t>
  </si>
  <si>
    <t>KADAMTALA</t>
  </si>
  <si>
    <t>10.215.223.96</t>
  </si>
  <si>
    <t>0days 22Hrs 50mins</t>
  </si>
  <si>
    <t>0days 1h:45m:24s</t>
  </si>
  <si>
    <t>10.211.223.25</t>
  </si>
  <si>
    <t>0days 22Hrs 39mins</t>
  </si>
  <si>
    <t>0days 1h:19m:55s</t>
  </si>
  <si>
    <t>M/S DEVIKA STAR SATELLITE NETWORK</t>
  </si>
  <si>
    <t>KAUSHALYANAGAR</t>
  </si>
  <si>
    <t>10.215.223.99</t>
  </si>
  <si>
    <t>0days 22Hrs 30mins</t>
  </si>
  <si>
    <t>0days 2h:02m:45s</t>
  </si>
  <si>
    <t>10.215.223.161</t>
  </si>
  <si>
    <t>0days 20Hrs 55mins</t>
  </si>
  <si>
    <t>10.211.223.15</t>
  </si>
  <si>
    <t>0days 20Hrs 34mins</t>
  </si>
  <si>
    <t>0days 2h:03m:25s</t>
  </si>
  <si>
    <t>M/s  S.P.CABLE NETWORK</t>
  </si>
  <si>
    <t>KALIGHAT, DIGLIPUR</t>
  </si>
  <si>
    <t>10.215.223.107</t>
  </si>
  <si>
    <t>0days 20Hrs 20mins</t>
  </si>
  <si>
    <t>0days 2h:02m:00s</t>
  </si>
  <si>
    <t>10.215.223.74</t>
  </si>
  <si>
    <t>0days 19Hrs 11mins</t>
  </si>
  <si>
    <t>0days 2h:44m:25s</t>
  </si>
  <si>
    <t>PAHALGAON</t>
  </si>
  <si>
    <t>10.211.223.5</t>
  </si>
  <si>
    <t>0days 18Hrs 20mins</t>
  </si>
  <si>
    <t>0days 4h:34m:54s</t>
  </si>
  <si>
    <t>10.215.223.127</t>
  </si>
  <si>
    <t>0days 17Hrs 40mins</t>
  </si>
  <si>
    <t>10.215.223.93</t>
  </si>
  <si>
    <t>RL TECH</t>
  </si>
  <si>
    <t>0days 16Hrs 45mins</t>
  </si>
  <si>
    <t>0days 3h:20m:59s</t>
  </si>
  <si>
    <t>10.214.223.32</t>
  </si>
  <si>
    <t>0days 16Hrs 25mins</t>
  </si>
  <si>
    <t>0days 2h:03m:06s</t>
  </si>
  <si>
    <t>TELEPHONE BHAWAN</t>
  </si>
  <si>
    <t>10.214.223.21</t>
  </si>
  <si>
    <t>0days 15Hrs 58mins</t>
  </si>
  <si>
    <t>0days 2h:16m:53s</t>
  </si>
  <si>
    <t>RAMA BISWAS, KALSI, BAKULTALA</t>
  </si>
  <si>
    <t>10.215.223.136</t>
  </si>
  <si>
    <t>0days 15Hrs 39mins</t>
  </si>
  <si>
    <t>0days 5h:13m:05s</t>
  </si>
  <si>
    <t>10.215.223.141</t>
  </si>
  <si>
    <t>0days 15Hrs 29mins</t>
  </si>
  <si>
    <t>0days 5h:09m:46s</t>
  </si>
  <si>
    <t>SAMAR MAZUMDER</t>
  </si>
  <si>
    <t>PASCHIMSAGAR</t>
  </si>
  <si>
    <t>10.211.223.18</t>
  </si>
  <si>
    <t>0days 14Hrs 55mins</t>
  </si>
  <si>
    <t>0days 2h:07m:50s</t>
  </si>
  <si>
    <t>SAMAR MAZUMDER, PASCHIMSAGAR, KISHORINAGAR</t>
  </si>
  <si>
    <t>KISHORINAGAR, DIGLIPUR</t>
  </si>
  <si>
    <t>10.215.223.121</t>
  </si>
  <si>
    <t>0days 14Hrs 51mins</t>
  </si>
  <si>
    <t>0days 2h:07m:20s</t>
  </si>
  <si>
    <t>UMESH HALDER</t>
  </si>
  <si>
    <t>NETAJINAGAR, R.K.PUR</t>
  </si>
  <si>
    <t>10.215.223.112</t>
  </si>
  <si>
    <t>0days 14Hrs 50mins</t>
  </si>
  <si>
    <t>0days 3h:42m:29s</t>
  </si>
  <si>
    <t>10.215.223.156</t>
  </si>
  <si>
    <t>0days 14Hrs 45mins</t>
  </si>
  <si>
    <t>0days 2h:06m:24s</t>
  </si>
  <si>
    <t>M/s ARUMUGAM CABLE VISION</t>
  </si>
  <si>
    <t>NAYAPURAM, WBG</t>
  </si>
  <si>
    <t>10.215.223.159</t>
  </si>
  <si>
    <t>UNIWAY</t>
  </si>
  <si>
    <t>0days 14Hrs 30mins</t>
  </si>
  <si>
    <t>0days 2h:54m:00s</t>
  </si>
  <si>
    <t>M/s ANAND SAT VISION</t>
  </si>
  <si>
    <t>CADDLE GUNJ</t>
  </si>
  <si>
    <t>10.215.223.160</t>
  </si>
  <si>
    <t>0days 4h:49m:50s</t>
  </si>
  <si>
    <t>BATHUBASTHI-2</t>
  </si>
  <si>
    <t>10.215.223.87</t>
  </si>
  <si>
    <t>0days 14Hrs 19mins</t>
  </si>
  <si>
    <t>0days 3h:34m:46s</t>
  </si>
  <si>
    <t>PANCHAVATI, RANGAT</t>
  </si>
  <si>
    <t>10.215.223.108</t>
  </si>
  <si>
    <t>0days 13Hrs 55mins</t>
  </si>
  <si>
    <t>0days 1h:59m:15s</t>
  </si>
  <si>
    <t>10.215.223.131</t>
  </si>
  <si>
    <t>YURI</t>
  </si>
  <si>
    <t>0days 3h:28m:42s</t>
  </si>
  <si>
    <t>BHARATH CABLE NETWORK</t>
  </si>
  <si>
    <t>10.211.223.36</t>
  </si>
  <si>
    <t>0days 4h:38m:10s</t>
  </si>
  <si>
    <t>10.211.223.32</t>
  </si>
  <si>
    <t>0days 4h:38m:11s</t>
  </si>
  <si>
    <t>10.215.223.115</t>
  </si>
  <si>
    <t>0days 13Hrs 44mins</t>
  </si>
  <si>
    <t>0days 2h:44m:50s</t>
  </si>
  <si>
    <t>Wimberlygunj</t>
  </si>
  <si>
    <t>10.215.223.70</t>
  </si>
  <si>
    <t>0days 13Hrs 22mins</t>
  </si>
  <si>
    <t>0days 2h:40m:18s</t>
  </si>
  <si>
    <t>TUGAPUR-8</t>
  </si>
  <si>
    <t>10.211.223.61</t>
  </si>
  <si>
    <t>0days 13Hrs 15mins</t>
  </si>
  <si>
    <t>0days 3h:18m:40s</t>
  </si>
  <si>
    <t>ROY ELECTRONICS</t>
  </si>
  <si>
    <t>Govinda nagar,Havelock</t>
  </si>
  <si>
    <t>10.215.223.81</t>
  </si>
  <si>
    <t>0days 12Hrs 21mins</t>
  </si>
  <si>
    <t>0days 1h:45m:50s</t>
  </si>
  <si>
    <t>10.215.223.62</t>
  </si>
  <si>
    <t>0days 12Hrs 15mins</t>
  </si>
  <si>
    <t>0days 2h:27m:01s</t>
  </si>
  <si>
    <t>10.211.223.54</t>
  </si>
  <si>
    <t>0days 11Hrs 60mins</t>
  </si>
  <si>
    <t>0days 2h:23m:58s</t>
  </si>
  <si>
    <t>M/s S. S. CABLE TV</t>
  </si>
  <si>
    <t>NEW PAHARGAON</t>
  </si>
  <si>
    <t>10.215.223.146</t>
  </si>
  <si>
    <t>0days 11Hrs 24mins</t>
  </si>
  <si>
    <t>0days 2h:51m:06s</t>
  </si>
  <si>
    <t>M/S ADARSH CATV NETWORK</t>
  </si>
  <si>
    <t>10.215.223.97</t>
  </si>
  <si>
    <t>0days 11Hrs 20mins</t>
  </si>
  <si>
    <t>0days 3h:46m:36s</t>
  </si>
  <si>
    <t>NARAYAN DAS, NIMBUDERA, (BBNL OLTE~IV 4)</t>
  </si>
  <si>
    <t>NIMBUDERA</t>
  </si>
  <si>
    <t>10.211.223.2</t>
  </si>
  <si>
    <t>0days 10Hrs 27mins</t>
  </si>
  <si>
    <t>0days 1h:44m:32s</t>
  </si>
  <si>
    <t>10.211.223.46</t>
  </si>
  <si>
    <t>0days 10Hrs 1mins</t>
  </si>
  <si>
    <t>0days 2h:00m:15s</t>
  </si>
  <si>
    <t>JUNGLIGHAT-1</t>
  </si>
  <si>
    <t>10.215.223.66</t>
  </si>
  <si>
    <t>0days 0Hrs 0mins</t>
  </si>
  <si>
    <t>OLTE LOCATION</t>
  </si>
  <si>
    <t>URBAN/RURAL</t>
  </si>
  <si>
    <t>PORT BLAIR</t>
  </si>
  <si>
    <t>MG COLLEGE</t>
  </si>
  <si>
    <t>RAM KRISHAN PUR</t>
  </si>
  <si>
    <t>PANCHVATI</t>
  </si>
  <si>
    <t>CAMPELL BAY</t>
  </si>
  <si>
    <t>SWADESH NAGAR</t>
  </si>
  <si>
    <t>NETAJI NAGAR</t>
  </si>
  <si>
    <t>BAMBOOFLAT</t>
  </si>
  <si>
    <t>10.214.223.33</t>
  </si>
  <si>
    <t>HAVELOCK</t>
  </si>
  <si>
    <t>PRATHRAPUR</t>
  </si>
  <si>
    <t>CHAINPUR</t>
  </si>
  <si>
    <t>BAKULTALA</t>
  </si>
  <si>
    <t>10.215.223.166</t>
  </si>
  <si>
    <t>KATCHAL</t>
  </si>
  <si>
    <t>4. BF SEPT MTTR URBAN AND RURAL A &amp; N CIRCLE</t>
  </si>
  <si>
    <t>OLT</t>
  </si>
  <si>
    <t>AREA</t>
  </si>
  <si>
    <t>MTTR &lt;4HRS</t>
  </si>
  <si>
    <t>MTTR &gt;4 HRS</t>
  </si>
  <si>
    <t>MTTR &lt; 6 HRS</t>
  </si>
  <si>
    <t>MTTR &gt; 6 HRS</t>
  </si>
  <si>
    <t>Down Count</t>
  </si>
  <si>
    <t>Total Count</t>
  </si>
  <si>
    <t>&lt; 15 Mins</t>
  </si>
  <si>
    <t>&lt; 1 Hour</t>
  </si>
  <si>
    <t>&lt; 4 Hours</t>
  </si>
  <si>
    <t>&lt; 8 Hours</t>
  </si>
  <si>
    <t>&lt; 24 Hours</t>
  </si>
  <si>
    <t>&lt; 3 Days</t>
  </si>
  <si>
    <t>&lt; 7 Days</t>
  </si>
  <si>
    <t>&gt; 7 Days</t>
  </si>
  <si>
    <t>Total Resolved</t>
  </si>
  <si>
    <t>NAME OF OLTE VENDOR</t>
  </si>
  <si>
    <t>6days 7Hrs 28mins</t>
  </si>
  <si>
    <t>3days 3h:43m:59s</t>
  </si>
  <si>
    <t>6days 9Hrs 44mins</t>
  </si>
  <si>
    <t>2days 3h:14m:35s</t>
  </si>
  <si>
    <t>1days 8Hrs 30mins</t>
  </si>
  <si>
    <t>1days 8h:29m:51s</t>
  </si>
  <si>
    <t>4days 13Hrs 43mins</t>
  </si>
  <si>
    <t>1days 3h:25m:48s</t>
  </si>
  <si>
    <t>1days 3Hrs 18mins</t>
  </si>
  <si>
    <t>1days 3h:17m:56s</t>
  </si>
  <si>
    <t>3days 17Hrs 16mins</t>
  </si>
  <si>
    <t>0days 9h:55m:05s</t>
  </si>
  <si>
    <t>4days 2Hrs 29mins</t>
  </si>
  <si>
    <t>0days 9h:50m:55s</t>
  </si>
  <si>
    <t>3days 15Hrs 47mins</t>
  </si>
  <si>
    <t>0days 9h:45m:16s</t>
  </si>
  <si>
    <t>4days 0Hrs 56mins</t>
  </si>
  <si>
    <t>0days 9h:41m:37s</t>
  </si>
  <si>
    <t>3days 14Hrs 50mins</t>
  </si>
  <si>
    <t>0days 9h:38m:55s</t>
  </si>
  <si>
    <t>1days 14Hrs 4mins</t>
  </si>
  <si>
    <t>0days 9h:30m:54s</t>
  </si>
  <si>
    <t>3days 12Hrs 38mins</t>
  </si>
  <si>
    <t>0days 9h:24m:15s</t>
  </si>
  <si>
    <t>5days 17Hrs 36mins</t>
  </si>
  <si>
    <t>0days 9h:10m:25s</t>
  </si>
  <si>
    <t>5days 15Hrs 41mins</t>
  </si>
  <si>
    <t>0days 9h:02m:44s</t>
  </si>
  <si>
    <t>5days 23Hrs 21mins</t>
  </si>
  <si>
    <t>0days 8h:57m:32s</t>
  </si>
  <si>
    <t>4days 2Hrs 6mins</t>
  </si>
  <si>
    <t>0days 8h:55m:07s</t>
  </si>
  <si>
    <t>5days 2Hrs 6mins</t>
  </si>
  <si>
    <t>0days 8h:43m:15s</t>
  </si>
  <si>
    <t>3days 15Hrs 12mins</t>
  </si>
  <si>
    <t>0days 8h:43m:14s</t>
  </si>
  <si>
    <t>3days 5Hrs 31mins</t>
  </si>
  <si>
    <t>0days 8h:36m:46s</t>
  </si>
  <si>
    <t>1days 0Hrs 14mins</t>
  </si>
  <si>
    <t>0days 8h:04m:31s</t>
  </si>
  <si>
    <t>3days 16Hrs 30mins</t>
  </si>
  <si>
    <t>0days 8h:02m:43s</t>
  </si>
  <si>
    <t>0days 15Hrs 60mins</t>
  </si>
  <si>
    <t>0days 7h:59m:56s</t>
  </si>
  <si>
    <t>3days 7Hrs 21mins</t>
  </si>
  <si>
    <t>0days 7h:56m:08s</t>
  </si>
  <si>
    <t>1days 5Hrs 60mins</t>
  </si>
  <si>
    <t>0days 7h:29m:58s</t>
  </si>
  <si>
    <t>0days 22Hrs 12mins</t>
  </si>
  <si>
    <t>0days 7h:23m:56s</t>
  </si>
  <si>
    <t>0days 13Hrs 21mins</t>
  </si>
  <si>
    <t>0days 6h:40m:32s</t>
  </si>
  <si>
    <t>0days 13Hrs 20mins</t>
  </si>
  <si>
    <t>0days 6h:40m:06s</t>
  </si>
  <si>
    <t>1days 2Hrs 15mins</t>
  </si>
  <si>
    <t>0days 6h:33m:45s</t>
  </si>
  <si>
    <t>0days 12Hrs 30mins</t>
  </si>
  <si>
    <t>0days 6h:15m:03s</t>
  </si>
  <si>
    <t>0days 6h:15m:02s</t>
  </si>
  <si>
    <t>1days 18Hrs 5mins</t>
  </si>
  <si>
    <t>0days 6h:00m:45s</t>
  </si>
  <si>
    <t>0days 23Hrs 0mins</t>
  </si>
  <si>
    <t>0days 5h:45m:00s</t>
  </si>
  <si>
    <t>1days 10Hrs 2mins</t>
  </si>
  <si>
    <t>0days 5h:40m:16s</t>
  </si>
  <si>
    <t>13days 13Hrs 34mins</t>
  </si>
  <si>
    <t>0days 5h:36m:47s</t>
  </si>
  <si>
    <t>0days 22Hrs 26mins</t>
  </si>
  <si>
    <t>0days 5h:36m:27s</t>
  </si>
  <si>
    <t>0days 21Hrs 45mins</t>
  </si>
  <si>
    <t>0days 5h:26m:16s</t>
  </si>
  <si>
    <t>1days 2Hrs 31mins</t>
  </si>
  <si>
    <t>0days 5h:18m:14s</t>
  </si>
  <si>
    <t>0days 20Hrs 21mins</t>
  </si>
  <si>
    <t>0days 5h:05m:19s</t>
  </si>
  <si>
    <t>0days 4Hrs 60mins</t>
  </si>
  <si>
    <t>0days 4h:59m:31s</t>
  </si>
  <si>
    <t>0days 14Hrs 35mins</t>
  </si>
  <si>
    <t>0days 4h:51m:46s</t>
  </si>
  <si>
    <t>0days 19Hrs 17mins</t>
  </si>
  <si>
    <t>0days 4h:49m:13s</t>
  </si>
  <si>
    <t>0days 18Hrs 45mins</t>
  </si>
  <si>
    <t>0days 4h:41m:08s</t>
  </si>
  <si>
    <t>0days 17Hrs 15mins</t>
  </si>
  <si>
    <t>0days 4h:18m:46s</t>
  </si>
  <si>
    <t>6days 19Hrs 51mins</t>
  </si>
  <si>
    <t>0days 4h:05m:46s</t>
  </si>
  <si>
    <t>1days 8Hrs 41mins</t>
  </si>
  <si>
    <t>0days 4h:05m:07s</t>
  </si>
  <si>
    <t>0days 19Hrs 36mins</t>
  </si>
  <si>
    <t>0days 3h:55m:11s</t>
  </si>
  <si>
    <t>0days 3h:53m:33s</t>
  </si>
  <si>
    <t>0days 3h:38m:51s</t>
  </si>
  <si>
    <t>0days 14Hrs 12mins</t>
  </si>
  <si>
    <t>0days 3h:32m:52s</t>
  </si>
  <si>
    <t>0days 3h:32m:39s</t>
  </si>
  <si>
    <t>2days 4Hrs 49mins</t>
  </si>
  <si>
    <t>0days 3h:31m:14s</t>
  </si>
  <si>
    <t>0days 6Hrs 15mins</t>
  </si>
  <si>
    <t>0days 3h:07m:32s</t>
  </si>
  <si>
    <t>1days 19Hrs 45mins</t>
  </si>
  <si>
    <t>0days 3h:07m:31s</t>
  </si>
  <si>
    <t>0days 21Hrs 26mins</t>
  </si>
  <si>
    <t>0days 3h:03m:45s</t>
  </si>
  <si>
    <t>0days 6Hrs 0mins</t>
  </si>
  <si>
    <t>0days 3h:00m:00s</t>
  </si>
  <si>
    <t>4days 8Hrs 54mins</t>
  </si>
  <si>
    <t>0days 2h:59m:50s</t>
  </si>
  <si>
    <t>0days 14Hrs 58mins</t>
  </si>
  <si>
    <t>0days 2h:59m:36s</t>
  </si>
  <si>
    <t>1days 2Hrs 41mins</t>
  </si>
  <si>
    <t>0days 2h:57m:55s</t>
  </si>
  <si>
    <t>0days 14Hrs 40mins</t>
  </si>
  <si>
    <t>0days 2h:55m:54s</t>
  </si>
  <si>
    <t>0days 5Hrs 49mins</t>
  </si>
  <si>
    <t>0days 2h:54m:32s</t>
  </si>
  <si>
    <t>0days 14Hrs 32mins</t>
  </si>
  <si>
    <t>0days 2h:54m:18s</t>
  </si>
  <si>
    <t>2days 14Hrs 39mins</t>
  </si>
  <si>
    <t>0days 2h:50m:50s</t>
  </si>
  <si>
    <t>4days 22Hrs 1mins</t>
  </si>
  <si>
    <t>0days 2h:40m:56s</t>
  </si>
  <si>
    <t>0days 18Hrs 44mins</t>
  </si>
  <si>
    <t>0days 2h:40m:36s</t>
  </si>
  <si>
    <t>4days 12Hrs 24mins</t>
  </si>
  <si>
    <t>0days 2h:38m:38s</t>
  </si>
  <si>
    <t>0days 15Hrs 26mins</t>
  </si>
  <si>
    <t>0days 2h:34m:22s</t>
  </si>
  <si>
    <t>7days 19Hrs 47mins</t>
  </si>
  <si>
    <t>0days 2h:32m:15s</t>
  </si>
  <si>
    <t>0days 15Hrs 2mins</t>
  </si>
  <si>
    <t>0days 2h:30m:20s</t>
  </si>
  <si>
    <t>0days 2h:30m:01s</t>
  </si>
  <si>
    <t>0days 12Hrs 27mins</t>
  </si>
  <si>
    <t>0days 2h:29m:26s</t>
  </si>
  <si>
    <t>1days 0Hrs 10mins</t>
  </si>
  <si>
    <t>0days 2h:17m:30s</t>
  </si>
  <si>
    <t>0days 11Hrs 15mins</t>
  </si>
  <si>
    <t>0days 2h:14m:54s</t>
  </si>
  <si>
    <t>0days 15Hrs 31mins</t>
  </si>
  <si>
    <t>0days 2h:13m:00s</t>
  </si>
  <si>
    <t>0days 6Hrs 30mins</t>
  </si>
  <si>
    <t>0days 2h:09m:59s</t>
  </si>
  <si>
    <t>0days 12Hrs 59mins</t>
  </si>
  <si>
    <t>0days 2h:09m:45s</t>
  </si>
  <si>
    <t>3days 4Hrs 40mins</t>
  </si>
  <si>
    <t>0days 2h:07m:45s</t>
  </si>
  <si>
    <t>1days 1Hrs 18mins</t>
  </si>
  <si>
    <t>0days 2h:06m:30s</t>
  </si>
  <si>
    <t>0days 2h:05m:00s</t>
  </si>
  <si>
    <t>8days 5Hrs 58mins</t>
  </si>
  <si>
    <t>0days 21h:59m:48s</t>
  </si>
  <si>
    <t>5days 20Hrs 27mins</t>
  </si>
  <si>
    <t>0days 20h:03m:53s</t>
  </si>
  <si>
    <t>0days 1h:57m:43s</t>
  </si>
  <si>
    <t>1days 5Hrs 36mins</t>
  </si>
  <si>
    <t>0days 1h:50m:59s</t>
  </si>
  <si>
    <t>2days 3Hrs 25mins</t>
  </si>
  <si>
    <t>0days 1h:46m:22s</t>
  </si>
  <si>
    <t>0days 1h:46m:19s</t>
  </si>
  <si>
    <t>0days 10Hrs 53mins</t>
  </si>
  <si>
    <t>0days 1h:33m:17s</t>
  </si>
  <si>
    <t>1days 16Hrs 53mins</t>
  </si>
  <si>
    <t>0days 1h:30m:50s</t>
  </si>
  <si>
    <t>4days 21Hrs 37mins</t>
  </si>
  <si>
    <t>0days 1h:29m:19s</t>
  </si>
  <si>
    <t>0days 5Hrs 51mins</t>
  </si>
  <si>
    <t>0days 1h:27m:38s</t>
  </si>
  <si>
    <t>0days 6Hrs 16mins</t>
  </si>
  <si>
    <t>0days 1h:15m:17s</t>
  </si>
  <si>
    <t>0days 2Hrs 30mins</t>
  </si>
  <si>
    <t>0days 1h:15m:03s</t>
  </si>
  <si>
    <t>0days 1h:14m:59s</t>
  </si>
  <si>
    <t>0days 4Hrs 35mins</t>
  </si>
  <si>
    <t>0days 1h:08m:43s</t>
  </si>
  <si>
    <t>0days 7Hrs 58mins</t>
  </si>
  <si>
    <t>0days 1h:08m:18s</t>
  </si>
  <si>
    <t>0days 2Hrs 15mins</t>
  </si>
  <si>
    <t>0days 1h:07m:32s</t>
  </si>
  <si>
    <t>0days 1h:04m:18s</t>
  </si>
  <si>
    <t>1days 15Hrs 25mins</t>
  </si>
  <si>
    <t>0days 19h:42m:22s</t>
  </si>
  <si>
    <t>1days 13Hrs 42mins</t>
  </si>
  <si>
    <t>0days 18h:50m:54s</t>
  </si>
  <si>
    <t>1days 13Hrs 18mins</t>
  </si>
  <si>
    <t>0days 18h:39m:00s</t>
  </si>
  <si>
    <t>1days 12Hrs 43mins</t>
  </si>
  <si>
    <t>0days 18h:21m:34s</t>
  </si>
  <si>
    <t>4days 10Hrs 18mins</t>
  </si>
  <si>
    <t>0days 17h:42m:55s</t>
  </si>
  <si>
    <t>4days 13Hrs 20mins</t>
  </si>
  <si>
    <t>0days 15h:37m:11s</t>
  </si>
  <si>
    <t>4days 21Hrs 36mins</t>
  </si>
  <si>
    <t>0days 14h:42m:02s</t>
  </si>
  <si>
    <t>1days 5Hrs 10mins</t>
  </si>
  <si>
    <t>0days 14h:35m:07s</t>
  </si>
  <si>
    <t>7days 21Hrs 21mins</t>
  </si>
  <si>
    <t>0days 14h:33m:55s</t>
  </si>
  <si>
    <t>0days 14h:30m:00s</t>
  </si>
  <si>
    <t>3days 13Hrs 25mins</t>
  </si>
  <si>
    <t>0days 14h:14m:09s</t>
  </si>
  <si>
    <t>3days 12Hrs 41mins</t>
  </si>
  <si>
    <t>0days 14h:06m:48s</t>
  </si>
  <si>
    <t>2days 6Hrs 23mins</t>
  </si>
  <si>
    <t>0days 13h:35m:45s</t>
  </si>
  <si>
    <t>2days 19Hrs 14mins</t>
  </si>
  <si>
    <t>0days 13h:26m:47s</t>
  </si>
  <si>
    <t>7days 7Hrs 13mins</t>
  </si>
  <si>
    <t>0days 12h:30m:56s</t>
  </si>
  <si>
    <t>3days 14Hrs 49mins</t>
  </si>
  <si>
    <t>0days 12h:24m:07s</t>
  </si>
  <si>
    <t>3days 1Hrs 39mins</t>
  </si>
  <si>
    <t>0days 12h:16m:26s</t>
  </si>
  <si>
    <t>3days 1Hrs 37mins</t>
  </si>
  <si>
    <t>0days 12h:16m:14s</t>
  </si>
  <si>
    <t>3days 13Hrs 52mins</t>
  </si>
  <si>
    <t>0days 12h:15m:57s</t>
  </si>
  <si>
    <t>3days 1Hrs 8mins</t>
  </si>
  <si>
    <t>0days 12h:11m:22s</t>
  </si>
  <si>
    <t>4days 12Hrs 30mins</t>
  </si>
  <si>
    <t>0days 12h:03m:18s</t>
  </si>
  <si>
    <t>2days 22Hrs 12mins</t>
  </si>
  <si>
    <t>0days 11h:42m:00s</t>
  </si>
  <si>
    <t>1days 21Hrs 57mins</t>
  </si>
  <si>
    <t>0days 11h:29m:09s</t>
  </si>
  <si>
    <t>3days 6Hrs 24mins</t>
  </si>
  <si>
    <t>0days 11h:11m:57s</t>
  </si>
  <si>
    <t>5days 11Hrs 47mins</t>
  </si>
  <si>
    <t>0days 10h:58m:57s</t>
  </si>
  <si>
    <t>3days 15Hrs 19mins</t>
  </si>
  <si>
    <t>0days 10h:54m:52s</t>
  </si>
  <si>
    <t>3days 14Hrs 56mins</t>
  </si>
  <si>
    <t>0days 10h:51m:58s</t>
  </si>
  <si>
    <t>3days 14Hrs 28mins</t>
  </si>
  <si>
    <t>0days 10h:48m:31s</t>
  </si>
  <si>
    <t>3days 14Hrs 21mins</t>
  </si>
  <si>
    <t>0days 10h:47m:35s</t>
  </si>
  <si>
    <t>4days 11Hrs 2mins</t>
  </si>
  <si>
    <t>0days 10h:42m:11s</t>
  </si>
  <si>
    <t>3days 2Hrs 37mins</t>
  </si>
  <si>
    <t>0days 10h:39m:30s</t>
  </si>
  <si>
    <t>3days 2Hrs 29mins</t>
  </si>
  <si>
    <t>0days 10h:38m:23s</t>
  </si>
  <si>
    <t>2days 14Hrs 43mins</t>
  </si>
  <si>
    <t>0days 10h:27m:06s</t>
  </si>
  <si>
    <t>3days 8Hrs 53mins</t>
  </si>
  <si>
    <t>0days 10h:06m:40s</t>
  </si>
  <si>
    <t>0days 2Hrs 56mins</t>
  </si>
  <si>
    <t>0days 0h:58m:37s</t>
  </si>
  <si>
    <t>0days 3Hrs 50mins</t>
  </si>
  <si>
    <t>0days 0h:57m:34s</t>
  </si>
  <si>
    <t>0days 0h:57m:25s</t>
  </si>
  <si>
    <t>0days 3Hrs 20mins</t>
  </si>
  <si>
    <t>0days 0h:50m:02s</t>
  </si>
  <si>
    <t>0days 0h:50m:00s</t>
  </si>
  <si>
    <t>0days 0Hrs 50mins</t>
  </si>
  <si>
    <t>0days 0h:49m:52s</t>
  </si>
  <si>
    <t>0days 0Hrs 49mins</t>
  </si>
  <si>
    <t>0days 0h:49m:15s</t>
  </si>
  <si>
    <t>0days 0h:49m:05s</t>
  </si>
  <si>
    <t>0days 0h:49m:04s</t>
  </si>
  <si>
    <t>0days 3Hrs 46mins</t>
  </si>
  <si>
    <t>0days 0h:45m:07s</t>
  </si>
  <si>
    <t>M/s ISLAND DIGITAL SOLUTIONS PVT.LTD  SECONDARY VLAN</t>
  </si>
  <si>
    <t>0days 4Hrs 17mins</t>
  </si>
  <si>
    <t>0days 0h:42m:46s</t>
  </si>
  <si>
    <t>0days 4Hrs 13mins</t>
  </si>
  <si>
    <t>0days 0h:42m:07s</t>
  </si>
  <si>
    <t>0days 4Hrs 9mins</t>
  </si>
  <si>
    <t>0days 0h:41m:31s</t>
  </si>
  <si>
    <t>0days 4Hrs 41mins</t>
  </si>
  <si>
    <t>0days 0h:40m:08s</t>
  </si>
  <si>
    <t>0days 1Hrs 15mins</t>
  </si>
  <si>
    <t>0days 0h:37m:42s</t>
  </si>
  <si>
    <t>0days 0h:37m:39s</t>
  </si>
  <si>
    <t>0days 0h:37m:28s</t>
  </si>
  <si>
    <t>0days 2Hrs 29mins</t>
  </si>
  <si>
    <t>0days 0h:37m:19s</t>
  </si>
  <si>
    <t>0days 1Hrs 41mins</t>
  </si>
  <si>
    <t>0days 0h:33m:30s</t>
  </si>
  <si>
    <t>0days 2Hrs 4mins</t>
  </si>
  <si>
    <t>0days 0h:31m:05s</t>
  </si>
  <si>
    <t>0days 2Hrs 3mins</t>
  </si>
  <si>
    <t>0days 0h:30m:50s</t>
  </si>
  <si>
    <t>0days 0Hrs 30mins</t>
  </si>
  <si>
    <t>0days 0h:30m:07s</t>
  </si>
  <si>
    <t>0days 0h:30m:05s</t>
  </si>
  <si>
    <t>0days 0h:29m:59s</t>
  </si>
  <si>
    <t>0days 0h:29m:17s</t>
  </si>
  <si>
    <t>0days 0Hrs 26mins</t>
  </si>
  <si>
    <t>0days 0h:25m:50s</t>
  </si>
  <si>
    <t>0days 0h:25m:44s</t>
  </si>
  <si>
    <t>0days 0h:25m:38s</t>
  </si>
  <si>
    <t>0days 0h:25m:37s</t>
  </si>
  <si>
    <t>0days 0Hrs 25mins</t>
  </si>
  <si>
    <t>0days 0h:25m:28s</t>
  </si>
  <si>
    <t>0days 0Hrs 51mins</t>
  </si>
  <si>
    <t>0days 0h:25m:16s</t>
  </si>
  <si>
    <t>0days 0h:25m:11s</t>
  </si>
  <si>
    <t>0days 0h:25m:01s</t>
  </si>
  <si>
    <t>0days 0h:24m:59s</t>
  </si>
  <si>
    <t xml:space="preserve">B-4 BHARAT FIBRE BB QoS PARAMETERS </t>
  </si>
  <si>
    <t>CIRCLE</t>
  </si>
  <si>
    <t>MTTR URBAN BEST 85% TARGET , 4 HRS</t>
  </si>
  <si>
    <t>MTTR RURAL BEST 85% TARGET , 6 HRS</t>
  </si>
  <si>
    <t>A &amp; N</t>
  </si>
  <si>
    <t>16/27</t>
  </si>
  <si>
    <t>43/75</t>
  </si>
  <si>
    <t>27/27</t>
  </si>
  <si>
    <t>67/74</t>
  </si>
  <si>
    <t>B 3.5 OLTE DOWN TIME &gt; 24 HOURS IN OCT 2023</t>
  </si>
  <si>
    <t>TOTAL OLTE</t>
  </si>
  <si>
    <t>NO OF OLTES HAVING CUMMULATIVE DOWN TIME IN OCT 2023</t>
  </si>
  <si>
    <t>O TO 10 HRS</t>
  </si>
  <si>
    <t>10 TO 24 HRS</t>
  </si>
  <si>
    <t>&gt; 24 HRS</t>
  </si>
  <si>
    <t>% &gt; 24 HRS</t>
  </si>
  <si>
    <t xml:space="preserve"> 4h</t>
  </si>
  <si>
    <t xml:space="preserve"> 1h</t>
  </si>
  <si>
    <t xml:space="preserve"> 3h</t>
  </si>
  <si>
    <t xml:space="preserve"> 8h</t>
  </si>
  <si>
    <t xml:space="preserve"> 9h</t>
  </si>
  <si>
    <t xml:space="preserve"> 6h</t>
  </si>
  <si>
    <t xml:space="preserve"> 15</t>
  </si>
  <si>
    <t xml:space="preserve"> 14</t>
  </si>
  <si>
    <t xml:space="preserve"> 2h</t>
  </si>
  <si>
    <t xml:space="preserve"> 22</t>
  </si>
  <si>
    <t xml:space="preserve"> 10</t>
  </si>
  <si>
    <t xml:space="preserve"> 18</t>
  </si>
  <si>
    <t xml:space="preserve"> 23</t>
  </si>
  <si>
    <t xml:space="preserve"> 7h</t>
  </si>
  <si>
    <t xml:space="preserve"> 5h</t>
  </si>
  <si>
    <t>Hrs</t>
  </si>
  <si>
    <t>Minutes</t>
  </si>
  <si>
    <t>min</t>
  </si>
  <si>
    <t/>
  </si>
  <si>
    <t>min x</t>
  </si>
  <si>
    <t>hrs x</t>
  </si>
  <si>
    <t>Day x</t>
  </si>
  <si>
    <t xml:space="preserve">hrs </t>
  </si>
  <si>
    <t>hrs</t>
  </si>
  <si>
    <t>urban</t>
  </si>
  <si>
    <t>rural</t>
  </si>
  <si>
    <t>MTTR URBAN (BEST 85%)</t>
  </si>
  <si>
    <t>TARGET &lt; 4 HRS</t>
  </si>
  <si>
    <t>A-4 Bharat Fibre BB QoS Parameters</t>
  </si>
  <si>
    <t>Circle</t>
  </si>
  <si>
    <t>6days 15Hrs 36mins</t>
  </si>
  <si>
    <t>0days 6h:56m:19s</t>
  </si>
  <si>
    <t>2days 5Hrs 47mins</t>
  </si>
  <si>
    <t>0days 2h:14m:28s</t>
  </si>
  <si>
    <t>2days 23Hrs 5mins</t>
  </si>
  <si>
    <t>0days 8h:53m:04s</t>
  </si>
  <si>
    <t>2days 11Hrs 6mins</t>
  </si>
  <si>
    <t>0days 1h:26m:29s</t>
  </si>
  <si>
    <t>1days 2Hrs 55mins</t>
  </si>
  <si>
    <t>0days 8h:58m:16s</t>
  </si>
  <si>
    <t>1days 12Hrs 50mins</t>
  </si>
  <si>
    <t>0days 4h:05m:30s</t>
  </si>
  <si>
    <t>0days 4h:47m:25s</t>
  </si>
  <si>
    <t>0days 9Hrs 30mins</t>
  </si>
  <si>
    <t>0days 1h:53m:55s</t>
  </si>
  <si>
    <t>0days 8Hrs 15mins</t>
  </si>
  <si>
    <t>0days 0h:52m:12s</t>
  </si>
  <si>
    <t>0days 3h:49m:48s</t>
  </si>
  <si>
    <t>0days 7Hrs 25mins</t>
  </si>
  <si>
    <t>0days 2h:28m:15s</t>
  </si>
  <si>
    <t>0days 1h:48m:44s</t>
  </si>
  <si>
    <t>0days 5Hrs 35mins</t>
  </si>
  <si>
    <t>0days 2h:47m:28s</t>
  </si>
  <si>
    <t>0days 2h:47m:26s</t>
  </si>
  <si>
    <t>0days 5Hrs 10mins</t>
  </si>
  <si>
    <t>0days 2h:34m:47s</t>
  </si>
  <si>
    <t>0days 5Hrs 0mins</t>
  </si>
  <si>
    <t>0days 2h:30m:03s</t>
  </si>
  <si>
    <t>0days 4Hrs 40mins</t>
  </si>
  <si>
    <t>0days 2h:20m:01s</t>
  </si>
  <si>
    <t>0days 4Hrs 20mins</t>
  </si>
  <si>
    <t>0days 2h:10m:06s</t>
  </si>
  <si>
    <t>0days 3Hrs 60mins</t>
  </si>
  <si>
    <t>0days 1h:54m:55s</t>
  </si>
  <si>
    <t>0days 3Hrs 30mins</t>
  </si>
  <si>
    <t>0days 1h:09m:56s</t>
  </si>
  <si>
    <t>0days 1h:39m:56s</t>
  </si>
  <si>
    <t>0days 2Hrs 50mins</t>
  </si>
  <si>
    <t>0days 0h:56m:38s</t>
  </si>
  <si>
    <t>0days 2Hrs 40mins</t>
  </si>
  <si>
    <t>0days 0h:53m:15s</t>
  </si>
  <si>
    <t>0days 2Hrs 22mins</t>
  </si>
  <si>
    <t>0days 1h:10m:48s</t>
  </si>
  <si>
    <t>0days 2Hrs 20mins</t>
  </si>
  <si>
    <t>0days 1h:10m:00s</t>
  </si>
  <si>
    <t>0days 1Hrs 5mins</t>
  </si>
  <si>
    <t>0days 1h:04m:59s</t>
  </si>
  <si>
    <t>0days 1Hrs 55mins</t>
  </si>
  <si>
    <t>0days 0h:38m:18s</t>
  </si>
  <si>
    <t>0days 1Hrs 50mins</t>
  </si>
  <si>
    <t>0days 0h:55m:06s</t>
  </si>
  <si>
    <t>0days 1Hrs 40mins</t>
  </si>
  <si>
    <t>0days 0h:33m:17s</t>
  </si>
  <si>
    <t>0days 0h:49m:56s</t>
  </si>
  <si>
    <t>0days 1Hrs 36mins</t>
  </si>
  <si>
    <t>0days 0h:47m:53s</t>
  </si>
  <si>
    <t>0days 1Hrs 30mins</t>
  </si>
  <si>
    <t>0days 0h:44m:56s</t>
  </si>
  <si>
    <t>0days 1Hrs 20mins</t>
  </si>
  <si>
    <t>0days 1h:20m:03s</t>
  </si>
  <si>
    <t>0days 1h:20m:02s</t>
  </si>
  <si>
    <t>0days 1Hrs 14mins</t>
  </si>
  <si>
    <t>0days 1h:14m:17s</t>
  </si>
  <si>
    <t>0days 1h:14m:18s</t>
  </si>
  <si>
    <t>0days 1Hrs 10mins</t>
  </si>
  <si>
    <t>0days 1h:09m:48s</t>
  </si>
  <si>
    <t>0days 1h:09m:54s</t>
  </si>
  <si>
    <t>0days 1h:09m:53s</t>
  </si>
  <si>
    <t>0days 1h:09m:50s</t>
  </si>
  <si>
    <t>0days 1h:09m:51s</t>
  </si>
  <si>
    <t>0days 1h:09m:55s</t>
  </si>
  <si>
    <t>0days 19Hrs 20mins</t>
  </si>
  <si>
    <t>0days 2h:24m:57s</t>
  </si>
  <si>
    <t>0days 9h:09m:55s</t>
  </si>
  <si>
    <t>0days 17Hrs 5mins</t>
  </si>
  <si>
    <t>0days 2h:50m:54s</t>
  </si>
  <si>
    <t>0days 16Hrs 59mins</t>
  </si>
  <si>
    <t>0days 1h:53m:14s</t>
  </si>
  <si>
    <t>0days 1h:59m:59s</t>
  </si>
  <si>
    <t>0days 15Hrs 59mins</t>
  </si>
  <si>
    <t>0days 1h:59m:55s</t>
  </si>
  <si>
    <t>0days 15Hrs 55mins</t>
  </si>
  <si>
    <t>0days 2h:39m:12s</t>
  </si>
  <si>
    <t>0days 15Hrs 50mins</t>
  </si>
  <si>
    <t>0days 1h:58m:43s</t>
  </si>
  <si>
    <t>0days 2h:14m:11s</t>
  </si>
  <si>
    <t>0days 2h:14m:10s</t>
  </si>
  <si>
    <t>0days 14Hrs 20mins</t>
  </si>
  <si>
    <t>0days 4h:46m:37s</t>
  </si>
  <si>
    <t>0days 0Hrs 60mins</t>
  </si>
  <si>
    <t>0days 0h:59m:52s</t>
  </si>
  <si>
    <t>10.215.223.174</t>
  </si>
  <si>
    <t>5days 18Hrs 13mins</t>
  </si>
  <si>
    <t>0days 15h:21m:27s</t>
  </si>
  <si>
    <t>x</t>
  </si>
  <si>
    <t>3days 4Hrs 21mins</t>
  </si>
  <si>
    <t>0days 15h:16m:08s</t>
  </si>
  <si>
    <t>3days 18Hrs 21mins</t>
  </si>
  <si>
    <t>0days 2h:09m:04s</t>
  </si>
  <si>
    <t>1days 8Hrs 54mins</t>
  </si>
  <si>
    <t>0days 3h:17m:26s</t>
  </si>
  <si>
    <t>1days 6Hrs 1mins</t>
  </si>
  <si>
    <t>0days 1h:52m:33s</t>
  </si>
  <si>
    <t>1days 21Hrs 59mins</t>
  </si>
  <si>
    <t>0days 4h:35m:53s</t>
  </si>
  <si>
    <t>1days 21Hrs 36mins</t>
  </si>
  <si>
    <t>0days 22h:47m:56s</t>
  </si>
  <si>
    <t>1days 21Hrs 20mins</t>
  </si>
  <si>
    <t>0days 4h:31m:58s</t>
  </si>
  <si>
    <t>1days 19Hrs 6mins</t>
  </si>
  <si>
    <t>0days 6h:09m:24s</t>
  </si>
  <si>
    <t>10.211.223.66</t>
  </si>
  <si>
    <t>1days 12Hrs 32mins</t>
  </si>
  <si>
    <t>0days 1h:31m:21s</t>
  </si>
  <si>
    <t>0days 9Hrs 25mins</t>
  </si>
  <si>
    <t>0days 3h:08m:16s</t>
  </si>
  <si>
    <t>0days 9Hrs 11mins</t>
  </si>
  <si>
    <t>0days 3h:03m:34s</t>
  </si>
  <si>
    <t>0days 5Hrs 54mins</t>
  </si>
  <si>
    <t>0days 1h:10m:46s</t>
  </si>
  <si>
    <t>0days 4Hrs 50mins</t>
  </si>
  <si>
    <t>0days 2h:24m:47s</t>
  </si>
  <si>
    <t>0days 3Hrs 43mins</t>
  </si>
  <si>
    <t>0days 0h:31m:54s</t>
  </si>
  <si>
    <t>0days 1h:39m:55s</t>
  </si>
  <si>
    <t>0days 3Hrs 15mins</t>
  </si>
  <si>
    <t>0days 1h:37m:32s</t>
  </si>
  <si>
    <t>0days 0h:53m:19s</t>
  </si>
  <si>
    <t>0days 23Hrs 59mins</t>
  </si>
  <si>
    <t>0days 1h:59m:53s</t>
  </si>
  <si>
    <t>0days 21Hrs 35mins</t>
  </si>
  <si>
    <t>0days 7h:11m:41s</t>
  </si>
  <si>
    <t>0days 20Hrs 25mins</t>
  </si>
  <si>
    <t>0days 2h:16m:05s</t>
  </si>
  <si>
    <t>0days 1Hrs 9mins</t>
  </si>
  <si>
    <t>0days 1h:09m:18s</t>
  </si>
  <si>
    <t>0days 1Hrs 6mins</t>
  </si>
  <si>
    <t>0days 1h:05m:51s</t>
  </si>
  <si>
    <t>0days 1h:05m:48s</t>
  </si>
  <si>
    <t>0days 1h:05m:49s</t>
  </si>
  <si>
    <t>0days 1h:05m:01s</t>
  </si>
  <si>
    <t>0days 0h:54m:59s</t>
  </si>
  <si>
    <t>0days 1Hrs 49mins</t>
  </si>
  <si>
    <t>0days 0h:36m:27s</t>
  </si>
  <si>
    <t>0days 1Hrs 35mins</t>
  </si>
  <si>
    <t>0days 0h:47m:30s</t>
  </si>
  <si>
    <t>0days 1Hrs 34mins</t>
  </si>
  <si>
    <t>0days 0h:46m:58s</t>
  </si>
  <si>
    <t>0days 0h:47m:09s</t>
  </si>
  <si>
    <t>0days 0h:47m:02s</t>
  </si>
  <si>
    <t>0days 0h:45m:01s</t>
  </si>
  <si>
    <t>0days 1Hrs 25mins</t>
  </si>
  <si>
    <t>0days 0h:42m:30s</t>
  </si>
  <si>
    <t>0days 1h:20m:01s</t>
  </si>
  <si>
    <t>0days 1h:14m:16s</t>
  </si>
  <si>
    <t>0days 1h:09m:52s</t>
  </si>
  <si>
    <t>0days 1h:09m:49s</t>
  </si>
  <si>
    <t>0days 1h:09m:47s</t>
  </si>
  <si>
    <t>10.211.223.70</t>
  </si>
  <si>
    <t>0days 1h:10m:01s</t>
  </si>
  <si>
    <t>0days 2h:24m:56s</t>
  </si>
  <si>
    <t>0days 18Hrs 49mins</t>
  </si>
  <si>
    <t>0days 2h:21m:09s</t>
  </si>
  <si>
    <t>0days 18Hrs 10mins</t>
  </si>
  <si>
    <t>0days 9h:04m:55s</t>
  </si>
  <si>
    <t>0days 17Hrs 16mins</t>
  </si>
  <si>
    <t>0days 3h:27m:07s</t>
  </si>
  <si>
    <t>0days 16Hrs 9mins</t>
  </si>
  <si>
    <t>0days 2h:18m:21s</t>
  </si>
  <si>
    <t>0days 16Hrs 54mins</t>
  </si>
  <si>
    <t>0days 2h:24m:50s</t>
  </si>
  <si>
    <t>0days 16Hrs 31mins</t>
  </si>
  <si>
    <t>0days 2h:03m:54s</t>
  </si>
  <si>
    <t>0days 16Hrs 30mins</t>
  </si>
  <si>
    <t>0days 1h:49m:58s</t>
  </si>
  <si>
    <t>0days 16Hrs 1mins</t>
  </si>
  <si>
    <t>0days 2h:17m:17s</t>
  </si>
  <si>
    <t>0days 16Hrs 15mins</t>
  </si>
  <si>
    <t>0days 2h:19m:14s</t>
  </si>
  <si>
    <t>0days 16Hrs 10mins</t>
  </si>
  <si>
    <t>0days 2h:01m:13s</t>
  </si>
  <si>
    <t>0days 1h:59m:58s</t>
  </si>
  <si>
    <t>0days 2h:17m:07s</t>
  </si>
  <si>
    <t>0days 2h:17m:00s</t>
  </si>
  <si>
    <t>0days 2h:16m:25s</t>
  </si>
  <si>
    <t>0days 15Hrs 49mins</t>
  </si>
  <si>
    <t>0days 2h:15m:38s</t>
  </si>
  <si>
    <t>0days 2h:15m:33s</t>
  </si>
  <si>
    <t>0days 4h:46m:30s</t>
  </si>
  <si>
    <t>0days 10Hrs 51mins</t>
  </si>
  <si>
    <t>0days 3h:36m:52s</t>
  </si>
  <si>
    <t>0days 0h:59m:59s</t>
  </si>
  <si>
    <t>0days 0h:59m:57s</t>
  </si>
  <si>
    <t>MTTR NOV 23</t>
  </si>
  <si>
    <t xml:space="preserve"> 0h</t>
  </si>
  <si>
    <t>hours</t>
  </si>
  <si>
    <t>19s</t>
  </si>
  <si>
    <t>27s</t>
  </si>
  <si>
    <t>08s</t>
  </si>
  <si>
    <t>04s</t>
  </si>
  <si>
    <t>28s</t>
  </si>
  <si>
    <t>29s</t>
  </si>
  <si>
    <t>26s</t>
  </si>
  <si>
    <t>33s</t>
  </si>
  <si>
    <t>16s</t>
  </si>
  <si>
    <t>53s</t>
  </si>
  <si>
    <t>56s</t>
  </si>
  <si>
    <t>58s</t>
  </si>
  <si>
    <t>24s</t>
  </si>
  <si>
    <t>30s</t>
  </si>
  <si>
    <t>21s</t>
  </si>
  <si>
    <t>25s</t>
  </si>
  <si>
    <t>55s</t>
  </si>
  <si>
    <t>34s</t>
  </si>
  <si>
    <t>50s</t>
  </si>
  <si>
    <t>12s</t>
  </si>
  <si>
    <t>48s</t>
  </si>
  <si>
    <t>15s</t>
  </si>
  <si>
    <t>44s</t>
  </si>
  <si>
    <t>46s</t>
  </si>
  <si>
    <t>47s</t>
  </si>
  <si>
    <t>03s</t>
  </si>
  <si>
    <t>01s</t>
  </si>
  <si>
    <t>06s</t>
  </si>
  <si>
    <t>54s</t>
  </si>
  <si>
    <t>32s</t>
  </si>
  <si>
    <t>38s</t>
  </si>
  <si>
    <t>00s</t>
  </si>
  <si>
    <t>41s</t>
  </si>
  <si>
    <t>05s</t>
  </si>
  <si>
    <t>18s</t>
  </si>
  <si>
    <t>51s</t>
  </si>
  <si>
    <t>49s</t>
  </si>
  <si>
    <t>59s</t>
  </si>
  <si>
    <t>17s</t>
  </si>
  <si>
    <t>09s</t>
  </si>
  <si>
    <t>02s</t>
  </si>
  <si>
    <t>52s</t>
  </si>
  <si>
    <t>57s</t>
  </si>
  <si>
    <t>07s</t>
  </si>
  <si>
    <t>14s</t>
  </si>
  <si>
    <t>13s</t>
  </si>
  <si>
    <t>43s</t>
  </si>
  <si>
    <t>11s</t>
  </si>
  <si>
    <t>10s</t>
  </si>
  <si>
    <t>37s</t>
  </si>
  <si>
    <t>0</t>
  </si>
  <si>
    <t>sec</t>
  </si>
  <si>
    <t>hr</t>
  </si>
  <si>
    <t>MTTR URBAN BEST 85% TARGET , &lt; 4 HRS</t>
  </si>
  <si>
    <t>MTTR RURAL BEST 85% TARGET , &lt; 6 HRS</t>
  </si>
  <si>
    <t xml:space="preserve">No of OLTES having Cummilative Down Time In Nov 23 </t>
  </si>
  <si>
    <t>Total OLTEs</t>
  </si>
  <si>
    <t>&gt; 0 to &lt; 10 Hrs</t>
  </si>
  <si>
    <t>&gt;= 24 Hrs</t>
  </si>
  <si>
    <t>% &gt; 24 Hrs</t>
  </si>
  <si>
    <t>10 to &lt; 24 Hrs</t>
  </si>
  <si>
    <t>MTTR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</si>
</sst>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4" borderId="0" xfId="0" applyFill="1"/>
    <xf numFmtId="0" fontId="0" fillId="4" borderId="1" xfId="0" applyFill="1" applyBorder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7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1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/>
    <xf numFmtId="0" fontId="10" fillId="4" borderId="1" xfId="0" applyFont="1" applyFill="1" applyBorder="1"/>
    <xf numFmtId="0" fontId="11" fillId="4" borderId="1" xfId="0" applyFont="1" applyFill="1" applyBorder="1" applyAlignment="1">
      <alignment horizontal="left"/>
    </xf>
    <xf numFmtId="17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12" fillId="0" borderId="2" xfId="0" applyNumberFormat="1" applyFont="1" applyBorder="1" applyAlignment="1">
      <alignment horizontal="center" vertical="center"/>
    </xf>
    <xf numFmtId="17" fontId="12" fillId="0" borderId="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2" fontId="7" fillId="7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50"/>
  <sheetViews>
    <sheetView topLeftCell="G1" workbookViewId="0">
      <selection activeCell="G12" sqref="G12:U188"/>
    </sheetView>
  </sheetViews>
  <sheetFormatPr defaultRowHeight="15" x14ac:dyDescent="0.25"/>
  <cols>
    <col min="1" max="1" width="4" bestFit="1" customWidth="1"/>
    <col min="2" max="2" width="12.42578125" customWidth="1"/>
    <col min="3" max="3" width="16.140625" customWidth="1"/>
    <col min="4" max="4" width="13.85546875" bestFit="1" customWidth="1"/>
    <col min="5" max="5" width="8.5703125" customWidth="1"/>
    <col min="6" max="6" width="4.7109375" customWidth="1"/>
    <col min="7" max="7" width="19.7109375" style="17" customWidth="1"/>
    <col min="8" max="8" width="24.28515625" customWidth="1"/>
    <col min="9" max="9" width="7.7109375" customWidth="1"/>
    <col min="10" max="10" width="12.28515625" customWidth="1"/>
    <col min="12" max="12" width="18" customWidth="1"/>
    <col min="13" max="13" width="13.140625" customWidth="1"/>
    <col min="14" max="14" width="13.42578125" customWidth="1"/>
    <col min="15" max="15" width="18.5703125" style="33" customWidth="1"/>
    <col min="16" max="16" width="9.140625" style="33"/>
    <col min="17" max="17" width="9.140625" style="36"/>
    <col min="19" max="19" width="13.85546875" bestFit="1" customWidth="1"/>
    <col min="20" max="20" width="17.7109375" bestFit="1" customWidth="1"/>
    <col min="21" max="21" width="7" bestFit="1" customWidth="1"/>
  </cols>
  <sheetData>
    <row r="2" spans="1:22" ht="21" x14ac:dyDescent="0.35">
      <c r="A2" s="53" t="s">
        <v>0</v>
      </c>
      <c r="B2" s="53"/>
      <c r="C2" s="53"/>
      <c r="D2" s="53"/>
      <c r="E2" s="53"/>
      <c r="F2" s="53"/>
      <c r="G2" s="54"/>
      <c r="H2" s="53"/>
      <c r="I2" s="53"/>
      <c r="J2" s="53"/>
    </row>
    <row r="3" spans="1:22" x14ac:dyDescent="0.25">
      <c r="A3" s="1"/>
      <c r="B3" s="1"/>
      <c r="C3" s="1"/>
      <c r="D3" s="1"/>
      <c r="E3" s="1"/>
      <c r="F3" s="1"/>
      <c r="G3" s="18"/>
      <c r="H3" s="1"/>
      <c r="I3" s="1"/>
      <c r="J3" s="1"/>
    </row>
    <row r="4" spans="1:22" x14ac:dyDescent="0.25">
      <c r="A4" s="1"/>
      <c r="B4" s="1"/>
      <c r="C4" s="1"/>
      <c r="D4" s="1"/>
      <c r="E4" s="1"/>
      <c r="F4" s="1"/>
      <c r="G4" s="18"/>
      <c r="H4" s="1"/>
      <c r="I4" s="1"/>
      <c r="J4" s="1"/>
    </row>
    <row r="5" spans="1:22" x14ac:dyDescent="0.25">
      <c r="A5" s="1"/>
      <c r="B5" s="50" t="s">
        <v>1</v>
      </c>
      <c r="C5" s="50"/>
      <c r="D5" s="50"/>
      <c r="E5" s="50"/>
      <c r="F5" s="50"/>
      <c r="G5" s="51" t="s">
        <v>2</v>
      </c>
      <c r="H5" s="52"/>
      <c r="I5" s="52"/>
      <c r="J5" s="52"/>
    </row>
    <row r="6" spans="1:22" x14ac:dyDescent="0.25">
      <c r="A6" s="1"/>
      <c r="B6" s="11" t="s">
        <v>1</v>
      </c>
      <c r="C6" s="2" t="s">
        <v>3</v>
      </c>
      <c r="D6" s="2" t="s">
        <v>4</v>
      </c>
      <c r="E6" s="2" t="s">
        <v>5</v>
      </c>
      <c r="F6" s="2" t="s">
        <v>6</v>
      </c>
      <c r="G6" s="19" t="s">
        <v>2</v>
      </c>
      <c r="H6" s="4" t="s">
        <v>4</v>
      </c>
      <c r="I6" s="4" t="s">
        <v>5</v>
      </c>
      <c r="J6" s="4" t="s">
        <v>6</v>
      </c>
    </row>
    <row r="7" spans="1:22" x14ac:dyDescent="0.25">
      <c r="A7" s="1"/>
      <c r="B7" s="11" t="s">
        <v>7</v>
      </c>
      <c r="C7" s="2">
        <v>38</v>
      </c>
      <c r="D7" s="2">
        <v>11</v>
      </c>
      <c r="E7" s="2">
        <v>2</v>
      </c>
      <c r="F7" s="2">
        <v>25</v>
      </c>
      <c r="G7" s="19" t="s">
        <v>8</v>
      </c>
      <c r="H7" s="3">
        <v>43</v>
      </c>
      <c r="I7" s="3">
        <v>18</v>
      </c>
      <c r="J7" s="3">
        <v>88</v>
      </c>
    </row>
    <row r="8" spans="1:22" x14ac:dyDescent="0.25">
      <c r="A8" s="1"/>
      <c r="B8" s="11" t="s">
        <v>9</v>
      </c>
      <c r="C8" s="2">
        <v>81</v>
      </c>
      <c r="D8" s="2">
        <v>22</v>
      </c>
      <c r="E8" s="2">
        <v>3</v>
      </c>
      <c r="F8" s="2">
        <v>56</v>
      </c>
      <c r="G8" s="19" t="s">
        <v>10</v>
      </c>
      <c r="H8" s="3">
        <v>3</v>
      </c>
      <c r="I8" s="3">
        <v>1</v>
      </c>
      <c r="J8" s="3">
        <v>6</v>
      </c>
    </row>
    <row r="9" spans="1:22" x14ac:dyDescent="0.25">
      <c r="A9" s="1"/>
      <c r="B9" s="11" t="s">
        <v>11</v>
      </c>
      <c r="C9" s="2">
        <v>57</v>
      </c>
      <c r="D9" s="2">
        <v>20</v>
      </c>
      <c r="E9" s="2">
        <v>17</v>
      </c>
      <c r="F9" s="2">
        <v>20</v>
      </c>
      <c r="G9" s="19" t="s">
        <v>12</v>
      </c>
      <c r="H9" s="3">
        <v>7</v>
      </c>
      <c r="I9" s="3">
        <v>3</v>
      </c>
      <c r="J9" s="3">
        <v>7</v>
      </c>
    </row>
    <row r="10" spans="1:22" x14ac:dyDescent="0.25">
      <c r="A10" s="1"/>
      <c r="B10" s="11" t="s">
        <v>3</v>
      </c>
      <c r="C10" s="2">
        <f>SUM(C7:C9)</f>
        <v>176</v>
      </c>
      <c r="D10" s="2">
        <f t="shared" ref="D10:F10" si="0">SUM(D7:D9)</f>
        <v>53</v>
      </c>
      <c r="E10" s="2">
        <f t="shared" si="0"/>
        <v>22</v>
      </c>
      <c r="F10" s="2">
        <f t="shared" si="0"/>
        <v>101</v>
      </c>
      <c r="G10" s="20" t="s">
        <v>3</v>
      </c>
      <c r="H10" s="4">
        <f t="shared" ref="H10:J10" si="1">SUM(H7:H9)</f>
        <v>53</v>
      </c>
      <c r="I10" s="4">
        <f t="shared" si="1"/>
        <v>22</v>
      </c>
      <c r="J10" s="4">
        <f t="shared" si="1"/>
        <v>101</v>
      </c>
    </row>
    <row r="11" spans="1:22" x14ac:dyDescent="0.25">
      <c r="A11" s="1"/>
      <c r="B11" s="1"/>
      <c r="C11" s="1"/>
      <c r="D11" s="1"/>
      <c r="E11" s="1"/>
      <c r="F11" s="1"/>
      <c r="G11" s="18"/>
      <c r="H11" s="1"/>
      <c r="I11" s="1"/>
      <c r="J11" s="1"/>
    </row>
    <row r="12" spans="1:22" ht="30" x14ac:dyDescent="0.25">
      <c r="A12" s="5" t="s">
        <v>13</v>
      </c>
      <c r="B12" s="5" t="s">
        <v>14</v>
      </c>
      <c r="C12" s="5"/>
      <c r="D12" s="5" t="s">
        <v>15</v>
      </c>
      <c r="E12" s="5" t="s">
        <v>16</v>
      </c>
      <c r="F12" s="5" t="s">
        <v>17</v>
      </c>
      <c r="G12" s="21" t="s">
        <v>18</v>
      </c>
      <c r="H12" s="5" t="s">
        <v>2</v>
      </c>
      <c r="I12" s="5" t="s">
        <v>19</v>
      </c>
      <c r="J12" s="6"/>
      <c r="O12" s="33" t="s">
        <v>1027</v>
      </c>
      <c r="P12" s="33" t="s">
        <v>1024</v>
      </c>
      <c r="Q12" s="36" t="s">
        <v>1021</v>
      </c>
      <c r="R12" t="s">
        <v>1023</v>
      </c>
      <c r="S12" s="12" t="s">
        <v>15</v>
      </c>
      <c r="T12" s="12" t="s">
        <v>651</v>
      </c>
      <c r="U12" s="13" t="str">
        <f t="shared" ref="U12:U75" si="2">LEFT(S:S,6)</f>
        <v>IPAddr</v>
      </c>
      <c r="V12" s="14" t="s">
        <v>652</v>
      </c>
    </row>
    <row r="13" spans="1:22" x14ac:dyDescent="0.25">
      <c r="A13" s="7">
        <v>1</v>
      </c>
      <c r="B13" s="7" t="s">
        <v>20</v>
      </c>
      <c r="C13" s="7" t="s">
        <v>21</v>
      </c>
      <c r="D13" s="7" t="s">
        <v>22</v>
      </c>
      <c r="E13" s="7" t="s">
        <v>23</v>
      </c>
      <c r="F13" s="7">
        <v>46</v>
      </c>
      <c r="G13" s="22" t="s">
        <v>24</v>
      </c>
      <c r="H13" s="9" t="s">
        <v>25</v>
      </c>
      <c r="I13" s="7">
        <v>215</v>
      </c>
      <c r="J13" s="7" t="str">
        <f>VLOOKUP(D13,$S$13:$V$188,4,0)</f>
        <v>RURAL</v>
      </c>
      <c r="K13" t="str">
        <f>VLOOKUP(D13,$S$13:$V$188,3,0)</f>
        <v>10.215</v>
      </c>
      <c r="L13" s="9" t="s">
        <v>25</v>
      </c>
      <c r="M13" t="str">
        <f>MID(L13,6,3)</f>
        <v xml:space="preserve"> 4h</v>
      </c>
      <c r="N13" t="s">
        <v>1004</v>
      </c>
      <c r="O13" s="33" t="str">
        <f>LEFT(N13,2)</f>
        <v xml:space="preserve"> 4</v>
      </c>
      <c r="P13" s="33">
        <v>4</v>
      </c>
      <c r="Q13" s="36" t="str">
        <f t="shared" ref="Q13:Q19" si="3">MID(L13,10,2)</f>
        <v>05</v>
      </c>
      <c r="R13">
        <v>5</v>
      </c>
      <c r="S13" s="12" t="s">
        <v>67</v>
      </c>
      <c r="T13" s="12" t="s">
        <v>61</v>
      </c>
      <c r="U13" s="13" t="str">
        <f t="shared" si="2"/>
        <v>10.215</v>
      </c>
      <c r="V13" s="15" t="s">
        <v>26</v>
      </c>
    </row>
    <row r="14" spans="1:22" x14ac:dyDescent="0.25">
      <c r="A14" s="7">
        <v>2</v>
      </c>
      <c r="B14" s="7" t="s">
        <v>27</v>
      </c>
      <c r="C14" s="7" t="s">
        <v>28</v>
      </c>
      <c r="D14" s="7" t="s">
        <v>29</v>
      </c>
      <c r="E14" s="7" t="s">
        <v>30</v>
      </c>
      <c r="F14" s="7">
        <v>155</v>
      </c>
      <c r="G14" s="22" t="s">
        <v>31</v>
      </c>
      <c r="H14" s="10" t="s">
        <v>32</v>
      </c>
      <c r="I14" s="7">
        <v>215</v>
      </c>
      <c r="J14" s="7" t="str">
        <f t="shared" ref="J14:J77" si="4">VLOOKUP(D14,$S$13:$V$188,4,0)</f>
        <v>RURAL</v>
      </c>
      <c r="K14" t="str">
        <f t="shared" ref="K14:K77" si="5">VLOOKUP(D14,$S$13:$V$188,3,0)</f>
        <v>10.215</v>
      </c>
      <c r="L14" s="10" t="s">
        <v>32</v>
      </c>
      <c r="M14" t="str">
        <f t="shared" ref="M14:M77" si="6">MID(L14,6,3)</f>
        <v xml:space="preserve"> 1h</v>
      </c>
      <c r="N14" t="s">
        <v>1005</v>
      </c>
      <c r="O14" s="33" t="str">
        <f t="shared" ref="O14:O77" si="7">LEFT(N14,2)</f>
        <v xml:space="preserve"> 1</v>
      </c>
      <c r="P14" s="33">
        <v>1</v>
      </c>
      <c r="Q14" s="36" t="str">
        <f t="shared" si="3"/>
        <v>02</v>
      </c>
      <c r="R14">
        <v>2</v>
      </c>
      <c r="S14" s="12" t="s">
        <v>605</v>
      </c>
      <c r="T14" s="12" t="s">
        <v>281</v>
      </c>
      <c r="U14" s="13" t="str">
        <f t="shared" si="2"/>
        <v>10.211</v>
      </c>
      <c r="V14" s="15" t="s">
        <v>26</v>
      </c>
    </row>
    <row r="15" spans="1:22" x14ac:dyDescent="0.25">
      <c r="A15" s="7">
        <v>3</v>
      </c>
      <c r="B15" s="7" t="s">
        <v>34</v>
      </c>
      <c r="C15" s="7" t="s">
        <v>35</v>
      </c>
      <c r="D15" s="7" t="s">
        <v>36</v>
      </c>
      <c r="E15" s="7" t="s">
        <v>37</v>
      </c>
      <c r="F15" s="7">
        <v>40</v>
      </c>
      <c r="G15" s="22" t="s">
        <v>38</v>
      </c>
      <c r="H15" s="10" t="s">
        <v>39</v>
      </c>
      <c r="I15" s="7">
        <v>214</v>
      </c>
      <c r="J15" s="7" t="str">
        <f t="shared" si="4"/>
        <v>RURAL</v>
      </c>
      <c r="K15" t="str">
        <f t="shared" si="5"/>
        <v>10.214</v>
      </c>
      <c r="L15" s="10" t="s">
        <v>39</v>
      </c>
      <c r="M15" t="str">
        <f t="shared" si="6"/>
        <v xml:space="preserve"> 3h</v>
      </c>
      <c r="N15" t="s">
        <v>1006</v>
      </c>
      <c r="O15" s="33" t="str">
        <f t="shared" si="7"/>
        <v xml:space="preserve"> 3</v>
      </c>
      <c r="P15" s="33">
        <v>3</v>
      </c>
      <c r="Q15" s="36" t="str">
        <f t="shared" si="3"/>
        <v>07</v>
      </c>
      <c r="R15">
        <v>7</v>
      </c>
      <c r="S15" s="12" t="s">
        <v>383</v>
      </c>
      <c r="T15" s="12" t="s">
        <v>382</v>
      </c>
      <c r="U15" s="13" t="str">
        <f t="shared" si="2"/>
        <v>10.211</v>
      </c>
      <c r="V15" s="15" t="s">
        <v>26</v>
      </c>
    </row>
    <row r="16" spans="1:22" x14ac:dyDescent="0.25">
      <c r="A16" s="7">
        <v>4</v>
      </c>
      <c r="B16" s="7" t="s">
        <v>40</v>
      </c>
      <c r="C16" s="7" t="s">
        <v>41</v>
      </c>
      <c r="D16" s="7" t="s">
        <v>42</v>
      </c>
      <c r="E16" s="7" t="s">
        <v>43</v>
      </c>
      <c r="F16" s="7">
        <v>17</v>
      </c>
      <c r="G16" s="22" t="s">
        <v>44</v>
      </c>
      <c r="H16" s="8" t="s">
        <v>45</v>
      </c>
      <c r="I16" s="7">
        <v>215</v>
      </c>
      <c r="J16" s="7" t="str">
        <f t="shared" si="4"/>
        <v>RURAL</v>
      </c>
      <c r="K16" t="str">
        <f t="shared" si="5"/>
        <v>10.215</v>
      </c>
      <c r="L16" s="8" t="s">
        <v>45</v>
      </c>
      <c r="M16" t="str">
        <f t="shared" si="6"/>
        <v xml:space="preserve"> 8h</v>
      </c>
      <c r="N16" t="s">
        <v>1007</v>
      </c>
      <c r="O16" s="33" t="str">
        <f t="shared" si="7"/>
        <v xml:space="preserve"> 8</v>
      </c>
      <c r="P16" s="33">
        <v>8</v>
      </c>
      <c r="Q16" s="36" t="str">
        <f t="shared" si="3"/>
        <v>26</v>
      </c>
      <c r="R16">
        <v>26</v>
      </c>
      <c r="S16" s="12" t="s">
        <v>282</v>
      </c>
      <c r="T16" s="12" t="e">
        <v>#N/A</v>
      </c>
      <c r="U16" s="13" t="str">
        <f t="shared" si="2"/>
        <v>10.214</v>
      </c>
      <c r="V16" s="15" t="s">
        <v>26</v>
      </c>
    </row>
    <row r="17" spans="1:22" x14ac:dyDescent="0.25">
      <c r="A17" s="7">
        <v>5</v>
      </c>
      <c r="B17" s="7" t="e">
        <v>#N/A</v>
      </c>
      <c r="C17" s="7" t="s">
        <v>46</v>
      </c>
      <c r="D17" s="7" t="s">
        <v>47</v>
      </c>
      <c r="E17" s="7" t="s">
        <v>48</v>
      </c>
      <c r="F17" s="7">
        <v>72</v>
      </c>
      <c r="G17" s="22" t="s">
        <v>49</v>
      </c>
      <c r="H17" s="10" t="s">
        <v>50</v>
      </c>
      <c r="I17" s="7">
        <v>211</v>
      </c>
      <c r="J17" s="7" t="s">
        <v>26</v>
      </c>
      <c r="K17">
        <v>10.211</v>
      </c>
      <c r="L17" s="10" t="s">
        <v>50</v>
      </c>
      <c r="M17" t="str">
        <f t="shared" si="6"/>
        <v xml:space="preserve"> 1h</v>
      </c>
      <c r="N17" t="s">
        <v>1005</v>
      </c>
      <c r="O17" s="33" t="str">
        <f t="shared" si="7"/>
        <v xml:space="preserve"> 1</v>
      </c>
      <c r="P17" s="33">
        <v>1</v>
      </c>
      <c r="Q17" s="36" t="str">
        <f t="shared" si="3"/>
        <v>51</v>
      </c>
      <c r="R17">
        <v>51</v>
      </c>
      <c r="S17" s="12" t="s">
        <v>62</v>
      </c>
      <c r="T17" s="12" t="s">
        <v>61</v>
      </c>
      <c r="U17" s="13" t="str">
        <f t="shared" si="2"/>
        <v>10.211</v>
      </c>
      <c r="V17" s="15" t="s">
        <v>26</v>
      </c>
    </row>
    <row r="18" spans="1:22" x14ac:dyDescent="0.25">
      <c r="A18" s="7">
        <v>6</v>
      </c>
      <c r="B18" s="7" t="s">
        <v>51</v>
      </c>
      <c r="C18" s="7" t="s">
        <v>35</v>
      </c>
      <c r="D18" s="7" t="s">
        <v>52</v>
      </c>
      <c r="E18" s="7" t="s">
        <v>53</v>
      </c>
      <c r="F18" s="7">
        <v>14</v>
      </c>
      <c r="G18" s="22" t="s">
        <v>54</v>
      </c>
      <c r="H18" s="8" t="s">
        <v>55</v>
      </c>
      <c r="I18" s="7">
        <v>215</v>
      </c>
      <c r="J18" s="7" t="str">
        <f t="shared" si="4"/>
        <v>RURAL</v>
      </c>
      <c r="K18" t="str">
        <f t="shared" si="5"/>
        <v>10.215</v>
      </c>
      <c r="L18" s="8" t="s">
        <v>55</v>
      </c>
      <c r="M18" t="str">
        <f t="shared" si="6"/>
        <v xml:space="preserve"> 9h</v>
      </c>
      <c r="N18" t="s">
        <v>1008</v>
      </c>
      <c r="O18" s="33" t="str">
        <f t="shared" si="7"/>
        <v xml:space="preserve"> 9</v>
      </c>
      <c r="P18" s="33">
        <v>9</v>
      </c>
      <c r="Q18" s="36" t="str">
        <f t="shared" si="3"/>
        <v>19</v>
      </c>
      <c r="R18">
        <v>19</v>
      </c>
      <c r="S18" s="12" t="s">
        <v>226</v>
      </c>
      <c r="T18" s="12" t="s">
        <v>225</v>
      </c>
      <c r="U18" s="13" t="str">
        <f t="shared" si="2"/>
        <v>10.211</v>
      </c>
      <c r="V18" s="15" t="s">
        <v>26</v>
      </c>
    </row>
    <row r="19" spans="1:22" x14ac:dyDescent="0.25">
      <c r="A19" s="7">
        <v>7</v>
      </c>
      <c r="B19" s="7" t="s">
        <v>34</v>
      </c>
      <c r="C19" s="7" t="s">
        <v>56</v>
      </c>
      <c r="D19" s="7" t="s">
        <v>57</v>
      </c>
      <c r="E19" s="7" t="s">
        <v>37</v>
      </c>
      <c r="F19" s="7">
        <v>16</v>
      </c>
      <c r="G19" s="22" t="s">
        <v>58</v>
      </c>
      <c r="H19" s="8" t="s">
        <v>59</v>
      </c>
      <c r="I19" s="7">
        <v>214</v>
      </c>
      <c r="J19" s="7" t="str">
        <f t="shared" si="4"/>
        <v>RURAL</v>
      </c>
      <c r="K19" t="str">
        <f t="shared" si="5"/>
        <v>10.214</v>
      </c>
      <c r="L19" s="8" t="s">
        <v>59</v>
      </c>
      <c r="M19" t="str">
        <f t="shared" si="6"/>
        <v xml:space="preserve"> 6h</v>
      </c>
      <c r="N19" t="s">
        <v>1009</v>
      </c>
      <c r="O19" s="33" t="str">
        <f t="shared" si="7"/>
        <v xml:space="preserve"> 6</v>
      </c>
      <c r="P19" s="33">
        <v>6</v>
      </c>
      <c r="Q19" s="36" t="str">
        <f t="shared" si="3"/>
        <v>50</v>
      </c>
      <c r="R19">
        <v>50</v>
      </c>
      <c r="S19" s="12" t="s">
        <v>149</v>
      </c>
      <c r="T19" s="12" t="s">
        <v>148</v>
      </c>
      <c r="U19" s="13" t="str">
        <f t="shared" si="2"/>
        <v>10.211</v>
      </c>
      <c r="V19" s="15" t="s">
        <v>26</v>
      </c>
    </row>
    <row r="20" spans="1:22" x14ac:dyDescent="0.25">
      <c r="A20" s="7">
        <v>8</v>
      </c>
      <c r="B20" s="7" t="s">
        <v>60</v>
      </c>
      <c r="C20" s="7" t="s">
        <v>61</v>
      </c>
      <c r="D20" s="7" t="s">
        <v>62</v>
      </c>
      <c r="E20" s="7" t="s">
        <v>48</v>
      </c>
      <c r="F20" s="7">
        <v>5</v>
      </c>
      <c r="G20" s="22" t="s">
        <v>63</v>
      </c>
      <c r="H20" s="8" t="s">
        <v>64</v>
      </c>
      <c r="I20" s="7">
        <v>211</v>
      </c>
      <c r="J20" s="7" t="str">
        <f t="shared" si="4"/>
        <v>RURAL</v>
      </c>
      <c r="K20" t="str">
        <f t="shared" si="5"/>
        <v>10.211</v>
      </c>
      <c r="L20" s="8" t="s">
        <v>64</v>
      </c>
      <c r="M20" t="str">
        <f t="shared" si="6"/>
        <v xml:space="preserve"> 15</v>
      </c>
      <c r="N20" t="s">
        <v>1010</v>
      </c>
      <c r="O20" s="33">
        <v>15</v>
      </c>
      <c r="P20" s="33">
        <v>15</v>
      </c>
      <c r="Q20" s="36">
        <v>1</v>
      </c>
      <c r="R20">
        <v>1</v>
      </c>
      <c r="S20" s="12" t="s">
        <v>140</v>
      </c>
      <c r="T20" s="12" t="s">
        <v>118</v>
      </c>
      <c r="U20" s="13" t="str">
        <f t="shared" si="2"/>
        <v>10.215</v>
      </c>
      <c r="V20" s="15" t="s">
        <v>26</v>
      </c>
    </row>
    <row r="21" spans="1:22" x14ac:dyDescent="0.25">
      <c r="A21" s="7">
        <v>9</v>
      </c>
      <c r="B21" s="7" t="s">
        <v>65</v>
      </c>
      <c r="C21" s="7" t="s">
        <v>66</v>
      </c>
      <c r="D21" s="7" t="s">
        <v>67</v>
      </c>
      <c r="E21" s="7" t="s">
        <v>68</v>
      </c>
      <c r="F21" s="7">
        <v>5</v>
      </c>
      <c r="G21" s="22" t="s">
        <v>69</v>
      </c>
      <c r="H21" s="8" t="s">
        <v>70</v>
      </c>
      <c r="I21" s="7">
        <v>215</v>
      </c>
      <c r="J21" s="7" t="str">
        <f t="shared" si="4"/>
        <v>RURAL</v>
      </c>
      <c r="K21" t="str">
        <f t="shared" si="5"/>
        <v>10.215</v>
      </c>
      <c r="L21" s="8" t="s">
        <v>70</v>
      </c>
      <c r="M21" t="str">
        <f t="shared" si="6"/>
        <v xml:space="preserve"> 14</v>
      </c>
      <c r="N21" t="s">
        <v>1011</v>
      </c>
      <c r="O21" s="33">
        <v>14</v>
      </c>
      <c r="P21" s="33">
        <v>14</v>
      </c>
      <c r="Q21" s="36">
        <v>58</v>
      </c>
      <c r="R21">
        <v>58</v>
      </c>
      <c r="S21" s="12" t="s">
        <v>201</v>
      </c>
      <c r="T21" s="12" t="e">
        <v>#N/A</v>
      </c>
      <c r="U21" s="13" t="str">
        <f t="shared" si="2"/>
        <v>10.214</v>
      </c>
      <c r="V21" s="15" t="s">
        <v>26</v>
      </c>
    </row>
    <row r="22" spans="1:22" x14ac:dyDescent="0.25">
      <c r="A22" s="7">
        <v>10</v>
      </c>
      <c r="B22" s="7" t="s">
        <v>71</v>
      </c>
      <c r="C22" s="7" t="s">
        <v>72</v>
      </c>
      <c r="D22" s="7" t="s">
        <v>73</v>
      </c>
      <c r="E22" s="7" t="s">
        <v>37</v>
      </c>
      <c r="F22" s="7">
        <v>28</v>
      </c>
      <c r="G22" s="22" t="s">
        <v>74</v>
      </c>
      <c r="H22" s="10" t="s">
        <v>75</v>
      </c>
      <c r="I22" s="7">
        <v>214</v>
      </c>
      <c r="J22" s="7" t="str">
        <f t="shared" si="4"/>
        <v>RURAL</v>
      </c>
      <c r="K22" t="str">
        <f t="shared" si="5"/>
        <v>10.214</v>
      </c>
      <c r="L22" s="10" t="s">
        <v>75</v>
      </c>
      <c r="M22" t="str">
        <f t="shared" si="6"/>
        <v xml:space="preserve"> 2h</v>
      </c>
      <c r="N22" t="s">
        <v>1012</v>
      </c>
      <c r="O22" s="33" t="str">
        <f t="shared" si="7"/>
        <v xml:space="preserve"> 2</v>
      </c>
      <c r="P22" s="33">
        <v>2</v>
      </c>
      <c r="Q22" s="36" t="str">
        <f>MID(L22,10,2)</f>
        <v>38</v>
      </c>
      <c r="R22">
        <v>38</v>
      </c>
      <c r="S22" s="12" t="s">
        <v>244</v>
      </c>
      <c r="T22" s="12" t="s">
        <v>185</v>
      </c>
      <c r="U22" s="13" t="str">
        <f t="shared" si="2"/>
        <v>10.211</v>
      </c>
      <c r="V22" s="15" t="s">
        <v>26</v>
      </c>
    </row>
    <row r="23" spans="1:22" x14ac:dyDescent="0.25">
      <c r="A23" s="7">
        <v>11</v>
      </c>
      <c r="B23" s="7" t="s">
        <v>76</v>
      </c>
      <c r="C23" s="7" t="s">
        <v>77</v>
      </c>
      <c r="D23" s="7" t="s">
        <v>78</v>
      </c>
      <c r="E23" s="7" t="s">
        <v>43</v>
      </c>
      <c r="F23" s="7">
        <v>4</v>
      </c>
      <c r="G23" s="22" t="s">
        <v>79</v>
      </c>
      <c r="H23" s="8" t="s">
        <v>80</v>
      </c>
      <c r="I23" s="7">
        <v>211</v>
      </c>
      <c r="J23" s="7" t="str">
        <f t="shared" si="4"/>
        <v>RURAL</v>
      </c>
      <c r="K23" t="str">
        <f t="shared" si="5"/>
        <v>10.211</v>
      </c>
      <c r="L23" s="8" t="s">
        <v>80</v>
      </c>
      <c r="M23" t="str">
        <f t="shared" si="6"/>
        <v xml:space="preserve"> 22</v>
      </c>
      <c r="N23" t="s">
        <v>1013</v>
      </c>
      <c r="O23" s="33">
        <v>22</v>
      </c>
      <c r="P23" s="33">
        <v>22</v>
      </c>
      <c r="Q23" s="36">
        <v>17</v>
      </c>
      <c r="R23">
        <v>17</v>
      </c>
      <c r="S23" s="12" t="s">
        <v>508</v>
      </c>
      <c r="T23" s="12" t="s">
        <v>464</v>
      </c>
      <c r="U23" s="13" t="str">
        <f t="shared" si="2"/>
        <v>10.215</v>
      </c>
      <c r="V23" s="15" t="s">
        <v>26</v>
      </c>
    </row>
    <row r="24" spans="1:22" x14ac:dyDescent="0.25">
      <c r="A24" s="7">
        <v>12</v>
      </c>
      <c r="B24" s="7" t="s">
        <v>81</v>
      </c>
      <c r="C24" s="7" t="s">
        <v>82</v>
      </c>
      <c r="D24" s="7" t="s">
        <v>83</v>
      </c>
      <c r="E24" s="7" t="s">
        <v>48</v>
      </c>
      <c r="F24" s="7">
        <v>8</v>
      </c>
      <c r="G24" s="22" t="s">
        <v>84</v>
      </c>
      <c r="H24" s="8" t="s">
        <v>85</v>
      </c>
      <c r="I24" s="7">
        <v>211</v>
      </c>
      <c r="J24" s="7" t="str">
        <f t="shared" si="4"/>
        <v>RURAL</v>
      </c>
      <c r="K24" t="str">
        <f t="shared" si="5"/>
        <v>10.211</v>
      </c>
      <c r="L24" s="8" t="s">
        <v>85</v>
      </c>
      <c r="M24" t="str">
        <f t="shared" si="6"/>
        <v xml:space="preserve"> 10</v>
      </c>
      <c r="N24" t="s">
        <v>1014</v>
      </c>
      <c r="O24" s="33">
        <v>10</v>
      </c>
      <c r="P24" s="33">
        <v>10</v>
      </c>
      <c r="Q24" s="36">
        <v>45</v>
      </c>
      <c r="R24">
        <v>45</v>
      </c>
      <c r="S24" s="12" t="s">
        <v>57</v>
      </c>
      <c r="T24" s="12" t="e">
        <v>#N/A</v>
      </c>
      <c r="U24" s="13" t="str">
        <f t="shared" si="2"/>
        <v>10.214</v>
      </c>
      <c r="V24" s="15" t="s">
        <v>26</v>
      </c>
    </row>
    <row r="25" spans="1:22" x14ac:dyDescent="0.25">
      <c r="A25" s="7">
        <v>13</v>
      </c>
      <c r="B25" s="7" t="s">
        <v>86</v>
      </c>
      <c r="C25" s="7" t="s">
        <v>87</v>
      </c>
      <c r="D25" s="7" t="s">
        <v>88</v>
      </c>
      <c r="E25" s="7" t="s">
        <v>43</v>
      </c>
      <c r="F25" s="7">
        <v>13</v>
      </c>
      <c r="G25" s="22" t="s">
        <v>89</v>
      </c>
      <c r="H25" s="8" t="s">
        <v>90</v>
      </c>
      <c r="I25" s="7">
        <v>215</v>
      </c>
      <c r="J25" s="7" t="str">
        <f t="shared" si="4"/>
        <v>RURAL</v>
      </c>
      <c r="K25" t="str">
        <f t="shared" si="5"/>
        <v>10.215</v>
      </c>
      <c r="L25" s="8" t="s">
        <v>90</v>
      </c>
      <c r="M25" t="str">
        <f t="shared" si="6"/>
        <v xml:space="preserve"> 6h</v>
      </c>
      <c r="N25" t="s">
        <v>1009</v>
      </c>
      <c r="O25" s="33" t="str">
        <f t="shared" si="7"/>
        <v xml:space="preserve"> 6</v>
      </c>
      <c r="P25" s="33">
        <v>6</v>
      </c>
      <c r="Q25" s="36" t="str">
        <f>MID(L25,10,2)</f>
        <v>25</v>
      </c>
      <c r="R25">
        <v>25</v>
      </c>
      <c r="S25" s="12" t="s">
        <v>42</v>
      </c>
      <c r="T25" s="12" t="s">
        <v>263</v>
      </c>
      <c r="U25" s="13" t="str">
        <f t="shared" si="2"/>
        <v>10.215</v>
      </c>
      <c r="V25" s="15" t="s">
        <v>26</v>
      </c>
    </row>
    <row r="26" spans="1:22" x14ac:dyDescent="0.25">
      <c r="A26" s="7">
        <v>14</v>
      </c>
      <c r="B26" s="7" t="s">
        <v>34</v>
      </c>
      <c r="C26" s="7" t="s">
        <v>91</v>
      </c>
      <c r="D26" s="7" t="s">
        <v>92</v>
      </c>
      <c r="E26" s="7" t="s">
        <v>37</v>
      </c>
      <c r="F26" s="7">
        <v>12</v>
      </c>
      <c r="G26" s="22" t="s">
        <v>93</v>
      </c>
      <c r="H26" s="8" t="s">
        <v>94</v>
      </c>
      <c r="I26" s="7">
        <v>214</v>
      </c>
      <c r="J26" s="7" t="str">
        <f t="shared" si="4"/>
        <v>RURAL</v>
      </c>
      <c r="K26" t="str">
        <f t="shared" si="5"/>
        <v>10.214</v>
      </c>
      <c r="L26" s="8" t="s">
        <v>94</v>
      </c>
      <c r="M26" t="str">
        <f t="shared" si="6"/>
        <v xml:space="preserve"> 6h</v>
      </c>
      <c r="N26" t="s">
        <v>1009</v>
      </c>
      <c r="O26" s="33" t="str">
        <f t="shared" si="7"/>
        <v xml:space="preserve"> 6</v>
      </c>
      <c r="P26" s="33">
        <v>6</v>
      </c>
      <c r="Q26" s="36" t="str">
        <f>MID(L26,10,2)</f>
        <v>54</v>
      </c>
      <c r="R26">
        <v>54</v>
      </c>
      <c r="S26" s="12" t="s">
        <v>52</v>
      </c>
      <c r="T26" s="12" t="e">
        <v>#N/A</v>
      </c>
      <c r="U26" s="13" t="str">
        <f t="shared" si="2"/>
        <v>10.215</v>
      </c>
      <c r="V26" s="15" t="s">
        <v>26</v>
      </c>
    </row>
    <row r="27" spans="1:22" x14ac:dyDescent="0.25">
      <c r="A27" s="7">
        <v>15</v>
      </c>
      <c r="B27" s="7" t="s">
        <v>86</v>
      </c>
      <c r="C27" s="7" t="s">
        <v>87</v>
      </c>
      <c r="D27" s="7" t="s">
        <v>95</v>
      </c>
      <c r="E27" s="7" t="s">
        <v>43</v>
      </c>
      <c r="F27" s="7">
        <v>12</v>
      </c>
      <c r="G27" s="22" t="s">
        <v>96</v>
      </c>
      <c r="H27" s="8" t="s">
        <v>97</v>
      </c>
      <c r="I27" s="7">
        <v>211</v>
      </c>
      <c r="J27" s="7" t="str">
        <f t="shared" si="4"/>
        <v>RURAL</v>
      </c>
      <c r="K27" t="str">
        <f t="shared" si="5"/>
        <v>10.211</v>
      </c>
      <c r="L27" s="8" t="s">
        <v>97</v>
      </c>
      <c r="M27" t="str">
        <f t="shared" si="6"/>
        <v xml:space="preserve"> 6h</v>
      </c>
      <c r="N27" t="s">
        <v>1009</v>
      </c>
      <c r="O27" s="33" t="str">
        <f t="shared" si="7"/>
        <v xml:space="preserve"> 6</v>
      </c>
      <c r="P27" s="33">
        <v>6</v>
      </c>
      <c r="Q27" s="36" t="str">
        <f>MID(L27,10,2)</f>
        <v>52</v>
      </c>
      <c r="R27">
        <v>52</v>
      </c>
      <c r="S27" s="12" t="s">
        <v>607</v>
      </c>
      <c r="T27" s="12" t="s">
        <v>281</v>
      </c>
      <c r="U27" s="13" t="str">
        <f t="shared" si="2"/>
        <v>10.211</v>
      </c>
      <c r="V27" s="15" t="s">
        <v>26</v>
      </c>
    </row>
    <row r="28" spans="1:22" x14ac:dyDescent="0.25">
      <c r="A28" s="7">
        <v>16</v>
      </c>
      <c r="B28" s="7" t="s">
        <v>34</v>
      </c>
      <c r="C28" s="7" t="s">
        <v>98</v>
      </c>
      <c r="D28" s="7" t="s">
        <v>99</v>
      </c>
      <c r="E28" s="7" t="s">
        <v>43</v>
      </c>
      <c r="F28" s="7">
        <v>7</v>
      </c>
      <c r="G28" s="22" t="s">
        <v>100</v>
      </c>
      <c r="H28" s="8" t="s">
        <v>101</v>
      </c>
      <c r="I28" s="7">
        <v>211</v>
      </c>
      <c r="J28" s="7" t="str">
        <f t="shared" si="4"/>
        <v>URBAN</v>
      </c>
      <c r="K28" t="str">
        <f t="shared" si="5"/>
        <v>10.211</v>
      </c>
      <c r="L28" s="8" t="s">
        <v>101</v>
      </c>
      <c r="M28" t="str">
        <f t="shared" si="6"/>
        <v xml:space="preserve"> 10</v>
      </c>
      <c r="N28" t="s">
        <v>1014</v>
      </c>
      <c r="O28" s="33">
        <v>10</v>
      </c>
      <c r="P28" s="33">
        <v>10</v>
      </c>
      <c r="Q28" s="36">
        <v>23</v>
      </c>
      <c r="R28">
        <v>23</v>
      </c>
      <c r="S28" s="12" t="s">
        <v>205</v>
      </c>
      <c r="T28" s="12" t="e">
        <v>#N/A</v>
      </c>
      <c r="U28" s="13" t="str">
        <f t="shared" si="2"/>
        <v>10.214</v>
      </c>
      <c r="V28" s="15" t="s">
        <v>26</v>
      </c>
    </row>
    <row r="29" spans="1:22" x14ac:dyDescent="0.25">
      <c r="A29" s="7">
        <v>17</v>
      </c>
      <c r="B29" s="7" t="s">
        <v>102</v>
      </c>
      <c r="C29" s="7" t="s">
        <v>61</v>
      </c>
      <c r="D29" s="7" t="s">
        <v>103</v>
      </c>
      <c r="E29" s="7" t="s">
        <v>48</v>
      </c>
      <c r="F29" s="7">
        <v>3</v>
      </c>
      <c r="G29" s="22" t="s">
        <v>104</v>
      </c>
      <c r="H29" s="8" t="s">
        <v>105</v>
      </c>
      <c r="I29" s="7">
        <v>215</v>
      </c>
      <c r="J29" s="7" t="str">
        <f t="shared" si="4"/>
        <v>RURAL</v>
      </c>
      <c r="K29" t="str">
        <f t="shared" si="5"/>
        <v>10.215</v>
      </c>
      <c r="L29" s="8" t="s">
        <v>105</v>
      </c>
      <c r="M29" t="str">
        <f t="shared" si="6"/>
        <v xml:space="preserve"> 18</v>
      </c>
      <c r="N29" t="s">
        <v>1015</v>
      </c>
      <c r="O29" s="33">
        <v>18</v>
      </c>
      <c r="P29" s="33">
        <v>18</v>
      </c>
      <c r="Q29" s="36">
        <v>23</v>
      </c>
      <c r="R29">
        <v>23</v>
      </c>
      <c r="S29" s="12" t="s">
        <v>88</v>
      </c>
      <c r="T29" s="12" t="s">
        <v>247</v>
      </c>
      <c r="U29" s="13" t="str">
        <f t="shared" si="2"/>
        <v>10.215</v>
      </c>
      <c r="V29" s="15" t="s">
        <v>26</v>
      </c>
    </row>
    <row r="30" spans="1:22" x14ac:dyDescent="0.25">
      <c r="A30" s="7">
        <v>18</v>
      </c>
      <c r="B30" s="7" t="s">
        <v>34</v>
      </c>
      <c r="C30" s="7" t="s">
        <v>106</v>
      </c>
      <c r="D30" s="7" t="s">
        <v>107</v>
      </c>
      <c r="E30" s="7" t="s">
        <v>37</v>
      </c>
      <c r="F30" s="7">
        <v>3</v>
      </c>
      <c r="G30" s="22" t="s">
        <v>108</v>
      </c>
      <c r="H30" s="8" t="s">
        <v>109</v>
      </c>
      <c r="I30" s="7">
        <v>214</v>
      </c>
      <c r="J30" s="7" t="str">
        <f t="shared" si="4"/>
        <v>RURAL</v>
      </c>
      <c r="K30" t="str">
        <f t="shared" si="5"/>
        <v>10.214</v>
      </c>
      <c r="L30" s="8" t="s">
        <v>109</v>
      </c>
      <c r="M30" t="str">
        <f t="shared" si="6"/>
        <v xml:space="preserve"> 23</v>
      </c>
      <c r="N30" t="s">
        <v>1016</v>
      </c>
      <c r="O30" s="33">
        <v>23</v>
      </c>
      <c r="P30" s="33">
        <v>23</v>
      </c>
      <c r="Q30" s="36">
        <v>23</v>
      </c>
      <c r="R30">
        <v>23</v>
      </c>
      <c r="S30" s="12" t="s">
        <v>241</v>
      </c>
      <c r="T30" s="12" t="s">
        <v>240</v>
      </c>
      <c r="U30" s="13" t="str">
        <f t="shared" si="2"/>
        <v>10.211</v>
      </c>
      <c r="V30" s="15" t="s">
        <v>26</v>
      </c>
    </row>
    <row r="31" spans="1:22" x14ac:dyDescent="0.25">
      <c r="A31" s="7">
        <v>19</v>
      </c>
      <c r="B31" s="7" t="s">
        <v>110</v>
      </c>
      <c r="C31" s="7" t="s">
        <v>111</v>
      </c>
      <c r="D31" s="7" t="s">
        <v>112</v>
      </c>
      <c r="E31" s="7" t="s">
        <v>48</v>
      </c>
      <c r="F31" s="7">
        <v>16</v>
      </c>
      <c r="G31" s="22" t="s">
        <v>113</v>
      </c>
      <c r="H31" s="10" t="s">
        <v>114</v>
      </c>
      <c r="I31" s="7">
        <v>215</v>
      </c>
      <c r="J31" s="7" t="str">
        <f t="shared" si="4"/>
        <v>RURAL</v>
      </c>
      <c r="K31" t="str">
        <f t="shared" si="5"/>
        <v>10.215</v>
      </c>
      <c r="L31" s="10" t="s">
        <v>114</v>
      </c>
      <c r="M31" t="str">
        <f t="shared" si="6"/>
        <v xml:space="preserve"> 3h</v>
      </c>
      <c r="N31" t="s">
        <v>1006</v>
      </c>
      <c r="O31" s="33" t="str">
        <f t="shared" si="7"/>
        <v xml:space="preserve"> 3</v>
      </c>
      <c r="P31" s="33">
        <v>3</v>
      </c>
      <c r="Q31" s="36" t="str">
        <f t="shared" ref="Q31:Q77" si="8">MID(L31,10,2)</f>
        <v>07</v>
      </c>
      <c r="R31">
        <v>7</v>
      </c>
      <c r="S31" s="12" t="s">
        <v>530</v>
      </c>
      <c r="T31" s="12" t="s">
        <v>148</v>
      </c>
      <c r="U31" s="13" t="str">
        <f t="shared" si="2"/>
        <v>10.211</v>
      </c>
      <c r="V31" s="15" t="s">
        <v>26</v>
      </c>
    </row>
    <row r="32" spans="1:22" x14ac:dyDescent="0.25">
      <c r="A32" s="7">
        <v>20</v>
      </c>
      <c r="B32" s="7" t="s">
        <v>71</v>
      </c>
      <c r="C32" s="7" t="s">
        <v>28</v>
      </c>
      <c r="D32" s="7" t="s">
        <v>115</v>
      </c>
      <c r="E32" s="7" t="s">
        <v>37</v>
      </c>
      <c r="F32" s="7">
        <v>26</v>
      </c>
      <c r="G32" s="22" t="s">
        <v>116</v>
      </c>
      <c r="H32" s="10" t="s">
        <v>117</v>
      </c>
      <c r="I32" s="7">
        <v>214</v>
      </c>
      <c r="J32" s="7" t="str">
        <f t="shared" si="4"/>
        <v>RURAL</v>
      </c>
      <c r="K32" t="str">
        <f t="shared" si="5"/>
        <v>10.214</v>
      </c>
      <c r="L32" s="10" t="s">
        <v>117</v>
      </c>
      <c r="M32" t="str">
        <f t="shared" si="6"/>
        <v xml:space="preserve"> 1h</v>
      </c>
      <c r="N32" t="s">
        <v>1005</v>
      </c>
      <c r="O32" s="33" t="str">
        <f t="shared" si="7"/>
        <v xml:space="preserve"> 1</v>
      </c>
      <c r="P32" s="33">
        <v>1</v>
      </c>
      <c r="Q32" s="36" t="str">
        <f t="shared" si="8"/>
        <v>54</v>
      </c>
      <c r="R32">
        <v>54</v>
      </c>
      <c r="S32" s="12" t="s">
        <v>163</v>
      </c>
      <c r="T32" s="12" t="s">
        <v>376</v>
      </c>
      <c r="U32" s="13" t="str">
        <f t="shared" si="2"/>
        <v>10.211</v>
      </c>
      <c r="V32" s="15" t="s">
        <v>26</v>
      </c>
    </row>
    <row r="33" spans="1:22" x14ac:dyDescent="0.25">
      <c r="A33" s="7">
        <v>21</v>
      </c>
      <c r="B33" s="7" t="s">
        <v>34</v>
      </c>
      <c r="C33" s="7" t="s">
        <v>118</v>
      </c>
      <c r="D33" s="7" t="s">
        <v>119</v>
      </c>
      <c r="E33" s="7" t="s">
        <v>37</v>
      </c>
      <c r="F33" s="7">
        <v>11</v>
      </c>
      <c r="G33" s="22" t="s">
        <v>120</v>
      </c>
      <c r="H33" s="9" t="s">
        <v>121</v>
      </c>
      <c r="I33" s="7">
        <v>214</v>
      </c>
      <c r="J33" s="7" t="str">
        <f t="shared" si="4"/>
        <v>RURAL</v>
      </c>
      <c r="K33" t="str">
        <f t="shared" si="5"/>
        <v>10.214</v>
      </c>
      <c r="L33" s="9" t="s">
        <v>121</v>
      </c>
      <c r="M33" t="str">
        <f t="shared" si="6"/>
        <v xml:space="preserve"> 4h</v>
      </c>
      <c r="N33" t="s">
        <v>1004</v>
      </c>
      <c r="O33" s="33" t="str">
        <f t="shared" si="7"/>
        <v xml:space="preserve"> 4</v>
      </c>
      <c r="P33" s="33">
        <v>4</v>
      </c>
      <c r="Q33" s="36" t="str">
        <f t="shared" si="8"/>
        <v>28</v>
      </c>
      <c r="R33">
        <v>28</v>
      </c>
      <c r="S33" s="12" t="s">
        <v>339</v>
      </c>
      <c r="T33" s="12" t="s">
        <v>281</v>
      </c>
      <c r="U33" s="13" t="str">
        <f t="shared" si="2"/>
        <v>10.215</v>
      </c>
      <c r="V33" s="15" t="s">
        <v>26</v>
      </c>
    </row>
    <row r="34" spans="1:22" x14ac:dyDescent="0.25">
      <c r="A34" s="7">
        <v>22</v>
      </c>
      <c r="B34" s="7" t="s">
        <v>76</v>
      </c>
      <c r="C34" s="7" t="s">
        <v>82</v>
      </c>
      <c r="D34" s="7" t="s">
        <v>122</v>
      </c>
      <c r="E34" s="7" t="s">
        <v>43</v>
      </c>
      <c r="F34" s="7">
        <v>10</v>
      </c>
      <c r="G34" s="22" t="s">
        <v>123</v>
      </c>
      <c r="H34" s="8" t="s">
        <v>124</v>
      </c>
      <c r="I34" s="7">
        <v>211</v>
      </c>
      <c r="J34" s="7" t="str">
        <f t="shared" si="4"/>
        <v>RURAL</v>
      </c>
      <c r="K34" t="str">
        <f t="shared" si="5"/>
        <v>10.211</v>
      </c>
      <c r="L34" s="8" t="s">
        <v>124</v>
      </c>
      <c r="M34" t="str">
        <f t="shared" si="6"/>
        <v xml:space="preserve"> 6h</v>
      </c>
      <c r="N34" t="s">
        <v>1009</v>
      </c>
      <c r="O34" s="33" t="str">
        <f t="shared" si="7"/>
        <v xml:space="preserve"> 6</v>
      </c>
      <c r="P34" s="33">
        <v>6</v>
      </c>
      <c r="Q34" s="36" t="str">
        <f t="shared" si="8"/>
        <v>46</v>
      </c>
      <c r="R34">
        <v>46</v>
      </c>
      <c r="S34" s="12" t="s">
        <v>331</v>
      </c>
      <c r="T34" s="12" t="s">
        <v>653</v>
      </c>
      <c r="U34" s="13" t="str">
        <f t="shared" si="2"/>
        <v>10.215</v>
      </c>
      <c r="V34" s="16" t="s">
        <v>33</v>
      </c>
    </row>
    <row r="35" spans="1:22" x14ac:dyDescent="0.25">
      <c r="A35" s="7">
        <v>23</v>
      </c>
      <c r="B35" s="7" t="s">
        <v>125</v>
      </c>
      <c r="C35" s="7" t="s">
        <v>82</v>
      </c>
      <c r="D35" s="7" t="s">
        <v>126</v>
      </c>
      <c r="E35" s="7" t="s">
        <v>68</v>
      </c>
      <c r="F35" s="7">
        <v>10</v>
      </c>
      <c r="G35" s="22" t="s">
        <v>127</v>
      </c>
      <c r="H35" s="8" t="s">
        <v>128</v>
      </c>
      <c r="I35" s="7">
        <v>215</v>
      </c>
      <c r="J35" s="7" t="str">
        <f t="shared" si="4"/>
        <v>RURAL</v>
      </c>
      <c r="K35" t="str">
        <f t="shared" si="5"/>
        <v>10.215</v>
      </c>
      <c r="L35" s="8" t="s">
        <v>128</v>
      </c>
      <c r="M35" t="str">
        <f t="shared" si="6"/>
        <v xml:space="preserve"> 6h</v>
      </c>
      <c r="N35" t="s">
        <v>1009</v>
      </c>
      <c r="O35" s="33" t="str">
        <f t="shared" si="7"/>
        <v xml:space="preserve"> 6</v>
      </c>
      <c r="P35" s="33">
        <v>6</v>
      </c>
      <c r="Q35" s="36" t="str">
        <f t="shared" si="8"/>
        <v>39</v>
      </c>
      <c r="R35">
        <v>39</v>
      </c>
      <c r="S35" s="12" t="s">
        <v>459</v>
      </c>
      <c r="T35" s="12" t="s">
        <v>653</v>
      </c>
      <c r="U35" s="13" t="str">
        <f t="shared" si="2"/>
        <v>10.215</v>
      </c>
      <c r="V35" s="16" t="s">
        <v>33</v>
      </c>
    </row>
    <row r="36" spans="1:22" x14ac:dyDescent="0.25">
      <c r="A36" s="7">
        <v>24</v>
      </c>
      <c r="B36" s="7" t="s">
        <v>129</v>
      </c>
      <c r="C36" s="7" t="s">
        <v>130</v>
      </c>
      <c r="D36" s="7" t="s">
        <v>131</v>
      </c>
      <c r="E36" s="7" t="s">
        <v>132</v>
      </c>
      <c r="F36" s="7">
        <v>18</v>
      </c>
      <c r="G36" s="22" t="s">
        <v>133</v>
      </c>
      <c r="H36" s="10" t="s">
        <v>134</v>
      </c>
      <c r="I36" s="7">
        <v>215</v>
      </c>
      <c r="J36" s="7" t="str">
        <f t="shared" si="4"/>
        <v>RURAL</v>
      </c>
      <c r="K36" t="str">
        <f t="shared" si="5"/>
        <v>10.215</v>
      </c>
      <c r="L36" s="10" t="s">
        <v>134</v>
      </c>
      <c r="M36" t="str">
        <f t="shared" si="6"/>
        <v xml:space="preserve"> 3h</v>
      </c>
      <c r="N36" t="s">
        <v>1006</v>
      </c>
      <c r="O36" s="33" t="str">
        <f t="shared" si="7"/>
        <v xml:space="preserve"> 3</v>
      </c>
      <c r="P36" s="33">
        <v>3</v>
      </c>
      <c r="Q36" s="36" t="str">
        <f t="shared" si="8"/>
        <v>29</v>
      </c>
      <c r="R36">
        <v>29</v>
      </c>
      <c r="S36" s="12" t="s">
        <v>535</v>
      </c>
      <c r="T36" s="12" t="s">
        <v>143</v>
      </c>
      <c r="U36" s="13" t="str">
        <f t="shared" si="2"/>
        <v>10.215</v>
      </c>
      <c r="V36" s="15" t="s">
        <v>26</v>
      </c>
    </row>
    <row r="37" spans="1:22" x14ac:dyDescent="0.25">
      <c r="A37" s="7">
        <v>25</v>
      </c>
      <c r="B37" s="7" t="s">
        <v>71</v>
      </c>
      <c r="C37" s="7" t="s">
        <v>135</v>
      </c>
      <c r="D37" s="7" t="s">
        <v>136</v>
      </c>
      <c r="E37" s="7" t="s">
        <v>37</v>
      </c>
      <c r="F37" s="7">
        <v>27</v>
      </c>
      <c r="G37" s="22" t="s">
        <v>137</v>
      </c>
      <c r="H37" s="10" t="s">
        <v>138</v>
      </c>
      <c r="I37" s="7">
        <v>214</v>
      </c>
      <c r="J37" s="7" t="str">
        <f t="shared" si="4"/>
        <v>RURAL</v>
      </c>
      <c r="K37" t="str">
        <f t="shared" si="5"/>
        <v>10.214</v>
      </c>
      <c r="L37" s="10" t="s">
        <v>138</v>
      </c>
      <c r="M37" t="str">
        <f t="shared" si="6"/>
        <v xml:space="preserve"> 2h</v>
      </c>
      <c r="N37" t="s">
        <v>1012</v>
      </c>
      <c r="O37" s="33" t="str">
        <f t="shared" si="7"/>
        <v xml:space="preserve"> 2</v>
      </c>
      <c r="P37" s="33">
        <v>2</v>
      </c>
      <c r="Q37" s="36" t="str">
        <f t="shared" si="8"/>
        <v>09</v>
      </c>
      <c r="R37">
        <v>9</v>
      </c>
      <c r="S37" s="12" t="s">
        <v>594</v>
      </c>
      <c r="T37" s="12" t="s">
        <v>653</v>
      </c>
      <c r="U37" s="13" t="str">
        <f t="shared" si="2"/>
        <v>10.215</v>
      </c>
      <c r="V37" s="16" t="s">
        <v>33</v>
      </c>
    </row>
    <row r="38" spans="1:22" x14ac:dyDescent="0.25">
      <c r="A38" s="7">
        <v>26</v>
      </c>
      <c r="B38" s="7" t="s">
        <v>139</v>
      </c>
      <c r="C38" s="7" t="s">
        <v>118</v>
      </c>
      <c r="D38" s="7" t="s">
        <v>140</v>
      </c>
      <c r="E38" s="7" t="s">
        <v>43</v>
      </c>
      <c r="F38" s="7">
        <v>14</v>
      </c>
      <c r="G38" s="22" t="s">
        <v>141</v>
      </c>
      <c r="H38" s="10" t="s">
        <v>142</v>
      </c>
      <c r="I38" s="7">
        <v>215</v>
      </c>
      <c r="J38" s="7" t="str">
        <f t="shared" si="4"/>
        <v>RURAL</v>
      </c>
      <c r="K38" t="str">
        <f t="shared" si="5"/>
        <v>10.215</v>
      </c>
      <c r="L38" s="10" t="s">
        <v>142</v>
      </c>
      <c r="M38" t="str">
        <f t="shared" si="6"/>
        <v xml:space="preserve"> 2h</v>
      </c>
      <c r="N38" t="s">
        <v>1012</v>
      </c>
      <c r="O38" s="33" t="str">
        <f t="shared" si="7"/>
        <v xml:space="preserve"> 2</v>
      </c>
      <c r="P38" s="33">
        <v>2</v>
      </c>
      <c r="Q38" s="36" t="str">
        <f t="shared" si="8"/>
        <v>25</v>
      </c>
      <c r="R38">
        <v>25</v>
      </c>
      <c r="S38" s="12" t="s">
        <v>153</v>
      </c>
      <c r="T38" s="12" t="e">
        <v>#N/A</v>
      </c>
      <c r="U38" s="13" t="str">
        <f t="shared" si="2"/>
        <v>10.211</v>
      </c>
      <c r="V38" s="15" t="s">
        <v>26</v>
      </c>
    </row>
    <row r="39" spans="1:22" x14ac:dyDescent="0.25">
      <c r="A39" s="7">
        <v>27</v>
      </c>
      <c r="B39" s="7" t="s">
        <v>34</v>
      </c>
      <c r="C39" s="7" t="s">
        <v>143</v>
      </c>
      <c r="D39" s="7" t="s">
        <v>144</v>
      </c>
      <c r="E39" s="7" t="s">
        <v>37</v>
      </c>
      <c r="F39" s="7">
        <v>12</v>
      </c>
      <c r="G39" s="22" t="s">
        <v>145</v>
      </c>
      <c r="H39" s="10" t="s">
        <v>146</v>
      </c>
      <c r="I39" s="7">
        <v>214</v>
      </c>
      <c r="J39" s="7" t="str">
        <f t="shared" si="4"/>
        <v>RURAL</v>
      </c>
      <c r="K39" t="str">
        <f t="shared" si="5"/>
        <v>10.214</v>
      </c>
      <c r="L39" s="10" t="s">
        <v>146</v>
      </c>
      <c r="M39" t="str">
        <f t="shared" si="6"/>
        <v xml:space="preserve"> 2h</v>
      </c>
      <c r="N39" t="s">
        <v>1012</v>
      </c>
      <c r="O39" s="33" t="str">
        <f t="shared" si="7"/>
        <v xml:space="preserve"> 2</v>
      </c>
      <c r="P39" s="33">
        <v>2</v>
      </c>
      <c r="Q39" s="36" t="str">
        <f t="shared" si="8"/>
        <v>42</v>
      </c>
      <c r="R39">
        <v>42</v>
      </c>
      <c r="S39" s="12" t="s">
        <v>424</v>
      </c>
      <c r="T39" s="12" t="s">
        <v>98</v>
      </c>
      <c r="U39" s="13" t="str">
        <f t="shared" si="2"/>
        <v>10.215</v>
      </c>
      <c r="V39" s="16" t="s">
        <v>33</v>
      </c>
    </row>
    <row r="40" spans="1:22" x14ac:dyDescent="0.25">
      <c r="A40" s="7">
        <v>28</v>
      </c>
      <c r="B40" s="7" t="s">
        <v>147</v>
      </c>
      <c r="C40" s="7" t="s">
        <v>148</v>
      </c>
      <c r="D40" s="7" t="s">
        <v>149</v>
      </c>
      <c r="E40" s="7" t="s">
        <v>23</v>
      </c>
      <c r="F40" s="7">
        <v>12</v>
      </c>
      <c r="G40" s="22" t="s">
        <v>150</v>
      </c>
      <c r="H40" s="10" t="s">
        <v>151</v>
      </c>
      <c r="I40" s="7">
        <v>211</v>
      </c>
      <c r="J40" s="7" t="str">
        <f t="shared" si="4"/>
        <v>RURAL</v>
      </c>
      <c r="K40" t="str">
        <f t="shared" si="5"/>
        <v>10.211</v>
      </c>
      <c r="L40" s="10" t="s">
        <v>151</v>
      </c>
      <c r="M40" t="str">
        <f t="shared" si="6"/>
        <v xml:space="preserve"> 2h</v>
      </c>
      <c r="N40" t="s">
        <v>1012</v>
      </c>
      <c r="O40" s="33" t="str">
        <f t="shared" si="7"/>
        <v xml:space="preserve"> 2</v>
      </c>
      <c r="P40" s="33">
        <v>2</v>
      </c>
      <c r="Q40" s="36" t="str">
        <f t="shared" si="8"/>
        <v>42</v>
      </c>
      <c r="R40">
        <v>42</v>
      </c>
      <c r="S40" s="12" t="s">
        <v>538</v>
      </c>
      <c r="T40" s="12" t="s">
        <v>464</v>
      </c>
      <c r="U40" s="13" t="str">
        <f t="shared" si="2"/>
        <v>10.215</v>
      </c>
      <c r="V40" s="15" t="s">
        <v>26</v>
      </c>
    </row>
    <row r="41" spans="1:22" x14ac:dyDescent="0.25">
      <c r="A41" s="7">
        <v>29</v>
      </c>
      <c r="B41" s="7" t="s">
        <v>152</v>
      </c>
      <c r="C41" s="7" t="s">
        <v>143</v>
      </c>
      <c r="D41" s="7" t="s">
        <v>153</v>
      </c>
      <c r="E41" s="7" t="s">
        <v>23</v>
      </c>
      <c r="F41" s="7">
        <v>12</v>
      </c>
      <c r="G41" s="22" t="s">
        <v>154</v>
      </c>
      <c r="H41" s="10" t="s">
        <v>155</v>
      </c>
      <c r="I41" s="7">
        <v>211</v>
      </c>
      <c r="J41" s="7" t="str">
        <f t="shared" si="4"/>
        <v>RURAL</v>
      </c>
      <c r="K41" t="str">
        <f t="shared" si="5"/>
        <v>10.211</v>
      </c>
      <c r="L41" s="10" t="s">
        <v>155</v>
      </c>
      <c r="M41" t="str">
        <f t="shared" si="6"/>
        <v xml:space="preserve"> 2h</v>
      </c>
      <c r="N41" t="s">
        <v>1012</v>
      </c>
      <c r="O41" s="33" t="str">
        <f t="shared" si="7"/>
        <v xml:space="preserve"> 2</v>
      </c>
      <c r="P41" s="33">
        <v>2</v>
      </c>
      <c r="Q41" s="36" t="str">
        <f t="shared" si="8"/>
        <v>41</v>
      </c>
      <c r="R41">
        <v>41</v>
      </c>
      <c r="S41" s="12" t="s">
        <v>158</v>
      </c>
      <c r="T41" s="12" t="s">
        <v>654</v>
      </c>
      <c r="U41" s="13" t="str">
        <f t="shared" si="2"/>
        <v>10.215</v>
      </c>
      <c r="V41" s="15" t="s">
        <v>26</v>
      </c>
    </row>
    <row r="42" spans="1:22" x14ac:dyDescent="0.25">
      <c r="A42" s="7">
        <v>30</v>
      </c>
      <c r="B42" s="7" t="s">
        <v>156</v>
      </c>
      <c r="C42" s="7" t="s">
        <v>157</v>
      </c>
      <c r="D42" s="7" t="s">
        <v>158</v>
      </c>
      <c r="E42" s="7" t="s">
        <v>30</v>
      </c>
      <c r="F42" s="7">
        <v>5</v>
      </c>
      <c r="G42" s="22" t="s">
        <v>159</v>
      </c>
      <c r="H42" s="8" t="s">
        <v>160</v>
      </c>
      <c r="I42" s="7">
        <v>215</v>
      </c>
      <c r="J42" s="7" t="str">
        <f t="shared" si="4"/>
        <v>RURAL</v>
      </c>
      <c r="K42" t="str">
        <f t="shared" si="5"/>
        <v>10.215</v>
      </c>
      <c r="L42" s="8" t="s">
        <v>160</v>
      </c>
      <c r="M42" t="str">
        <f t="shared" si="6"/>
        <v xml:space="preserve"> 6h</v>
      </c>
      <c r="N42" t="s">
        <v>1009</v>
      </c>
      <c r="O42" s="33" t="str">
        <f t="shared" si="7"/>
        <v xml:space="preserve"> 6</v>
      </c>
      <c r="P42" s="33">
        <v>6</v>
      </c>
      <c r="Q42" s="36" t="str">
        <f t="shared" si="8"/>
        <v>28</v>
      </c>
      <c r="R42">
        <v>28</v>
      </c>
      <c r="S42" s="12" t="s">
        <v>293</v>
      </c>
      <c r="T42" s="12" t="s">
        <v>98</v>
      </c>
      <c r="U42" s="13" t="str">
        <f t="shared" si="2"/>
        <v>10.215</v>
      </c>
      <c r="V42" s="16" t="s">
        <v>33</v>
      </c>
    </row>
    <row r="43" spans="1:22" x14ac:dyDescent="0.25">
      <c r="A43" s="7">
        <v>31</v>
      </c>
      <c r="B43" s="7" t="s">
        <v>161</v>
      </c>
      <c r="C43" s="7" t="s">
        <v>162</v>
      </c>
      <c r="D43" s="7" t="s">
        <v>163</v>
      </c>
      <c r="E43" s="7" t="s">
        <v>30</v>
      </c>
      <c r="F43" s="7">
        <v>4</v>
      </c>
      <c r="G43" s="22" t="s">
        <v>164</v>
      </c>
      <c r="H43" s="8" t="s">
        <v>165</v>
      </c>
      <c r="I43" s="7">
        <v>211</v>
      </c>
      <c r="J43" s="7" t="str">
        <f t="shared" si="4"/>
        <v>RURAL</v>
      </c>
      <c r="K43" t="str">
        <f t="shared" si="5"/>
        <v>10.211</v>
      </c>
      <c r="L43" s="8" t="s">
        <v>165</v>
      </c>
      <c r="M43" t="str">
        <f t="shared" si="6"/>
        <v xml:space="preserve"> 7h</v>
      </c>
      <c r="N43" t="s">
        <v>1017</v>
      </c>
      <c r="O43" s="33" t="str">
        <f t="shared" si="7"/>
        <v xml:space="preserve"> 7</v>
      </c>
      <c r="P43" s="33">
        <v>7</v>
      </c>
      <c r="Q43" s="36" t="str">
        <f t="shared" si="8"/>
        <v>58</v>
      </c>
      <c r="R43">
        <v>58</v>
      </c>
      <c r="S43" s="12" t="s">
        <v>469</v>
      </c>
      <c r="T43" s="12" t="s">
        <v>292</v>
      </c>
      <c r="U43" s="13" t="str">
        <f t="shared" si="2"/>
        <v>10.215</v>
      </c>
      <c r="V43" s="16" t="s">
        <v>33</v>
      </c>
    </row>
    <row r="44" spans="1:22" x14ac:dyDescent="0.25">
      <c r="A44" s="7">
        <v>32</v>
      </c>
      <c r="B44" s="7" t="s">
        <v>166</v>
      </c>
      <c r="C44" s="7" t="s">
        <v>167</v>
      </c>
      <c r="D44" s="7" t="s">
        <v>168</v>
      </c>
      <c r="E44" s="7" t="s">
        <v>23</v>
      </c>
      <c r="F44" s="7">
        <v>10</v>
      </c>
      <c r="G44" s="22" t="s">
        <v>169</v>
      </c>
      <c r="H44" s="10" t="s">
        <v>170</v>
      </c>
      <c r="I44" s="7">
        <v>215</v>
      </c>
      <c r="J44" s="7" t="str">
        <f t="shared" si="4"/>
        <v>RURAL</v>
      </c>
      <c r="K44" t="str">
        <f t="shared" si="5"/>
        <v>10.215</v>
      </c>
      <c r="L44" s="10" t="s">
        <v>170</v>
      </c>
      <c r="M44" t="str">
        <f t="shared" si="6"/>
        <v xml:space="preserve"> 3h</v>
      </c>
      <c r="N44" t="s">
        <v>1006</v>
      </c>
      <c r="O44" s="33" t="str">
        <f t="shared" si="7"/>
        <v xml:space="preserve"> 3</v>
      </c>
      <c r="P44" s="33">
        <v>3</v>
      </c>
      <c r="Q44" s="36" t="str">
        <f t="shared" si="8"/>
        <v>00</v>
      </c>
      <c r="R44">
        <v>0</v>
      </c>
      <c r="S44" s="12" t="s">
        <v>520</v>
      </c>
      <c r="T44" s="12" t="s">
        <v>464</v>
      </c>
      <c r="U44" s="13" t="str">
        <f t="shared" si="2"/>
        <v>10.211</v>
      </c>
      <c r="V44" s="15" t="s">
        <v>26</v>
      </c>
    </row>
    <row r="45" spans="1:22" x14ac:dyDescent="0.25">
      <c r="A45" s="7">
        <v>33</v>
      </c>
      <c r="B45" s="7" t="s">
        <v>171</v>
      </c>
      <c r="C45" s="7" t="s">
        <v>172</v>
      </c>
      <c r="D45" s="7" t="s">
        <v>173</v>
      </c>
      <c r="E45" s="7" t="s">
        <v>43</v>
      </c>
      <c r="F45" s="7">
        <v>14</v>
      </c>
      <c r="G45" s="22" t="s">
        <v>174</v>
      </c>
      <c r="H45" s="10" t="s">
        <v>175</v>
      </c>
      <c r="I45" s="7">
        <v>211</v>
      </c>
      <c r="J45" s="7" t="str">
        <f t="shared" si="4"/>
        <v>RURAL</v>
      </c>
      <c r="K45" t="str">
        <f t="shared" si="5"/>
        <v>10.211</v>
      </c>
      <c r="L45" s="10" t="s">
        <v>175</v>
      </c>
      <c r="M45" t="str">
        <f t="shared" si="6"/>
        <v xml:space="preserve"> 2h</v>
      </c>
      <c r="N45" t="s">
        <v>1012</v>
      </c>
      <c r="O45" s="33" t="str">
        <f t="shared" si="7"/>
        <v xml:space="preserve"> 2</v>
      </c>
      <c r="P45" s="33">
        <v>2</v>
      </c>
      <c r="Q45" s="36" t="str">
        <f t="shared" si="8"/>
        <v>08</v>
      </c>
      <c r="R45">
        <v>8</v>
      </c>
      <c r="S45" s="12" t="s">
        <v>360</v>
      </c>
      <c r="T45" s="12" t="s">
        <v>653</v>
      </c>
      <c r="U45" s="13" t="str">
        <f t="shared" si="2"/>
        <v>10.215</v>
      </c>
      <c r="V45" s="16" t="s">
        <v>33</v>
      </c>
    </row>
    <row r="46" spans="1:22" x14ac:dyDescent="0.25">
      <c r="A46" s="7">
        <v>34</v>
      </c>
      <c r="B46" s="7" t="s">
        <v>139</v>
      </c>
      <c r="C46" s="7" t="s">
        <v>176</v>
      </c>
      <c r="D46" s="7" t="s">
        <v>177</v>
      </c>
      <c r="E46" s="7" t="s">
        <v>43</v>
      </c>
      <c r="F46" s="7">
        <v>13</v>
      </c>
      <c r="G46" s="22" t="s">
        <v>178</v>
      </c>
      <c r="H46" s="10" t="s">
        <v>179</v>
      </c>
      <c r="I46" s="7">
        <v>215</v>
      </c>
      <c r="J46" s="7" t="str">
        <f t="shared" si="4"/>
        <v>RURAL</v>
      </c>
      <c r="K46" t="str">
        <f t="shared" si="5"/>
        <v>10.215</v>
      </c>
      <c r="L46" s="10" t="s">
        <v>179</v>
      </c>
      <c r="M46" t="str">
        <f t="shared" si="6"/>
        <v xml:space="preserve"> 2h</v>
      </c>
      <c r="N46" t="s">
        <v>1012</v>
      </c>
      <c r="O46" s="33" t="str">
        <f t="shared" si="7"/>
        <v xml:space="preserve"> 2</v>
      </c>
      <c r="P46" s="33">
        <v>2</v>
      </c>
      <c r="Q46" s="36" t="str">
        <f t="shared" si="8"/>
        <v>19</v>
      </c>
      <c r="R46">
        <v>19</v>
      </c>
      <c r="S46" s="12" t="s">
        <v>396</v>
      </c>
      <c r="T46" s="12" t="s">
        <v>376</v>
      </c>
      <c r="U46" s="13" t="str">
        <f t="shared" si="2"/>
        <v>10.211</v>
      </c>
      <c r="V46" s="15" t="s">
        <v>26</v>
      </c>
    </row>
    <row r="47" spans="1:22" x14ac:dyDescent="0.25">
      <c r="A47" s="7">
        <v>35</v>
      </c>
      <c r="B47" s="7" t="s">
        <v>180</v>
      </c>
      <c r="C47" s="7" t="s">
        <v>181</v>
      </c>
      <c r="D47" s="7" t="s">
        <v>182</v>
      </c>
      <c r="E47" s="7" t="s">
        <v>132</v>
      </c>
      <c r="F47" s="7">
        <v>13</v>
      </c>
      <c r="G47" s="22" t="s">
        <v>183</v>
      </c>
      <c r="H47" s="10" t="s">
        <v>184</v>
      </c>
      <c r="I47" s="7">
        <v>215</v>
      </c>
      <c r="J47" s="7" t="str">
        <f t="shared" si="4"/>
        <v>RURAL</v>
      </c>
      <c r="K47" t="str">
        <f t="shared" si="5"/>
        <v>10.215</v>
      </c>
      <c r="L47" s="10" t="s">
        <v>184</v>
      </c>
      <c r="M47" t="str">
        <f t="shared" si="6"/>
        <v xml:space="preserve"> 2h</v>
      </c>
      <c r="N47" t="s">
        <v>1012</v>
      </c>
      <c r="O47" s="33" t="str">
        <f t="shared" si="7"/>
        <v xml:space="preserve"> 2</v>
      </c>
      <c r="P47" s="33">
        <v>2</v>
      </c>
      <c r="Q47" s="36" t="str">
        <f t="shared" si="8"/>
        <v>16</v>
      </c>
      <c r="R47">
        <v>16</v>
      </c>
      <c r="S47" s="12" t="s">
        <v>22</v>
      </c>
      <c r="T47" s="12" t="s">
        <v>273</v>
      </c>
      <c r="U47" s="13" t="str">
        <f t="shared" si="2"/>
        <v>10.215</v>
      </c>
      <c r="V47" s="15" t="s">
        <v>26</v>
      </c>
    </row>
    <row r="48" spans="1:22" x14ac:dyDescent="0.25">
      <c r="A48" s="7">
        <v>36</v>
      </c>
      <c r="B48" s="7" t="s">
        <v>139</v>
      </c>
      <c r="C48" s="7" t="s">
        <v>185</v>
      </c>
      <c r="D48" s="7" t="s">
        <v>186</v>
      </c>
      <c r="E48" s="7" t="s">
        <v>43</v>
      </c>
      <c r="F48" s="7">
        <v>13</v>
      </c>
      <c r="G48" s="22" t="s">
        <v>187</v>
      </c>
      <c r="H48" s="10" t="s">
        <v>188</v>
      </c>
      <c r="I48" s="7">
        <v>211</v>
      </c>
      <c r="J48" s="7" t="str">
        <f t="shared" si="4"/>
        <v>RURAL</v>
      </c>
      <c r="K48" t="str">
        <f t="shared" si="5"/>
        <v>10.211</v>
      </c>
      <c r="L48" s="10" t="s">
        <v>188</v>
      </c>
      <c r="M48" t="str">
        <f t="shared" si="6"/>
        <v xml:space="preserve"> 2h</v>
      </c>
      <c r="N48" t="s">
        <v>1012</v>
      </c>
      <c r="O48" s="33" t="str">
        <f t="shared" si="7"/>
        <v xml:space="preserve"> 2</v>
      </c>
      <c r="P48" s="33">
        <v>2</v>
      </c>
      <c r="Q48" s="36" t="str">
        <f t="shared" si="8"/>
        <v>15</v>
      </c>
      <c r="R48">
        <v>15</v>
      </c>
      <c r="S48" s="12" t="s">
        <v>481</v>
      </c>
      <c r="T48" s="12" t="s">
        <v>376</v>
      </c>
      <c r="U48" s="13" t="str">
        <f t="shared" si="2"/>
        <v>10.215</v>
      </c>
      <c r="V48" s="15" t="s">
        <v>26</v>
      </c>
    </row>
    <row r="49" spans="1:22" x14ac:dyDescent="0.25">
      <c r="A49" s="7">
        <v>37</v>
      </c>
      <c r="B49" s="7" t="s">
        <v>27</v>
      </c>
      <c r="C49" s="7" t="s">
        <v>189</v>
      </c>
      <c r="D49" s="7" t="s">
        <v>190</v>
      </c>
      <c r="E49" s="7" t="s">
        <v>23</v>
      </c>
      <c r="F49" s="7">
        <v>11</v>
      </c>
      <c r="G49" s="22" t="s">
        <v>191</v>
      </c>
      <c r="H49" s="10" t="s">
        <v>192</v>
      </c>
      <c r="I49" s="7">
        <v>211</v>
      </c>
      <c r="J49" s="7" t="str">
        <f t="shared" si="4"/>
        <v>RURAL</v>
      </c>
      <c r="K49" t="str">
        <f t="shared" si="5"/>
        <v>10.211</v>
      </c>
      <c r="L49" s="10" t="s">
        <v>192</v>
      </c>
      <c r="M49" t="str">
        <f t="shared" si="6"/>
        <v xml:space="preserve"> 2h</v>
      </c>
      <c r="N49" t="s">
        <v>1012</v>
      </c>
      <c r="O49" s="33" t="str">
        <f t="shared" si="7"/>
        <v xml:space="preserve"> 2</v>
      </c>
      <c r="P49" s="33">
        <v>2</v>
      </c>
      <c r="Q49" s="36" t="str">
        <f t="shared" si="8"/>
        <v>28</v>
      </c>
      <c r="R49">
        <v>28</v>
      </c>
      <c r="S49" s="12" t="s">
        <v>391</v>
      </c>
      <c r="T49" s="12" t="s">
        <v>376</v>
      </c>
      <c r="U49" s="13" t="str">
        <f t="shared" si="2"/>
        <v>10.211</v>
      </c>
      <c r="V49" s="15" t="s">
        <v>26</v>
      </c>
    </row>
    <row r="50" spans="1:22" x14ac:dyDescent="0.25">
      <c r="A50" s="7">
        <v>38</v>
      </c>
      <c r="B50" s="7" t="s">
        <v>71</v>
      </c>
      <c r="C50" s="7" t="s">
        <v>118</v>
      </c>
      <c r="D50" s="7" t="s">
        <v>193</v>
      </c>
      <c r="E50" s="7" t="s">
        <v>37</v>
      </c>
      <c r="F50" s="7">
        <v>11</v>
      </c>
      <c r="G50" s="22" t="s">
        <v>194</v>
      </c>
      <c r="H50" s="10" t="s">
        <v>195</v>
      </c>
      <c r="I50" s="7">
        <v>214</v>
      </c>
      <c r="J50" s="7" t="str">
        <f t="shared" si="4"/>
        <v>RURAL</v>
      </c>
      <c r="K50" t="str">
        <f t="shared" si="5"/>
        <v>10.214</v>
      </c>
      <c r="L50" s="10" t="s">
        <v>195</v>
      </c>
      <c r="M50" t="str">
        <f t="shared" si="6"/>
        <v xml:space="preserve"> 2h</v>
      </c>
      <c r="N50" t="s">
        <v>1012</v>
      </c>
      <c r="O50" s="33" t="str">
        <f t="shared" si="7"/>
        <v xml:space="preserve"> 2</v>
      </c>
      <c r="P50" s="33">
        <v>2</v>
      </c>
      <c r="Q50" s="36" t="str">
        <f t="shared" si="8"/>
        <v>27</v>
      </c>
      <c r="R50">
        <v>27</v>
      </c>
      <c r="S50" s="12" t="s">
        <v>403</v>
      </c>
      <c r="T50" s="12" t="s">
        <v>407</v>
      </c>
      <c r="U50" s="13" t="str">
        <f t="shared" si="2"/>
        <v>10.211</v>
      </c>
      <c r="V50" s="15" t="s">
        <v>26</v>
      </c>
    </row>
    <row r="51" spans="1:22" x14ac:dyDescent="0.25">
      <c r="A51" s="7">
        <v>39</v>
      </c>
      <c r="B51" s="7" t="s">
        <v>34</v>
      </c>
      <c r="C51" s="7" t="s">
        <v>196</v>
      </c>
      <c r="D51" s="7" t="s">
        <v>197</v>
      </c>
      <c r="E51" s="7" t="s">
        <v>37</v>
      </c>
      <c r="F51" s="7">
        <v>11</v>
      </c>
      <c r="G51" s="22" t="s">
        <v>198</v>
      </c>
      <c r="H51" s="10" t="s">
        <v>199</v>
      </c>
      <c r="I51" s="7">
        <v>214</v>
      </c>
      <c r="J51" s="7" t="str">
        <f t="shared" si="4"/>
        <v>RURAL</v>
      </c>
      <c r="K51" t="str">
        <f t="shared" si="5"/>
        <v>10.214</v>
      </c>
      <c r="L51" s="10" t="s">
        <v>199</v>
      </c>
      <c r="M51" t="str">
        <f t="shared" si="6"/>
        <v xml:space="preserve"> 2h</v>
      </c>
      <c r="N51" t="s">
        <v>1012</v>
      </c>
      <c r="O51" s="33" t="str">
        <f t="shared" si="7"/>
        <v xml:space="preserve"> 2</v>
      </c>
      <c r="P51" s="33">
        <v>2</v>
      </c>
      <c r="Q51" s="36" t="str">
        <f t="shared" si="8"/>
        <v>27</v>
      </c>
      <c r="R51">
        <v>27</v>
      </c>
      <c r="S51" s="12" t="s">
        <v>377</v>
      </c>
      <c r="T51" s="12" t="s">
        <v>376</v>
      </c>
      <c r="U51" s="13" t="str">
        <f t="shared" si="2"/>
        <v>10.215</v>
      </c>
      <c r="V51" s="15" t="s">
        <v>26</v>
      </c>
    </row>
    <row r="52" spans="1:22" x14ac:dyDescent="0.25">
      <c r="A52" s="7">
        <v>40</v>
      </c>
      <c r="B52" s="7" t="s">
        <v>34</v>
      </c>
      <c r="C52" s="7" t="s">
        <v>200</v>
      </c>
      <c r="D52" s="7" t="s">
        <v>201</v>
      </c>
      <c r="E52" s="7" t="s">
        <v>37</v>
      </c>
      <c r="F52" s="7">
        <v>11</v>
      </c>
      <c r="G52" s="22" t="s">
        <v>202</v>
      </c>
      <c r="H52" s="10" t="s">
        <v>203</v>
      </c>
      <c r="I52" s="7">
        <v>214</v>
      </c>
      <c r="J52" s="7" t="str">
        <f t="shared" si="4"/>
        <v>RURAL</v>
      </c>
      <c r="K52" t="str">
        <f t="shared" si="5"/>
        <v>10.214</v>
      </c>
      <c r="L52" s="10" t="s">
        <v>203</v>
      </c>
      <c r="M52" t="str">
        <f t="shared" si="6"/>
        <v xml:space="preserve"> 2h</v>
      </c>
      <c r="N52" t="s">
        <v>1012</v>
      </c>
      <c r="O52" s="33" t="str">
        <f t="shared" si="7"/>
        <v xml:space="preserve"> 2</v>
      </c>
      <c r="P52" s="33">
        <v>2</v>
      </c>
      <c r="Q52" s="36" t="str">
        <f t="shared" si="8"/>
        <v>29</v>
      </c>
      <c r="R52">
        <v>29</v>
      </c>
      <c r="S52" s="12" t="s">
        <v>504</v>
      </c>
      <c r="T52" s="12" t="s">
        <v>655</v>
      </c>
      <c r="U52" s="13" t="str">
        <f t="shared" si="2"/>
        <v>10.215</v>
      </c>
      <c r="V52" s="15" t="s">
        <v>26</v>
      </c>
    </row>
    <row r="53" spans="1:22" x14ac:dyDescent="0.25">
      <c r="A53" s="7">
        <v>41</v>
      </c>
      <c r="B53" s="7" t="s">
        <v>34</v>
      </c>
      <c r="C53" s="7" t="s">
        <v>204</v>
      </c>
      <c r="D53" s="7" t="s">
        <v>205</v>
      </c>
      <c r="E53" s="7" t="s">
        <v>37</v>
      </c>
      <c r="F53" s="7">
        <v>11</v>
      </c>
      <c r="G53" s="22" t="s">
        <v>202</v>
      </c>
      <c r="H53" s="10" t="s">
        <v>203</v>
      </c>
      <c r="I53" s="7">
        <v>214</v>
      </c>
      <c r="J53" s="7" t="str">
        <f t="shared" si="4"/>
        <v>RURAL</v>
      </c>
      <c r="K53" t="str">
        <f t="shared" si="5"/>
        <v>10.214</v>
      </c>
      <c r="L53" s="10" t="s">
        <v>203</v>
      </c>
      <c r="M53" t="str">
        <f t="shared" si="6"/>
        <v xml:space="preserve"> 2h</v>
      </c>
      <c r="N53" t="s">
        <v>1012</v>
      </c>
      <c r="O53" s="33" t="str">
        <f t="shared" si="7"/>
        <v xml:space="preserve"> 2</v>
      </c>
      <c r="P53" s="33">
        <v>2</v>
      </c>
      <c r="Q53" s="36" t="str">
        <f t="shared" si="8"/>
        <v>29</v>
      </c>
      <c r="R53">
        <v>29</v>
      </c>
      <c r="S53" s="12" t="s">
        <v>408</v>
      </c>
      <c r="T53" s="12" t="s">
        <v>407</v>
      </c>
      <c r="U53" s="13" t="str">
        <f t="shared" si="2"/>
        <v>10.211</v>
      </c>
      <c r="V53" s="15" t="s">
        <v>26</v>
      </c>
    </row>
    <row r="54" spans="1:22" x14ac:dyDescent="0.25">
      <c r="A54" s="7">
        <v>42</v>
      </c>
      <c r="B54" s="7" t="s">
        <v>206</v>
      </c>
      <c r="C54" s="7" t="s">
        <v>200</v>
      </c>
      <c r="D54" s="7" t="s">
        <v>207</v>
      </c>
      <c r="E54" s="7" t="s">
        <v>43</v>
      </c>
      <c r="F54" s="7">
        <v>12</v>
      </c>
      <c r="G54" s="22" t="s">
        <v>208</v>
      </c>
      <c r="H54" s="10" t="s">
        <v>209</v>
      </c>
      <c r="I54" s="7">
        <v>211</v>
      </c>
      <c r="J54" s="7" t="str">
        <f t="shared" si="4"/>
        <v>RURAL</v>
      </c>
      <c r="K54" t="str">
        <f t="shared" si="5"/>
        <v>10.211</v>
      </c>
      <c r="L54" s="10" t="s">
        <v>209</v>
      </c>
      <c r="M54" t="str">
        <f t="shared" si="6"/>
        <v xml:space="preserve"> 2h</v>
      </c>
      <c r="N54" t="s">
        <v>1012</v>
      </c>
      <c r="O54" s="33" t="str">
        <f t="shared" si="7"/>
        <v xml:space="preserve"> 2</v>
      </c>
      <c r="P54" s="33">
        <v>2</v>
      </c>
      <c r="Q54" s="36" t="str">
        <f t="shared" si="8"/>
        <v>16</v>
      </c>
      <c r="R54">
        <v>16</v>
      </c>
      <c r="S54" s="12" t="s">
        <v>642</v>
      </c>
      <c r="T54" s="12" t="s">
        <v>641</v>
      </c>
      <c r="U54" s="13" t="str">
        <f t="shared" si="2"/>
        <v>10.211</v>
      </c>
      <c r="V54" s="15" t="s">
        <v>26</v>
      </c>
    </row>
    <row r="55" spans="1:22" x14ac:dyDescent="0.25">
      <c r="A55" s="7">
        <v>43</v>
      </c>
      <c r="B55" s="7" t="s">
        <v>34</v>
      </c>
      <c r="C55" s="7" t="s">
        <v>176</v>
      </c>
      <c r="D55" s="7" t="s">
        <v>210</v>
      </c>
      <c r="E55" s="7" t="s">
        <v>37</v>
      </c>
      <c r="F55" s="7">
        <v>11</v>
      </c>
      <c r="G55" s="22" t="s">
        <v>211</v>
      </c>
      <c r="H55" s="10" t="s">
        <v>212</v>
      </c>
      <c r="I55" s="7">
        <v>214</v>
      </c>
      <c r="J55" s="7" t="str">
        <f t="shared" si="4"/>
        <v>RURAL</v>
      </c>
      <c r="K55" t="str">
        <f t="shared" si="5"/>
        <v>10.214</v>
      </c>
      <c r="L55" s="10" t="s">
        <v>212</v>
      </c>
      <c r="M55" t="str">
        <f t="shared" si="6"/>
        <v xml:space="preserve"> 2h</v>
      </c>
      <c r="N55" t="s">
        <v>1012</v>
      </c>
      <c r="O55" s="33" t="str">
        <f t="shared" si="7"/>
        <v xml:space="preserve"> 2</v>
      </c>
      <c r="P55" s="33">
        <v>2</v>
      </c>
      <c r="Q55" s="36" t="str">
        <f t="shared" si="8"/>
        <v>28</v>
      </c>
      <c r="R55">
        <v>28</v>
      </c>
      <c r="S55" s="12" t="s">
        <v>410</v>
      </c>
      <c r="T55" s="12" t="s">
        <v>356</v>
      </c>
      <c r="U55" s="13" t="str">
        <f t="shared" si="2"/>
        <v>10.211</v>
      </c>
      <c r="V55" s="15" t="s">
        <v>26</v>
      </c>
    </row>
    <row r="56" spans="1:22" x14ac:dyDescent="0.25">
      <c r="A56" s="7">
        <v>44</v>
      </c>
      <c r="B56" s="7" t="s">
        <v>34</v>
      </c>
      <c r="C56" s="7" t="s">
        <v>189</v>
      </c>
      <c r="D56" s="7" t="s">
        <v>213</v>
      </c>
      <c r="E56" s="7" t="s">
        <v>37</v>
      </c>
      <c r="F56" s="7">
        <v>11</v>
      </c>
      <c r="G56" s="22" t="s">
        <v>214</v>
      </c>
      <c r="H56" s="10" t="s">
        <v>215</v>
      </c>
      <c r="I56" s="7">
        <v>214</v>
      </c>
      <c r="J56" s="7" t="str">
        <f t="shared" si="4"/>
        <v>RURAL</v>
      </c>
      <c r="K56" t="str">
        <f t="shared" si="5"/>
        <v>10.214</v>
      </c>
      <c r="L56" s="10" t="s">
        <v>215</v>
      </c>
      <c r="M56" t="str">
        <f t="shared" si="6"/>
        <v xml:space="preserve"> 2h</v>
      </c>
      <c r="N56" t="s">
        <v>1012</v>
      </c>
      <c r="O56" s="33" t="str">
        <f t="shared" si="7"/>
        <v xml:space="preserve"> 2</v>
      </c>
      <c r="P56" s="33">
        <v>2</v>
      </c>
      <c r="Q56" s="36" t="str">
        <f t="shared" si="8"/>
        <v>28</v>
      </c>
      <c r="R56">
        <v>28</v>
      </c>
      <c r="S56" s="12" t="s">
        <v>479</v>
      </c>
      <c r="T56" s="12" t="e">
        <v>#N/A</v>
      </c>
      <c r="U56" s="13" t="str">
        <f t="shared" si="2"/>
        <v>10.215</v>
      </c>
      <c r="V56" s="15" t="s">
        <v>26</v>
      </c>
    </row>
    <row r="57" spans="1:22" x14ac:dyDescent="0.25">
      <c r="A57" s="7">
        <v>45</v>
      </c>
      <c r="B57" s="7" t="s">
        <v>71</v>
      </c>
      <c r="C57" s="7" t="s">
        <v>216</v>
      </c>
      <c r="D57" s="7" t="s">
        <v>217</v>
      </c>
      <c r="E57" s="7" t="s">
        <v>37</v>
      </c>
      <c r="F57" s="7">
        <v>11</v>
      </c>
      <c r="G57" s="22" t="s">
        <v>218</v>
      </c>
      <c r="H57" s="10" t="s">
        <v>219</v>
      </c>
      <c r="I57" s="7">
        <v>214</v>
      </c>
      <c r="J57" s="7" t="str">
        <f t="shared" si="4"/>
        <v>RURAL</v>
      </c>
      <c r="K57" t="str">
        <f t="shared" si="5"/>
        <v>10.214</v>
      </c>
      <c r="L57" s="10" t="s">
        <v>219</v>
      </c>
      <c r="M57" t="str">
        <f t="shared" si="6"/>
        <v xml:space="preserve"> 2h</v>
      </c>
      <c r="N57" t="s">
        <v>1012</v>
      </c>
      <c r="O57" s="33" t="str">
        <f t="shared" si="7"/>
        <v xml:space="preserve"> 2</v>
      </c>
      <c r="P57" s="33">
        <v>2</v>
      </c>
      <c r="Q57" s="36" t="str">
        <f t="shared" si="8"/>
        <v>28</v>
      </c>
      <c r="R57">
        <v>28</v>
      </c>
      <c r="S57" s="12" t="s">
        <v>36</v>
      </c>
      <c r="T57" s="12" t="e">
        <v>#N/A</v>
      </c>
      <c r="U57" s="13" t="str">
        <f t="shared" si="2"/>
        <v>10.214</v>
      </c>
      <c r="V57" s="15" t="s">
        <v>26</v>
      </c>
    </row>
    <row r="58" spans="1:22" x14ac:dyDescent="0.25">
      <c r="A58" s="7">
        <v>46</v>
      </c>
      <c r="B58" s="7" t="s">
        <v>220</v>
      </c>
      <c r="C58" s="7" t="s">
        <v>221</v>
      </c>
      <c r="D58" s="7" t="s">
        <v>222</v>
      </c>
      <c r="E58" s="7" t="s">
        <v>132</v>
      </c>
      <c r="F58" s="7">
        <v>6</v>
      </c>
      <c r="G58" s="22" t="s">
        <v>223</v>
      </c>
      <c r="H58" s="9" t="s">
        <v>224</v>
      </c>
      <c r="I58" s="7">
        <v>215</v>
      </c>
      <c r="J58" s="7" t="str">
        <f t="shared" si="4"/>
        <v>RURAL</v>
      </c>
      <c r="K58" t="str">
        <f t="shared" si="5"/>
        <v>10.215</v>
      </c>
      <c r="L58" s="9" t="s">
        <v>224</v>
      </c>
      <c r="M58" t="str">
        <f t="shared" si="6"/>
        <v xml:space="preserve"> 4h</v>
      </c>
      <c r="N58" t="s">
        <v>1004</v>
      </c>
      <c r="O58" s="33" t="str">
        <f t="shared" si="7"/>
        <v xml:space="preserve"> 4</v>
      </c>
      <c r="P58" s="33">
        <v>4</v>
      </c>
      <c r="Q58" s="36" t="str">
        <f t="shared" si="8"/>
        <v>30</v>
      </c>
      <c r="R58">
        <v>30</v>
      </c>
      <c r="S58" s="12" t="s">
        <v>394</v>
      </c>
      <c r="T58" s="12" t="s">
        <v>376</v>
      </c>
      <c r="U58" s="13" t="str">
        <f t="shared" si="2"/>
        <v>10.211</v>
      </c>
      <c r="V58" s="15" t="s">
        <v>26</v>
      </c>
    </row>
    <row r="59" spans="1:22" x14ac:dyDescent="0.25">
      <c r="A59" s="7">
        <v>47</v>
      </c>
      <c r="B59" s="7" t="s">
        <v>139</v>
      </c>
      <c r="C59" s="7" t="s">
        <v>225</v>
      </c>
      <c r="D59" s="7" t="s">
        <v>226</v>
      </c>
      <c r="E59" s="7" t="s">
        <v>43</v>
      </c>
      <c r="F59" s="7">
        <v>18</v>
      </c>
      <c r="G59" s="22" t="s">
        <v>227</v>
      </c>
      <c r="H59" s="10" t="s">
        <v>228</v>
      </c>
      <c r="I59" s="7">
        <v>211</v>
      </c>
      <c r="J59" s="7" t="str">
        <f t="shared" si="4"/>
        <v>RURAL</v>
      </c>
      <c r="K59" t="str">
        <f t="shared" si="5"/>
        <v>10.211</v>
      </c>
      <c r="L59" s="10" t="s">
        <v>228</v>
      </c>
      <c r="M59" t="str">
        <f t="shared" si="6"/>
        <v xml:space="preserve"> 2h</v>
      </c>
      <c r="N59" t="s">
        <v>1012</v>
      </c>
      <c r="O59" s="33" t="str">
        <f t="shared" si="7"/>
        <v xml:space="preserve"> 2</v>
      </c>
      <c r="P59" s="33">
        <v>2</v>
      </c>
      <c r="Q59" s="36" t="str">
        <f t="shared" si="8"/>
        <v>11</v>
      </c>
      <c r="R59">
        <v>11</v>
      </c>
      <c r="S59" s="12" t="s">
        <v>357</v>
      </c>
      <c r="T59" s="12" t="s">
        <v>356</v>
      </c>
      <c r="U59" s="13" t="str">
        <f t="shared" si="2"/>
        <v>10.215</v>
      </c>
      <c r="V59" s="15" t="s">
        <v>26</v>
      </c>
    </row>
    <row r="60" spans="1:22" x14ac:dyDescent="0.25">
      <c r="A60" s="7">
        <v>48</v>
      </c>
      <c r="B60" s="7" t="s">
        <v>34</v>
      </c>
      <c r="C60" s="7" t="s">
        <v>229</v>
      </c>
      <c r="D60" s="7" t="s">
        <v>230</v>
      </c>
      <c r="E60" s="7" t="s">
        <v>37</v>
      </c>
      <c r="F60" s="7">
        <v>14</v>
      </c>
      <c r="G60" s="22" t="s">
        <v>231</v>
      </c>
      <c r="H60" s="10" t="s">
        <v>232</v>
      </c>
      <c r="I60" s="7">
        <v>214</v>
      </c>
      <c r="J60" s="7" t="str">
        <f t="shared" si="4"/>
        <v>RURAL</v>
      </c>
      <c r="K60" t="str">
        <f t="shared" si="5"/>
        <v>10.214</v>
      </c>
      <c r="L60" s="10" t="s">
        <v>232</v>
      </c>
      <c r="M60" t="str">
        <f t="shared" si="6"/>
        <v xml:space="preserve"> 2h</v>
      </c>
      <c r="N60" t="s">
        <v>1012</v>
      </c>
      <c r="O60" s="33" t="str">
        <f t="shared" si="7"/>
        <v xml:space="preserve"> 2</v>
      </c>
      <c r="P60" s="33">
        <v>2</v>
      </c>
      <c r="Q60" s="36" t="str">
        <f t="shared" si="8"/>
        <v>47</v>
      </c>
      <c r="R60">
        <v>47</v>
      </c>
      <c r="S60" s="12" t="s">
        <v>628</v>
      </c>
      <c r="T60" s="12" t="s">
        <v>427</v>
      </c>
      <c r="U60" s="13" t="str">
        <f t="shared" si="2"/>
        <v>10.211</v>
      </c>
      <c r="V60" s="15" t="s">
        <v>26</v>
      </c>
    </row>
    <row r="61" spans="1:22" x14ac:dyDescent="0.25">
      <c r="A61" s="7">
        <v>49</v>
      </c>
      <c r="B61" s="7" t="s">
        <v>139</v>
      </c>
      <c r="C61" s="7" t="s">
        <v>118</v>
      </c>
      <c r="D61" s="7" t="s">
        <v>233</v>
      </c>
      <c r="E61" s="7" t="s">
        <v>23</v>
      </c>
      <c r="F61" s="7">
        <v>19</v>
      </c>
      <c r="G61" s="22" t="s">
        <v>234</v>
      </c>
      <c r="H61" s="10" t="s">
        <v>235</v>
      </c>
      <c r="I61" s="7">
        <v>211</v>
      </c>
      <c r="J61" s="7" t="str">
        <f t="shared" si="4"/>
        <v>RURAL</v>
      </c>
      <c r="K61" t="str">
        <f t="shared" si="5"/>
        <v>10.211</v>
      </c>
      <c r="L61" s="10" t="s">
        <v>235</v>
      </c>
      <c r="M61" t="str">
        <f t="shared" si="6"/>
        <v xml:space="preserve"> 1h</v>
      </c>
      <c r="N61" t="s">
        <v>1005</v>
      </c>
      <c r="O61" s="33" t="str">
        <f t="shared" si="7"/>
        <v xml:space="preserve"> 1</v>
      </c>
      <c r="P61" s="33">
        <v>1</v>
      </c>
      <c r="Q61" s="36" t="str">
        <f t="shared" si="8"/>
        <v>59</v>
      </c>
      <c r="R61">
        <v>59</v>
      </c>
      <c r="S61" s="12" t="s">
        <v>633</v>
      </c>
      <c r="T61" s="12" t="s">
        <v>464</v>
      </c>
      <c r="U61" s="13" t="str">
        <f t="shared" si="2"/>
        <v>10.215</v>
      </c>
      <c r="V61" s="15" t="s">
        <v>26</v>
      </c>
    </row>
    <row r="62" spans="1:22" x14ac:dyDescent="0.25">
      <c r="A62" s="7">
        <v>50</v>
      </c>
      <c r="B62" s="7" t="s">
        <v>139</v>
      </c>
      <c r="C62" s="7" t="s">
        <v>236</v>
      </c>
      <c r="D62" s="7" t="s">
        <v>237</v>
      </c>
      <c r="E62" s="7" t="s">
        <v>43</v>
      </c>
      <c r="F62" s="7">
        <v>17</v>
      </c>
      <c r="G62" s="22" t="s">
        <v>238</v>
      </c>
      <c r="H62" s="10" t="s">
        <v>239</v>
      </c>
      <c r="I62" s="7">
        <v>215</v>
      </c>
      <c r="J62" s="7" t="str">
        <f t="shared" si="4"/>
        <v>RURAL</v>
      </c>
      <c r="K62" t="str">
        <f t="shared" si="5"/>
        <v>10.215</v>
      </c>
      <c r="L62" s="10" t="s">
        <v>239</v>
      </c>
      <c r="M62" t="str">
        <f t="shared" si="6"/>
        <v xml:space="preserve"> 2h</v>
      </c>
      <c r="N62" t="s">
        <v>1012</v>
      </c>
      <c r="O62" s="33" t="str">
        <f t="shared" si="7"/>
        <v xml:space="preserve"> 2</v>
      </c>
      <c r="P62" s="33">
        <v>2</v>
      </c>
      <c r="Q62" s="36" t="str">
        <f t="shared" si="8"/>
        <v>10</v>
      </c>
      <c r="R62">
        <v>10</v>
      </c>
      <c r="S62" s="12" t="s">
        <v>122</v>
      </c>
      <c r="T62" s="12" t="s">
        <v>82</v>
      </c>
      <c r="U62" s="13" t="str">
        <f t="shared" si="2"/>
        <v>10.211</v>
      </c>
      <c r="V62" s="15" t="s">
        <v>26</v>
      </c>
    </row>
    <row r="63" spans="1:22" x14ac:dyDescent="0.25">
      <c r="A63" s="7">
        <v>51</v>
      </c>
      <c r="B63" s="7" t="s">
        <v>139</v>
      </c>
      <c r="C63" s="7" t="s">
        <v>240</v>
      </c>
      <c r="D63" s="7" t="s">
        <v>241</v>
      </c>
      <c r="E63" s="7" t="s">
        <v>43</v>
      </c>
      <c r="F63" s="7">
        <v>19</v>
      </c>
      <c r="G63" s="22" t="s">
        <v>242</v>
      </c>
      <c r="H63" s="10" t="s">
        <v>243</v>
      </c>
      <c r="I63" s="7">
        <v>211</v>
      </c>
      <c r="J63" s="7" t="str">
        <f t="shared" si="4"/>
        <v>RURAL</v>
      </c>
      <c r="K63" t="str">
        <f t="shared" si="5"/>
        <v>10.211</v>
      </c>
      <c r="L63" s="10" t="s">
        <v>243</v>
      </c>
      <c r="M63" t="str">
        <f t="shared" si="6"/>
        <v xml:space="preserve"> 1h</v>
      </c>
      <c r="N63" t="s">
        <v>1005</v>
      </c>
      <c r="O63" s="33" t="str">
        <f t="shared" si="7"/>
        <v xml:space="preserve"> 1</v>
      </c>
      <c r="P63" s="33">
        <v>1</v>
      </c>
      <c r="Q63" s="36" t="str">
        <f t="shared" si="8"/>
        <v>58</v>
      </c>
      <c r="R63">
        <v>58</v>
      </c>
      <c r="S63" s="12" t="s">
        <v>601</v>
      </c>
      <c r="T63" s="12" t="s">
        <v>656</v>
      </c>
      <c r="U63" s="13" t="str">
        <f t="shared" si="2"/>
        <v>10.215</v>
      </c>
      <c r="V63" s="15" t="s">
        <v>26</v>
      </c>
    </row>
    <row r="64" spans="1:22" x14ac:dyDescent="0.25">
      <c r="A64" s="7">
        <v>52</v>
      </c>
      <c r="B64" s="7" t="s">
        <v>139</v>
      </c>
      <c r="C64" s="7" t="s">
        <v>185</v>
      </c>
      <c r="D64" s="7" t="s">
        <v>244</v>
      </c>
      <c r="E64" s="7" t="s">
        <v>43</v>
      </c>
      <c r="F64" s="7">
        <v>17</v>
      </c>
      <c r="G64" s="22" t="s">
        <v>245</v>
      </c>
      <c r="H64" s="10" t="s">
        <v>246</v>
      </c>
      <c r="I64" s="7">
        <v>211</v>
      </c>
      <c r="J64" s="7" t="str">
        <f t="shared" si="4"/>
        <v>RURAL</v>
      </c>
      <c r="K64" t="str">
        <f t="shared" si="5"/>
        <v>10.211</v>
      </c>
      <c r="L64" s="10" t="s">
        <v>246</v>
      </c>
      <c r="M64" t="str">
        <f t="shared" si="6"/>
        <v xml:space="preserve"> 2h</v>
      </c>
      <c r="N64" t="s">
        <v>1012</v>
      </c>
      <c r="O64" s="33" t="str">
        <f t="shared" si="7"/>
        <v xml:space="preserve"> 2</v>
      </c>
      <c r="P64" s="33">
        <v>2</v>
      </c>
      <c r="Q64" s="36" t="str">
        <f t="shared" si="8"/>
        <v>09</v>
      </c>
      <c r="R64">
        <v>9</v>
      </c>
      <c r="S64" s="12" t="s">
        <v>131</v>
      </c>
      <c r="T64" s="12" t="s">
        <v>657</v>
      </c>
      <c r="U64" s="13" t="str">
        <f t="shared" si="2"/>
        <v>10.215</v>
      </c>
      <c r="V64" s="15" t="s">
        <v>26</v>
      </c>
    </row>
    <row r="65" spans="1:22" x14ac:dyDescent="0.25">
      <c r="A65" s="7">
        <v>53</v>
      </c>
      <c r="B65" s="7" t="s">
        <v>139</v>
      </c>
      <c r="C65" s="7" t="s">
        <v>247</v>
      </c>
      <c r="D65" s="7" t="s">
        <v>248</v>
      </c>
      <c r="E65" s="7" t="s">
        <v>43</v>
      </c>
      <c r="F65" s="7">
        <v>15</v>
      </c>
      <c r="G65" s="22" t="s">
        <v>249</v>
      </c>
      <c r="H65" s="10" t="s">
        <v>250</v>
      </c>
      <c r="I65" s="7">
        <v>215</v>
      </c>
      <c r="J65" s="7" t="str">
        <f t="shared" si="4"/>
        <v>RURAL</v>
      </c>
      <c r="K65" t="str">
        <f t="shared" si="5"/>
        <v>10.215</v>
      </c>
      <c r="L65" s="10" t="s">
        <v>250</v>
      </c>
      <c r="M65" t="str">
        <f t="shared" si="6"/>
        <v xml:space="preserve"> 2h</v>
      </c>
      <c r="N65" t="s">
        <v>1012</v>
      </c>
      <c r="O65" s="33" t="str">
        <f t="shared" si="7"/>
        <v xml:space="preserve"> 2</v>
      </c>
      <c r="P65" s="33">
        <v>2</v>
      </c>
      <c r="Q65" s="36" t="str">
        <f t="shared" si="8"/>
        <v>20</v>
      </c>
      <c r="R65">
        <v>20</v>
      </c>
      <c r="S65" s="12" t="s">
        <v>327</v>
      </c>
      <c r="T65" s="12" t="s">
        <v>61</v>
      </c>
      <c r="U65" s="13" t="str">
        <f t="shared" si="2"/>
        <v>10.211</v>
      </c>
      <c r="V65" s="15" t="s">
        <v>26</v>
      </c>
    </row>
    <row r="66" spans="1:22" x14ac:dyDescent="0.25">
      <c r="A66" s="7">
        <v>54</v>
      </c>
      <c r="B66" s="7" t="s">
        <v>139</v>
      </c>
      <c r="C66" s="7" t="s">
        <v>200</v>
      </c>
      <c r="D66" s="7" t="s">
        <v>251</v>
      </c>
      <c r="E66" s="7" t="s">
        <v>43</v>
      </c>
      <c r="F66" s="7">
        <v>14</v>
      </c>
      <c r="G66" s="22" t="s">
        <v>252</v>
      </c>
      <c r="H66" s="10" t="s">
        <v>253</v>
      </c>
      <c r="I66" s="7">
        <v>215</v>
      </c>
      <c r="J66" s="7" t="str">
        <f t="shared" si="4"/>
        <v>RURAL</v>
      </c>
      <c r="K66" t="str">
        <f t="shared" si="5"/>
        <v>10.215</v>
      </c>
      <c r="L66" s="10" t="s">
        <v>253</v>
      </c>
      <c r="M66" t="str">
        <f t="shared" si="6"/>
        <v xml:space="preserve"> 2h</v>
      </c>
      <c r="N66" t="s">
        <v>1012</v>
      </c>
      <c r="O66" s="33" t="str">
        <f t="shared" si="7"/>
        <v xml:space="preserve"> 2</v>
      </c>
      <c r="P66" s="33">
        <v>2</v>
      </c>
      <c r="Q66" s="36" t="str">
        <f t="shared" si="8"/>
        <v>31</v>
      </c>
      <c r="R66">
        <v>31</v>
      </c>
      <c r="S66" s="12" t="s">
        <v>222</v>
      </c>
      <c r="T66" s="12" t="s">
        <v>277</v>
      </c>
      <c r="U66" s="13" t="str">
        <f t="shared" si="2"/>
        <v>10.215</v>
      </c>
      <c r="V66" s="15" t="s">
        <v>26</v>
      </c>
    </row>
    <row r="67" spans="1:22" x14ac:dyDescent="0.25">
      <c r="A67" s="7">
        <v>55</v>
      </c>
      <c r="B67" s="7" t="s">
        <v>254</v>
      </c>
      <c r="C67" s="7" t="s">
        <v>255</v>
      </c>
      <c r="D67" s="7" t="s">
        <v>256</v>
      </c>
      <c r="E67" s="7" t="s">
        <v>48</v>
      </c>
      <c r="F67" s="7">
        <v>6</v>
      </c>
      <c r="G67" s="22" t="s">
        <v>257</v>
      </c>
      <c r="H67" s="10" t="s">
        <v>258</v>
      </c>
      <c r="I67" s="7">
        <v>211</v>
      </c>
      <c r="J67" s="7" t="str">
        <f t="shared" si="4"/>
        <v>RURAL</v>
      </c>
      <c r="K67" t="str">
        <f t="shared" si="5"/>
        <v>10.211</v>
      </c>
      <c r="L67" s="10" t="s">
        <v>258</v>
      </c>
      <c r="M67" t="str">
        <f t="shared" si="6"/>
        <v xml:space="preserve"> 5h</v>
      </c>
      <c r="N67" t="s">
        <v>1018</v>
      </c>
      <c r="O67" s="33" t="str">
        <f t="shared" si="7"/>
        <v xml:space="preserve"> 5</v>
      </c>
      <c r="P67" s="33">
        <v>5</v>
      </c>
      <c r="Q67" s="36" t="str">
        <f t="shared" si="8"/>
        <v>49</v>
      </c>
      <c r="R67">
        <v>49</v>
      </c>
      <c r="S67" s="12" t="s">
        <v>551</v>
      </c>
      <c r="T67" s="12" t="e">
        <v>#N/A</v>
      </c>
      <c r="U67" s="13" t="str">
        <f t="shared" si="2"/>
        <v>10.214</v>
      </c>
      <c r="V67" s="15" t="s">
        <v>26</v>
      </c>
    </row>
    <row r="68" spans="1:22" x14ac:dyDescent="0.25">
      <c r="A68" s="7">
        <v>57</v>
      </c>
      <c r="B68" s="7" t="s">
        <v>139</v>
      </c>
      <c r="C68" s="7" t="s">
        <v>185</v>
      </c>
      <c r="D68" s="7" t="s">
        <v>259</v>
      </c>
      <c r="E68" s="7" t="s">
        <v>43</v>
      </c>
      <c r="F68" s="7">
        <v>15</v>
      </c>
      <c r="G68" s="22" t="s">
        <v>260</v>
      </c>
      <c r="H68" s="10" t="s">
        <v>261</v>
      </c>
      <c r="I68" s="7">
        <v>211</v>
      </c>
      <c r="J68" s="7" t="str">
        <f t="shared" si="4"/>
        <v>RURAL</v>
      </c>
      <c r="K68" t="str">
        <f t="shared" si="5"/>
        <v>10.211</v>
      </c>
      <c r="L68" s="10" t="s">
        <v>261</v>
      </c>
      <c r="M68" t="str">
        <f t="shared" si="6"/>
        <v xml:space="preserve"> 2h</v>
      </c>
      <c r="N68" t="s">
        <v>1012</v>
      </c>
      <c r="O68" s="33" t="str">
        <f t="shared" si="7"/>
        <v xml:space="preserve"> 2</v>
      </c>
      <c r="P68" s="33">
        <v>2</v>
      </c>
      <c r="Q68" s="36" t="str">
        <f t="shared" si="8"/>
        <v>16</v>
      </c>
      <c r="R68">
        <v>16</v>
      </c>
      <c r="S68" s="12" t="s">
        <v>399</v>
      </c>
      <c r="T68" s="12" t="s">
        <v>61</v>
      </c>
      <c r="U68" s="13" t="str">
        <f t="shared" si="2"/>
        <v>10.211</v>
      </c>
      <c r="V68" s="16" t="s">
        <v>33</v>
      </c>
    </row>
    <row r="69" spans="1:22" x14ac:dyDescent="0.25">
      <c r="A69" s="7">
        <v>56</v>
      </c>
      <c r="B69" s="7" t="s">
        <v>139</v>
      </c>
      <c r="C69" s="7" t="s">
        <v>247</v>
      </c>
      <c r="D69" s="7" t="s">
        <v>262</v>
      </c>
      <c r="E69" s="7" t="s">
        <v>132</v>
      </c>
      <c r="F69" s="7">
        <v>15</v>
      </c>
      <c r="G69" s="22" t="s">
        <v>260</v>
      </c>
      <c r="H69" s="10" t="s">
        <v>261</v>
      </c>
      <c r="I69" s="7">
        <v>215</v>
      </c>
      <c r="J69" s="7" t="str">
        <f t="shared" si="4"/>
        <v>RURAL</v>
      </c>
      <c r="K69" t="str">
        <f t="shared" si="5"/>
        <v>10.215</v>
      </c>
      <c r="L69" s="10" t="s">
        <v>261</v>
      </c>
      <c r="M69" t="str">
        <f t="shared" si="6"/>
        <v xml:space="preserve"> 2h</v>
      </c>
      <c r="N69" t="s">
        <v>1012</v>
      </c>
      <c r="O69" s="33" t="str">
        <f t="shared" si="7"/>
        <v xml:space="preserve"> 2</v>
      </c>
      <c r="P69" s="33">
        <v>2</v>
      </c>
      <c r="Q69" s="36" t="str">
        <f t="shared" si="8"/>
        <v>16</v>
      </c>
      <c r="R69">
        <v>16</v>
      </c>
      <c r="S69" s="12" t="s">
        <v>136</v>
      </c>
      <c r="T69" s="12" t="e">
        <v>#N/A</v>
      </c>
      <c r="U69" s="13" t="str">
        <f t="shared" si="2"/>
        <v>10.214</v>
      </c>
      <c r="V69" s="15" t="s">
        <v>26</v>
      </c>
    </row>
    <row r="70" spans="1:22" x14ac:dyDescent="0.25">
      <c r="A70" s="7">
        <v>58</v>
      </c>
      <c r="B70" s="7" t="s">
        <v>40</v>
      </c>
      <c r="C70" s="7" t="s">
        <v>263</v>
      </c>
      <c r="D70" s="7" t="s">
        <v>264</v>
      </c>
      <c r="E70" s="7" t="s">
        <v>132</v>
      </c>
      <c r="F70" s="7">
        <v>7</v>
      </c>
      <c r="G70" s="10" t="s">
        <v>265</v>
      </c>
      <c r="H70" s="10" t="s">
        <v>266</v>
      </c>
      <c r="I70" s="7">
        <v>215</v>
      </c>
      <c r="J70" s="7" t="str">
        <f t="shared" si="4"/>
        <v>RURAL</v>
      </c>
      <c r="K70" t="str">
        <f t="shared" si="5"/>
        <v>10.215</v>
      </c>
      <c r="L70" s="10" t="s">
        <v>266</v>
      </c>
      <c r="M70" t="str">
        <f t="shared" si="6"/>
        <v xml:space="preserve"> 1h</v>
      </c>
      <c r="N70" t="s">
        <v>1005</v>
      </c>
      <c r="O70" s="33" t="str">
        <f t="shared" si="7"/>
        <v xml:space="preserve"> 1</v>
      </c>
      <c r="P70" s="33">
        <v>1</v>
      </c>
      <c r="Q70" s="36" t="str">
        <f t="shared" si="8"/>
        <v>30</v>
      </c>
      <c r="R70">
        <v>30</v>
      </c>
      <c r="S70" s="12" t="s">
        <v>433</v>
      </c>
      <c r="T70" s="12" t="s">
        <v>376</v>
      </c>
      <c r="U70" s="13" t="str">
        <f t="shared" si="2"/>
        <v>10.215</v>
      </c>
      <c r="V70" s="15" t="s">
        <v>26</v>
      </c>
    </row>
    <row r="71" spans="1:22" x14ac:dyDescent="0.25">
      <c r="A71" s="7">
        <v>59</v>
      </c>
      <c r="B71" s="7" t="s">
        <v>267</v>
      </c>
      <c r="C71" s="7" t="s">
        <v>268</v>
      </c>
      <c r="D71" s="7" t="s">
        <v>269</v>
      </c>
      <c r="E71" s="7" t="s">
        <v>270</v>
      </c>
      <c r="F71" s="7">
        <v>6</v>
      </c>
      <c r="G71" s="10" t="s">
        <v>271</v>
      </c>
      <c r="H71" s="10" t="s">
        <v>272</v>
      </c>
      <c r="I71" s="7">
        <v>215</v>
      </c>
      <c r="J71" s="7" t="str">
        <f t="shared" si="4"/>
        <v>RURAL</v>
      </c>
      <c r="K71" t="str">
        <f t="shared" si="5"/>
        <v>10.215</v>
      </c>
      <c r="L71" s="10" t="s">
        <v>272</v>
      </c>
      <c r="M71" t="str">
        <f t="shared" si="6"/>
        <v xml:space="preserve"> 1h</v>
      </c>
      <c r="N71" t="s">
        <v>1005</v>
      </c>
      <c r="O71" s="33" t="str">
        <f t="shared" si="7"/>
        <v xml:space="preserve"> 1</v>
      </c>
      <c r="P71" s="33">
        <v>1</v>
      </c>
      <c r="Q71" s="36" t="str">
        <f t="shared" si="8"/>
        <v>39</v>
      </c>
      <c r="R71">
        <v>39</v>
      </c>
      <c r="S71" s="12" t="s">
        <v>591</v>
      </c>
      <c r="T71" s="12" t="s">
        <v>281</v>
      </c>
      <c r="U71" s="13" t="str">
        <f t="shared" si="2"/>
        <v>10.215</v>
      </c>
      <c r="V71" s="15" t="s">
        <v>26</v>
      </c>
    </row>
    <row r="72" spans="1:22" x14ac:dyDescent="0.25">
      <c r="A72" s="7">
        <v>60</v>
      </c>
      <c r="B72" s="7" t="s">
        <v>20</v>
      </c>
      <c r="C72" s="7" t="s">
        <v>273</v>
      </c>
      <c r="D72" s="7" t="s">
        <v>274</v>
      </c>
      <c r="E72" s="7" t="s">
        <v>275</v>
      </c>
      <c r="F72" s="7">
        <v>3</v>
      </c>
      <c r="G72" s="10" t="s">
        <v>271</v>
      </c>
      <c r="H72" s="10" t="s">
        <v>276</v>
      </c>
      <c r="I72" s="7">
        <v>215</v>
      </c>
      <c r="J72" s="7" t="str">
        <f t="shared" si="4"/>
        <v>RURAL</v>
      </c>
      <c r="K72" t="str">
        <f t="shared" si="5"/>
        <v>10.215</v>
      </c>
      <c r="L72" s="10" t="s">
        <v>276</v>
      </c>
      <c r="M72" t="str">
        <f t="shared" si="6"/>
        <v xml:space="preserve"> 3h</v>
      </c>
      <c r="N72" t="s">
        <v>1006</v>
      </c>
      <c r="O72" s="33" t="str">
        <f t="shared" si="7"/>
        <v xml:space="preserve"> 3</v>
      </c>
      <c r="P72" s="33">
        <v>3</v>
      </c>
      <c r="Q72" s="36" t="str">
        <f t="shared" si="8"/>
        <v>18</v>
      </c>
      <c r="R72">
        <v>18</v>
      </c>
      <c r="S72" s="12" t="s">
        <v>598</v>
      </c>
      <c r="T72" s="12" t="s">
        <v>427</v>
      </c>
      <c r="U72" s="13" t="str">
        <f t="shared" si="2"/>
        <v>10.215</v>
      </c>
      <c r="V72" s="15" t="s">
        <v>26</v>
      </c>
    </row>
    <row r="73" spans="1:22" x14ac:dyDescent="0.25">
      <c r="A73" s="7">
        <v>61</v>
      </c>
      <c r="B73" s="7" t="s">
        <v>267</v>
      </c>
      <c r="C73" s="7" t="s">
        <v>277</v>
      </c>
      <c r="D73" s="7" t="s">
        <v>278</v>
      </c>
      <c r="E73" s="7" t="s">
        <v>43</v>
      </c>
      <c r="F73" s="7">
        <v>5</v>
      </c>
      <c r="G73" s="10" t="s">
        <v>279</v>
      </c>
      <c r="H73" s="10" t="s">
        <v>280</v>
      </c>
      <c r="I73" s="7">
        <v>211</v>
      </c>
      <c r="J73" s="7" t="str">
        <f t="shared" si="4"/>
        <v>RURAL</v>
      </c>
      <c r="K73" t="str">
        <f t="shared" si="5"/>
        <v>10.211</v>
      </c>
      <c r="L73" s="10" t="s">
        <v>280</v>
      </c>
      <c r="M73" t="str">
        <f t="shared" si="6"/>
        <v xml:space="preserve"> 1h</v>
      </c>
      <c r="N73" t="s">
        <v>1005</v>
      </c>
      <c r="O73" s="33" t="str">
        <f t="shared" si="7"/>
        <v xml:space="preserve"> 1</v>
      </c>
      <c r="P73" s="33">
        <v>1</v>
      </c>
      <c r="Q73" s="36" t="str">
        <f t="shared" si="8"/>
        <v>57</v>
      </c>
      <c r="R73">
        <v>57</v>
      </c>
      <c r="S73" s="12" t="s">
        <v>637</v>
      </c>
      <c r="T73" s="12" t="s">
        <v>655</v>
      </c>
      <c r="U73" s="13" t="str">
        <f t="shared" si="2"/>
        <v>10.215</v>
      </c>
      <c r="V73" s="15" t="s">
        <v>26</v>
      </c>
    </row>
    <row r="74" spans="1:22" x14ac:dyDescent="0.25">
      <c r="A74" s="7">
        <v>62</v>
      </c>
      <c r="B74" s="7" t="s">
        <v>34</v>
      </c>
      <c r="C74" s="7" t="s">
        <v>281</v>
      </c>
      <c r="D74" s="7" t="s">
        <v>282</v>
      </c>
      <c r="E74" s="7" t="s">
        <v>37</v>
      </c>
      <c r="F74" s="7">
        <v>3</v>
      </c>
      <c r="G74" s="10" t="s">
        <v>283</v>
      </c>
      <c r="H74" s="10" t="s">
        <v>284</v>
      </c>
      <c r="I74" s="7">
        <v>214</v>
      </c>
      <c r="J74" s="7" t="str">
        <f t="shared" si="4"/>
        <v>RURAL</v>
      </c>
      <c r="K74" t="str">
        <f t="shared" si="5"/>
        <v>10.214</v>
      </c>
      <c r="L74" s="10" t="s">
        <v>284</v>
      </c>
      <c r="M74" t="str">
        <f t="shared" si="6"/>
        <v xml:space="preserve"> 3h</v>
      </c>
      <c r="N74" t="s">
        <v>1006</v>
      </c>
      <c r="O74" s="33" t="str">
        <f t="shared" si="7"/>
        <v xml:space="preserve"> 3</v>
      </c>
      <c r="P74" s="33">
        <v>3</v>
      </c>
      <c r="Q74" s="36" t="str">
        <f t="shared" si="8"/>
        <v>11</v>
      </c>
      <c r="R74">
        <v>11</v>
      </c>
      <c r="S74" s="12" t="s">
        <v>436</v>
      </c>
      <c r="T74" s="12" t="s">
        <v>376</v>
      </c>
      <c r="U74" s="13" t="str">
        <f t="shared" si="2"/>
        <v>10.215</v>
      </c>
      <c r="V74" s="15" t="s">
        <v>26</v>
      </c>
    </row>
    <row r="75" spans="1:22" x14ac:dyDescent="0.25">
      <c r="A75" s="7">
        <v>63</v>
      </c>
      <c r="B75" s="7" t="s">
        <v>27</v>
      </c>
      <c r="C75" s="7" t="s">
        <v>28</v>
      </c>
      <c r="D75" s="7" t="s">
        <v>285</v>
      </c>
      <c r="E75" s="7" t="s">
        <v>23</v>
      </c>
      <c r="F75" s="7">
        <v>3</v>
      </c>
      <c r="G75" s="10" t="s">
        <v>286</v>
      </c>
      <c r="H75" s="10" t="s">
        <v>287</v>
      </c>
      <c r="I75" s="7">
        <v>211</v>
      </c>
      <c r="J75" s="7" t="str">
        <f t="shared" si="4"/>
        <v>RURAL</v>
      </c>
      <c r="K75" t="str">
        <f t="shared" si="5"/>
        <v>10.211</v>
      </c>
      <c r="L75" s="10" t="s">
        <v>287</v>
      </c>
      <c r="M75" t="str">
        <f t="shared" si="6"/>
        <v xml:space="preserve"> 3h</v>
      </c>
      <c r="N75" t="s">
        <v>1006</v>
      </c>
      <c r="O75" s="33" t="str">
        <f t="shared" si="7"/>
        <v xml:space="preserve"> 3</v>
      </c>
      <c r="P75" s="33">
        <v>3</v>
      </c>
      <c r="Q75" s="36" t="str">
        <f t="shared" si="8"/>
        <v>07</v>
      </c>
      <c r="R75">
        <v>7</v>
      </c>
      <c r="S75" s="12" t="s">
        <v>107</v>
      </c>
      <c r="T75" s="12" t="e">
        <v>#N/A</v>
      </c>
      <c r="U75" s="13" t="str">
        <f t="shared" si="2"/>
        <v>10.214</v>
      </c>
      <c r="V75" s="15" t="s">
        <v>26</v>
      </c>
    </row>
    <row r="76" spans="1:22" x14ac:dyDescent="0.25">
      <c r="A76" s="7">
        <v>64</v>
      </c>
      <c r="B76" s="7" t="s">
        <v>34</v>
      </c>
      <c r="C76" s="7" t="s">
        <v>288</v>
      </c>
      <c r="D76" s="7" t="s">
        <v>289</v>
      </c>
      <c r="E76" s="7" t="s">
        <v>23</v>
      </c>
      <c r="F76" s="7">
        <v>4</v>
      </c>
      <c r="G76" s="10" t="s">
        <v>290</v>
      </c>
      <c r="H76" s="10" t="s">
        <v>291</v>
      </c>
      <c r="I76" s="7">
        <v>215</v>
      </c>
      <c r="J76" s="7" t="str">
        <f t="shared" si="4"/>
        <v>RURAL</v>
      </c>
      <c r="K76" t="str">
        <f t="shared" si="5"/>
        <v>10.215</v>
      </c>
      <c r="L76" s="10" t="s">
        <v>291</v>
      </c>
      <c r="M76" t="str">
        <f t="shared" si="6"/>
        <v xml:space="preserve"> 2h</v>
      </c>
      <c r="N76" t="s">
        <v>1012</v>
      </c>
      <c r="O76" s="33" t="str">
        <f t="shared" si="7"/>
        <v xml:space="preserve"> 2</v>
      </c>
      <c r="P76" s="33">
        <v>2</v>
      </c>
      <c r="Q76" s="36" t="str">
        <f t="shared" si="8"/>
        <v>17</v>
      </c>
      <c r="R76">
        <v>17</v>
      </c>
      <c r="S76" s="12" t="s">
        <v>115</v>
      </c>
      <c r="T76" s="12" t="e">
        <v>#N/A</v>
      </c>
      <c r="U76" s="13" t="str">
        <f t="shared" ref="U76:U139" si="9">LEFT(S:S,6)</f>
        <v>10.214</v>
      </c>
      <c r="V76" s="15" t="s">
        <v>26</v>
      </c>
    </row>
    <row r="77" spans="1:22" x14ac:dyDescent="0.25">
      <c r="A77" s="7">
        <v>65</v>
      </c>
      <c r="B77" s="7" t="s">
        <v>125</v>
      </c>
      <c r="C77" s="7" t="s">
        <v>292</v>
      </c>
      <c r="D77" s="7" t="s">
        <v>293</v>
      </c>
      <c r="E77" s="7" t="s">
        <v>68</v>
      </c>
      <c r="F77" s="7">
        <v>4</v>
      </c>
      <c r="G77" s="10" t="s">
        <v>294</v>
      </c>
      <c r="H77" s="10" t="s">
        <v>295</v>
      </c>
      <c r="I77" s="7">
        <v>215</v>
      </c>
      <c r="J77" s="7" t="str">
        <f t="shared" si="4"/>
        <v>URBAN</v>
      </c>
      <c r="K77" t="str">
        <f t="shared" si="5"/>
        <v>10.215</v>
      </c>
      <c r="L77" s="10" t="s">
        <v>295</v>
      </c>
      <c r="M77" t="str">
        <f t="shared" si="6"/>
        <v xml:space="preserve"> 2h</v>
      </c>
      <c r="N77" t="s">
        <v>1012</v>
      </c>
      <c r="O77" s="33" t="str">
        <f t="shared" si="7"/>
        <v xml:space="preserve"> 2</v>
      </c>
      <c r="P77" s="33">
        <v>2</v>
      </c>
      <c r="Q77" s="36" t="str">
        <f t="shared" si="8"/>
        <v>14</v>
      </c>
      <c r="R77">
        <v>14</v>
      </c>
      <c r="S77" s="12" t="s">
        <v>386</v>
      </c>
      <c r="T77" s="12" t="s">
        <v>98</v>
      </c>
      <c r="U77" s="13" t="str">
        <f t="shared" si="9"/>
        <v>10.211</v>
      </c>
      <c r="V77" s="16" t="s">
        <v>33</v>
      </c>
    </row>
    <row r="78" spans="1:22" x14ac:dyDescent="0.25">
      <c r="A78" s="7">
        <v>66</v>
      </c>
      <c r="B78" s="7" t="s">
        <v>296</v>
      </c>
      <c r="C78" s="7" t="s">
        <v>297</v>
      </c>
      <c r="D78" s="7" t="s">
        <v>298</v>
      </c>
      <c r="E78" s="7" t="s">
        <v>43</v>
      </c>
      <c r="F78" s="7">
        <v>6</v>
      </c>
      <c r="G78" s="10" t="s">
        <v>299</v>
      </c>
      <c r="H78" s="10" t="s">
        <v>300</v>
      </c>
      <c r="I78" s="7">
        <v>211</v>
      </c>
      <c r="J78" s="7" t="str">
        <f t="shared" ref="J78:J141" si="10">VLOOKUP(D78,$S$13:$V$188,4,0)</f>
        <v>URBAN</v>
      </c>
      <c r="K78" t="str">
        <f t="shared" ref="K78:K141" si="11">VLOOKUP(D78,$S$13:$V$188,3,0)</f>
        <v>10.211</v>
      </c>
      <c r="L78" s="10" t="s">
        <v>300</v>
      </c>
      <c r="M78" t="str">
        <f t="shared" ref="M78:M141" si="12">MID(L78,6,3)</f>
        <v xml:space="preserve"> 1h</v>
      </c>
      <c r="N78" t="s">
        <v>1005</v>
      </c>
      <c r="O78" s="33" t="str">
        <f t="shared" ref="O78:O141" si="13">LEFT(N78,2)</f>
        <v xml:space="preserve"> 1</v>
      </c>
      <c r="P78" s="33">
        <v>1</v>
      </c>
      <c r="Q78" s="36" t="str">
        <f t="shared" ref="Q78:Q141" si="14">MID(L78,10,2)</f>
        <v>27</v>
      </c>
      <c r="R78">
        <v>27</v>
      </c>
      <c r="S78" s="12" t="s">
        <v>285</v>
      </c>
      <c r="T78" s="12" t="s">
        <v>28</v>
      </c>
      <c r="U78" s="13" t="str">
        <f t="shared" si="9"/>
        <v>10.211</v>
      </c>
      <c r="V78" s="15" t="s">
        <v>26</v>
      </c>
    </row>
    <row r="79" spans="1:22" x14ac:dyDescent="0.25">
      <c r="A79" s="7">
        <v>67</v>
      </c>
      <c r="B79" s="7" t="s">
        <v>301</v>
      </c>
      <c r="C79" s="7" t="s">
        <v>302</v>
      </c>
      <c r="D79" s="7" t="s">
        <v>303</v>
      </c>
      <c r="E79" s="7" t="s">
        <v>48</v>
      </c>
      <c r="F79" s="7">
        <v>4</v>
      </c>
      <c r="G79" s="10" t="s">
        <v>304</v>
      </c>
      <c r="H79" s="10" t="s">
        <v>305</v>
      </c>
      <c r="I79" s="7">
        <v>215</v>
      </c>
      <c r="J79" s="7" t="str">
        <f t="shared" si="10"/>
        <v>RURAL</v>
      </c>
      <c r="K79" t="str">
        <f t="shared" si="11"/>
        <v>10.215</v>
      </c>
      <c r="L79" s="10" t="s">
        <v>305</v>
      </c>
      <c r="M79" t="str">
        <f t="shared" si="12"/>
        <v xml:space="preserve"> 2h</v>
      </c>
      <c r="N79" t="s">
        <v>1012</v>
      </c>
      <c r="O79" s="33" t="str">
        <f t="shared" si="13"/>
        <v xml:space="preserve"> 2</v>
      </c>
      <c r="P79" s="33">
        <v>2</v>
      </c>
      <c r="Q79" s="36" t="str">
        <f t="shared" si="14"/>
        <v>07</v>
      </c>
      <c r="R79">
        <v>7</v>
      </c>
      <c r="S79" s="12" t="s">
        <v>625</v>
      </c>
      <c r="T79" s="12" t="s">
        <v>658</v>
      </c>
      <c r="U79" s="13" t="str">
        <f t="shared" si="9"/>
        <v>10.215</v>
      </c>
      <c r="V79" s="15" t="s">
        <v>26</v>
      </c>
    </row>
    <row r="80" spans="1:22" x14ac:dyDescent="0.25">
      <c r="A80" s="7">
        <v>68</v>
      </c>
      <c r="B80" s="7" t="s">
        <v>306</v>
      </c>
      <c r="C80" s="7" t="s">
        <v>302</v>
      </c>
      <c r="D80" s="7" t="s">
        <v>307</v>
      </c>
      <c r="E80" s="7" t="s">
        <v>23</v>
      </c>
      <c r="F80" s="7">
        <v>3</v>
      </c>
      <c r="G80" s="10" t="s">
        <v>308</v>
      </c>
      <c r="H80" s="10" t="s">
        <v>309</v>
      </c>
      <c r="I80" s="7">
        <v>211</v>
      </c>
      <c r="J80" s="7" t="str">
        <f t="shared" si="10"/>
        <v>RURAL</v>
      </c>
      <c r="K80" t="str">
        <f t="shared" si="11"/>
        <v>10.211</v>
      </c>
      <c r="L80" s="10" t="s">
        <v>309</v>
      </c>
      <c r="M80" t="str">
        <f t="shared" si="12"/>
        <v xml:space="preserve"> 2h</v>
      </c>
      <c r="N80" t="s">
        <v>1012</v>
      </c>
      <c r="O80" s="33" t="str">
        <f t="shared" si="13"/>
        <v xml:space="preserve"> 2</v>
      </c>
      <c r="P80" s="33">
        <v>2</v>
      </c>
      <c r="Q80" s="36" t="str">
        <f t="shared" si="14"/>
        <v>46</v>
      </c>
      <c r="R80">
        <v>46</v>
      </c>
      <c r="S80" s="12" t="s">
        <v>29</v>
      </c>
      <c r="T80" s="12" t="s">
        <v>376</v>
      </c>
      <c r="U80" s="13" t="str">
        <f t="shared" si="9"/>
        <v>10.215</v>
      </c>
      <c r="V80" s="15" t="s">
        <v>26</v>
      </c>
    </row>
    <row r="81" spans="1:22" x14ac:dyDescent="0.25">
      <c r="A81" s="7">
        <v>69</v>
      </c>
      <c r="B81" s="7" t="s">
        <v>125</v>
      </c>
      <c r="C81" s="7" t="s">
        <v>310</v>
      </c>
      <c r="D81" s="7" t="s">
        <v>311</v>
      </c>
      <c r="E81" s="7" t="s">
        <v>68</v>
      </c>
      <c r="F81" s="7">
        <v>4</v>
      </c>
      <c r="G81" s="10" t="s">
        <v>312</v>
      </c>
      <c r="H81" s="10" t="s">
        <v>313</v>
      </c>
      <c r="I81" s="7">
        <v>215</v>
      </c>
      <c r="J81" s="7" t="str">
        <f t="shared" si="10"/>
        <v>URBAN</v>
      </c>
      <c r="K81" t="str">
        <f t="shared" si="11"/>
        <v>10.215</v>
      </c>
      <c r="L81" s="10" t="s">
        <v>313</v>
      </c>
      <c r="M81" t="str">
        <f t="shared" si="12"/>
        <v xml:space="preserve"> 2h</v>
      </c>
      <c r="N81" t="s">
        <v>1012</v>
      </c>
      <c r="O81" s="33" t="str">
        <f t="shared" si="13"/>
        <v xml:space="preserve"> 2</v>
      </c>
      <c r="P81" s="33">
        <v>2</v>
      </c>
      <c r="Q81" s="36" t="str">
        <f t="shared" si="14"/>
        <v>04</v>
      </c>
      <c r="R81">
        <v>4</v>
      </c>
      <c r="S81" s="12" t="s">
        <v>437</v>
      </c>
      <c r="T81" s="12" t="s">
        <v>376</v>
      </c>
      <c r="U81" s="13" t="str">
        <f t="shared" si="9"/>
        <v>10.215</v>
      </c>
      <c r="V81" s="15" t="s">
        <v>26</v>
      </c>
    </row>
    <row r="82" spans="1:22" x14ac:dyDescent="0.25">
      <c r="A82" s="7">
        <v>70</v>
      </c>
      <c r="B82" s="7" t="s">
        <v>129</v>
      </c>
      <c r="C82" s="7" t="s">
        <v>314</v>
      </c>
      <c r="D82" s="7" t="s">
        <v>315</v>
      </c>
      <c r="E82" s="7" t="s">
        <v>43</v>
      </c>
      <c r="F82" s="7">
        <v>4</v>
      </c>
      <c r="G82" s="10" t="s">
        <v>316</v>
      </c>
      <c r="H82" s="10" t="s">
        <v>317</v>
      </c>
      <c r="I82" s="7">
        <v>215</v>
      </c>
      <c r="J82" s="7" t="str">
        <f t="shared" si="10"/>
        <v>RURAL</v>
      </c>
      <c r="K82" t="str">
        <f t="shared" si="11"/>
        <v>10.215</v>
      </c>
      <c r="L82" s="10" t="s">
        <v>317</v>
      </c>
      <c r="M82" t="str">
        <f t="shared" si="12"/>
        <v xml:space="preserve"> 2h</v>
      </c>
      <c r="N82" t="s">
        <v>1012</v>
      </c>
      <c r="O82" s="33" t="str">
        <f t="shared" si="13"/>
        <v xml:space="preserve"> 2</v>
      </c>
      <c r="P82" s="33">
        <v>2</v>
      </c>
      <c r="Q82" s="36" t="str">
        <f t="shared" si="14"/>
        <v>02</v>
      </c>
      <c r="R82">
        <v>2</v>
      </c>
      <c r="S82" s="12" t="s">
        <v>577</v>
      </c>
      <c r="T82" s="12" t="s">
        <v>659</v>
      </c>
      <c r="U82" s="13" t="str">
        <f t="shared" si="9"/>
        <v>10.215</v>
      </c>
      <c r="V82" s="15" t="s">
        <v>26</v>
      </c>
    </row>
    <row r="83" spans="1:22" x14ac:dyDescent="0.25">
      <c r="A83" s="7">
        <v>71</v>
      </c>
      <c r="B83" s="7" t="s">
        <v>318</v>
      </c>
      <c r="C83" s="7" t="s">
        <v>319</v>
      </c>
      <c r="D83" s="7" t="s">
        <v>320</v>
      </c>
      <c r="E83" s="7" t="s">
        <v>132</v>
      </c>
      <c r="F83" s="7">
        <v>4</v>
      </c>
      <c r="G83" s="10" t="s">
        <v>316</v>
      </c>
      <c r="H83" s="10" t="s">
        <v>321</v>
      </c>
      <c r="I83" s="7">
        <v>215</v>
      </c>
      <c r="J83" s="7" t="str">
        <f t="shared" si="10"/>
        <v>RURAL</v>
      </c>
      <c r="K83" t="str">
        <f t="shared" si="11"/>
        <v>10.215</v>
      </c>
      <c r="L83" s="10" t="s">
        <v>321</v>
      </c>
      <c r="M83" t="str">
        <f t="shared" si="12"/>
        <v xml:space="preserve"> 2h</v>
      </c>
      <c r="N83" t="s">
        <v>1012</v>
      </c>
      <c r="O83" s="33" t="str">
        <f t="shared" si="13"/>
        <v xml:space="preserve"> 2</v>
      </c>
      <c r="P83" s="33">
        <v>2</v>
      </c>
      <c r="Q83" s="36" t="str">
        <f t="shared" si="14"/>
        <v>02</v>
      </c>
      <c r="R83">
        <v>2</v>
      </c>
      <c r="S83" s="12" t="s">
        <v>645</v>
      </c>
      <c r="T83" s="12" t="s">
        <v>302</v>
      </c>
      <c r="U83" s="13" t="str">
        <f t="shared" si="9"/>
        <v>10.211</v>
      </c>
      <c r="V83" s="15" t="s">
        <v>26</v>
      </c>
    </row>
    <row r="84" spans="1:22" x14ac:dyDescent="0.25">
      <c r="A84" s="7">
        <v>72</v>
      </c>
      <c r="B84" s="7" t="s">
        <v>322</v>
      </c>
      <c r="C84" s="7" t="s">
        <v>323</v>
      </c>
      <c r="D84" s="7" t="s">
        <v>324</v>
      </c>
      <c r="E84" s="7" t="s">
        <v>132</v>
      </c>
      <c r="F84" s="7">
        <v>3</v>
      </c>
      <c r="G84" s="10" t="s">
        <v>316</v>
      </c>
      <c r="H84" s="10" t="s">
        <v>325</v>
      </c>
      <c r="I84" s="7">
        <v>215</v>
      </c>
      <c r="J84" s="7" t="str">
        <f t="shared" si="10"/>
        <v>RURAL</v>
      </c>
      <c r="K84" t="str">
        <f t="shared" si="11"/>
        <v>10.215</v>
      </c>
      <c r="L84" s="10" t="s">
        <v>325</v>
      </c>
      <c r="M84" t="str">
        <f t="shared" si="12"/>
        <v xml:space="preserve"> 2h</v>
      </c>
      <c r="N84" t="s">
        <v>1012</v>
      </c>
      <c r="O84" s="33" t="str">
        <f t="shared" si="13"/>
        <v xml:space="preserve"> 2</v>
      </c>
      <c r="P84" s="33">
        <v>2</v>
      </c>
      <c r="Q84" s="36" t="str">
        <f t="shared" si="14"/>
        <v>43</v>
      </c>
      <c r="R84">
        <v>43</v>
      </c>
      <c r="S84" s="12" t="s">
        <v>449</v>
      </c>
      <c r="T84" s="12" t="s">
        <v>411</v>
      </c>
      <c r="U84" s="13" t="str">
        <f t="shared" si="9"/>
        <v>10.215</v>
      </c>
      <c r="V84" s="15" t="s">
        <v>26</v>
      </c>
    </row>
    <row r="85" spans="1:22" x14ac:dyDescent="0.25">
      <c r="A85" s="7">
        <v>73</v>
      </c>
      <c r="B85" s="7" t="s">
        <v>326</v>
      </c>
      <c r="C85" s="7" t="s">
        <v>61</v>
      </c>
      <c r="D85" s="7" t="s">
        <v>327</v>
      </c>
      <c r="E85" s="7" t="s">
        <v>30</v>
      </c>
      <c r="F85" s="7">
        <v>2</v>
      </c>
      <c r="G85" s="10" t="s">
        <v>328</v>
      </c>
      <c r="H85" s="10" t="s">
        <v>329</v>
      </c>
      <c r="I85" s="7">
        <v>211</v>
      </c>
      <c r="J85" s="7" t="str">
        <f t="shared" si="10"/>
        <v>RURAL</v>
      </c>
      <c r="K85" t="str">
        <f t="shared" si="11"/>
        <v>10.211</v>
      </c>
      <c r="L85" s="10" t="s">
        <v>329</v>
      </c>
      <c r="M85" t="str">
        <f t="shared" si="12"/>
        <v xml:space="preserve"> 3h</v>
      </c>
      <c r="N85" t="s">
        <v>1006</v>
      </c>
      <c r="O85" s="33" t="str">
        <f t="shared" si="13"/>
        <v xml:space="preserve"> 3</v>
      </c>
      <c r="P85" s="33">
        <v>3</v>
      </c>
      <c r="Q85" s="36" t="str">
        <f t="shared" si="14"/>
        <v>32</v>
      </c>
      <c r="R85">
        <v>32</v>
      </c>
      <c r="S85" s="12" t="s">
        <v>349</v>
      </c>
      <c r="T85" s="12" t="s">
        <v>653</v>
      </c>
      <c r="U85" s="13" t="str">
        <f t="shared" si="9"/>
        <v>10.215</v>
      </c>
      <c r="V85" s="16" t="s">
        <v>33</v>
      </c>
    </row>
    <row r="86" spans="1:22" x14ac:dyDescent="0.25">
      <c r="A86" s="7">
        <v>74</v>
      </c>
      <c r="B86" s="7" t="s">
        <v>125</v>
      </c>
      <c r="C86" s="7" t="s">
        <v>330</v>
      </c>
      <c r="D86" s="7" t="s">
        <v>331</v>
      </c>
      <c r="E86" s="7" t="s">
        <v>68</v>
      </c>
      <c r="F86" s="7">
        <v>2</v>
      </c>
      <c r="G86" s="10" t="s">
        <v>328</v>
      </c>
      <c r="H86" s="10" t="s">
        <v>332</v>
      </c>
      <c r="I86" s="7">
        <v>215</v>
      </c>
      <c r="J86" s="7" t="str">
        <f t="shared" si="10"/>
        <v>URBAN</v>
      </c>
      <c r="K86" t="str">
        <f t="shared" si="11"/>
        <v>10.215</v>
      </c>
      <c r="L86" s="10" t="s">
        <v>332</v>
      </c>
      <c r="M86" t="str">
        <f t="shared" si="12"/>
        <v xml:space="preserve"> 3h</v>
      </c>
      <c r="N86" t="s">
        <v>1006</v>
      </c>
      <c r="O86" s="33" t="str">
        <f t="shared" si="13"/>
        <v xml:space="preserve"> 3</v>
      </c>
      <c r="P86" s="33">
        <v>3</v>
      </c>
      <c r="Q86" s="36" t="str">
        <f t="shared" si="14"/>
        <v>32</v>
      </c>
      <c r="R86">
        <v>32</v>
      </c>
      <c r="S86" s="12" t="s">
        <v>422</v>
      </c>
      <c r="T86" s="12" t="s">
        <v>653</v>
      </c>
      <c r="U86" s="13" t="str">
        <f t="shared" si="9"/>
        <v>10.215</v>
      </c>
      <c r="V86" s="16" t="s">
        <v>33</v>
      </c>
    </row>
    <row r="87" spans="1:22" x14ac:dyDescent="0.25">
      <c r="A87" s="7">
        <v>76</v>
      </c>
      <c r="B87" s="7" t="s">
        <v>125</v>
      </c>
      <c r="C87" s="7" t="s">
        <v>333</v>
      </c>
      <c r="D87" s="7" t="s">
        <v>334</v>
      </c>
      <c r="E87" s="7" t="s">
        <v>68</v>
      </c>
      <c r="F87" s="7">
        <v>2</v>
      </c>
      <c r="G87" s="10" t="s">
        <v>328</v>
      </c>
      <c r="H87" s="10" t="s">
        <v>332</v>
      </c>
      <c r="I87" s="7">
        <v>215</v>
      </c>
      <c r="J87" s="7" t="str">
        <f t="shared" si="10"/>
        <v>URBAN</v>
      </c>
      <c r="K87" t="str">
        <f t="shared" si="11"/>
        <v>10.215</v>
      </c>
      <c r="L87" s="10" t="s">
        <v>332</v>
      </c>
      <c r="M87" t="str">
        <f t="shared" si="12"/>
        <v xml:space="preserve"> 3h</v>
      </c>
      <c r="N87" t="s">
        <v>1006</v>
      </c>
      <c r="O87" s="33" t="str">
        <f t="shared" si="13"/>
        <v xml:space="preserve"> 3</v>
      </c>
      <c r="P87" s="33">
        <v>3</v>
      </c>
      <c r="Q87" s="36" t="str">
        <f t="shared" si="14"/>
        <v>32</v>
      </c>
      <c r="R87">
        <v>32</v>
      </c>
      <c r="S87" s="12" t="s">
        <v>412</v>
      </c>
      <c r="T87" s="12" t="s">
        <v>411</v>
      </c>
      <c r="U87" s="13" t="str">
        <f t="shared" si="9"/>
        <v>10.211</v>
      </c>
      <c r="V87" s="15" t="s">
        <v>26</v>
      </c>
    </row>
    <row r="88" spans="1:22" x14ac:dyDescent="0.25">
      <c r="A88" s="7">
        <v>77</v>
      </c>
      <c r="B88" s="7" t="s">
        <v>125</v>
      </c>
      <c r="C88" s="7" t="s">
        <v>335</v>
      </c>
      <c r="D88" s="7" t="s">
        <v>336</v>
      </c>
      <c r="E88" s="7" t="s">
        <v>68</v>
      </c>
      <c r="F88" s="7">
        <v>2</v>
      </c>
      <c r="G88" s="10" t="s">
        <v>328</v>
      </c>
      <c r="H88" s="10" t="s">
        <v>337</v>
      </c>
      <c r="I88" s="7">
        <v>215</v>
      </c>
      <c r="J88" s="7" t="str">
        <f t="shared" si="10"/>
        <v>URBAN</v>
      </c>
      <c r="K88" t="str">
        <f t="shared" si="11"/>
        <v>10.215</v>
      </c>
      <c r="L88" s="10" t="s">
        <v>337</v>
      </c>
      <c r="M88" t="str">
        <f t="shared" si="12"/>
        <v xml:space="preserve"> 3h</v>
      </c>
      <c r="N88" t="s">
        <v>1006</v>
      </c>
      <c r="O88" s="33" t="str">
        <f t="shared" si="13"/>
        <v xml:space="preserve"> 3</v>
      </c>
      <c r="P88" s="33">
        <v>3</v>
      </c>
      <c r="Q88" s="36" t="str">
        <f t="shared" si="14"/>
        <v>32</v>
      </c>
      <c r="R88">
        <v>32</v>
      </c>
      <c r="S88" s="12" t="s">
        <v>278</v>
      </c>
      <c r="T88" s="12" t="e">
        <v>#N/A</v>
      </c>
      <c r="U88" s="13" t="str">
        <f t="shared" si="9"/>
        <v>10.211</v>
      </c>
      <c r="V88" s="15" t="s">
        <v>26</v>
      </c>
    </row>
    <row r="89" spans="1:22" x14ac:dyDescent="0.25">
      <c r="A89" s="7">
        <v>75</v>
      </c>
      <c r="B89" s="7" t="s">
        <v>125</v>
      </c>
      <c r="C89" s="7" t="s">
        <v>338</v>
      </c>
      <c r="D89" s="7" t="s">
        <v>339</v>
      </c>
      <c r="E89" s="7" t="s">
        <v>68</v>
      </c>
      <c r="F89" s="7">
        <v>2</v>
      </c>
      <c r="G89" s="10" t="s">
        <v>328</v>
      </c>
      <c r="H89" s="10" t="s">
        <v>337</v>
      </c>
      <c r="I89" s="7">
        <v>215</v>
      </c>
      <c r="J89" s="7" t="str">
        <f t="shared" si="10"/>
        <v>RURAL</v>
      </c>
      <c r="K89" t="str">
        <f t="shared" si="11"/>
        <v>10.215</v>
      </c>
      <c r="L89" s="10" t="s">
        <v>337</v>
      </c>
      <c r="M89" t="str">
        <f t="shared" si="12"/>
        <v xml:space="preserve"> 3h</v>
      </c>
      <c r="N89" t="s">
        <v>1006</v>
      </c>
      <c r="O89" s="33" t="str">
        <f t="shared" si="13"/>
        <v xml:space="preserve"> 3</v>
      </c>
      <c r="P89" s="33">
        <v>3</v>
      </c>
      <c r="Q89" s="36" t="str">
        <f t="shared" si="14"/>
        <v>32</v>
      </c>
      <c r="R89">
        <v>32</v>
      </c>
      <c r="S89" s="12" t="s">
        <v>83</v>
      </c>
      <c r="T89" s="12" t="s">
        <v>82</v>
      </c>
      <c r="U89" s="13" t="str">
        <f t="shared" si="9"/>
        <v>10.211</v>
      </c>
      <c r="V89" s="15" t="s">
        <v>26</v>
      </c>
    </row>
    <row r="90" spans="1:22" x14ac:dyDescent="0.25">
      <c r="A90" s="7">
        <v>78</v>
      </c>
      <c r="B90" s="7" t="s">
        <v>296</v>
      </c>
      <c r="C90" s="7" t="s">
        <v>340</v>
      </c>
      <c r="D90" s="7" t="s">
        <v>341</v>
      </c>
      <c r="E90" s="7" t="s">
        <v>43</v>
      </c>
      <c r="F90" s="7">
        <v>3</v>
      </c>
      <c r="G90" s="10" t="s">
        <v>342</v>
      </c>
      <c r="H90" s="10" t="s">
        <v>343</v>
      </c>
      <c r="I90" s="7">
        <v>211</v>
      </c>
      <c r="J90" s="7" t="str">
        <f t="shared" si="10"/>
        <v>RURAL</v>
      </c>
      <c r="K90" t="str">
        <f t="shared" si="11"/>
        <v>10.211</v>
      </c>
      <c r="L90" s="10" t="s">
        <v>343</v>
      </c>
      <c r="M90" t="str">
        <f t="shared" si="12"/>
        <v xml:space="preserve"> 2h</v>
      </c>
      <c r="N90" t="s">
        <v>1012</v>
      </c>
      <c r="O90" s="33" t="str">
        <f t="shared" si="13"/>
        <v xml:space="preserve"> 2</v>
      </c>
      <c r="P90" s="33">
        <v>2</v>
      </c>
      <c r="Q90" s="36" t="str">
        <f t="shared" si="14"/>
        <v>36</v>
      </c>
      <c r="R90">
        <v>36</v>
      </c>
      <c r="S90" s="12" t="s">
        <v>112</v>
      </c>
      <c r="T90" s="12" t="s">
        <v>654</v>
      </c>
      <c r="U90" s="13" t="str">
        <f t="shared" si="9"/>
        <v>10.215</v>
      </c>
      <c r="V90" s="15" t="s">
        <v>26</v>
      </c>
    </row>
    <row r="91" spans="1:22" x14ac:dyDescent="0.25">
      <c r="A91" s="7">
        <v>79</v>
      </c>
      <c r="B91" s="7" t="s">
        <v>125</v>
      </c>
      <c r="C91" s="7" t="s">
        <v>344</v>
      </c>
      <c r="D91" s="7" t="s">
        <v>345</v>
      </c>
      <c r="E91" s="7" t="s">
        <v>68</v>
      </c>
      <c r="F91" s="7">
        <v>2</v>
      </c>
      <c r="G91" s="10" t="s">
        <v>346</v>
      </c>
      <c r="H91" s="10" t="s">
        <v>347</v>
      </c>
      <c r="I91" s="7">
        <v>215</v>
      </c>
      <c r="J91" s="7" t="str">
        <f t="shared" si="10"/>
        <v>URBAN</v>
      </c>
      <c r="K91" t="str">
        <f t="shared" si="11"/>
        <v>10.215</v>
      </c>
      <c r="L91" s="10" t="s">
        <v>347</v>
      </c>
      <c r="M91" t="str">
        <f t="shared" si="12"/>
        <v xml:space="preserve"> 3h</v>
      </c>
      <c r="N91" t="s">
        <v>1006</v>
      </c>
      <c r="O91" s="33" t="str">
        <f t="shared" si="13"/>
        <v xml:space="preserve"> 3</v>
      </c>
      <c r="P91" s="33">
        <v>3</v>
      </c>
      <c r="Q91" s="36" t="str">
        <f t="shared" si="14"/>
        <v>32</v>
      </c>
      <c r="R91">
        <v>32</v>
      </c>
      <c r="S91" s="12" t="s">
        <v>609</v>
      </c>
      <c r="T91" s="12" t="s">
        <v>411</v>
      </c>
      <c r="U91" s="13" t="str">
        <f t="shared" si="9"/>
        <v>10.215</v>
      </c>
      <c r="V91" s="15" t="s">
        <v>26</v>
      </c>
    </row>
    <row r="92" spans="1:22" x14ac:dyDescent="0.25">
      <c r="A92" s="7">
        <v>82</v>
      </c>
      <c r="B92" s="7" t="s">
        <v>267</v>
      </c>
      <c r="C92" s="7" t="s">
        <v>348</v>
      </c>
      <c r="D92" s="7" t="s">
        <v>349</v>
      </c>
      <c r="E92" s="7" t="s">
        <v>132</v>
      </c>
      <c r="F92" s="7">
        <v>4</v>
      </c>
      <c r="G92" s="10" t="s">
        <v>350</v>
      </c>
      <c r="H92" s="10" t="s">
        <v>351</v>
      </c>
      <c r="I92" s="7">
        <v>215</v>
      </c>
      <c r="J92" s="7" t="str">
        <f t="shared" si="10"/>
        <v>URBAN</v>
      </c>
      <c r="K92" t="str">
        <f t="shared" si="11"/>
        <v>10.215</v>
      </c>
      <c r="L92" s="10" t="s">
        <v>351</v>
      </c>
      <c r="M92" t="str">
        <f t="shared" si="12"/>
        <v xml:space="preserve"> 1h</v>
      </c>
      <c r="N92" t="s">
        <v>1005</v>
      </c>
      <c r="O92" s="33" t="str">
        <f t="shared" si="13"/>
        <v xml:space="preserve"> 1</v>
      </c>
      <c r="P92" s="33">
        <v>1</v>
      </c>
      <c r="Q92" s="36" t="str">
        <f t="shared" si="14"/>
        <v>54</v>
      </c>
      <c r="R92">
        <v>54</v>
      </c>
      <c r="S92" s="12" t="s">
        <v>428</v>
      </c>
      <c r="T92" s="12" t="e">
        <v>#N/A</v>
      </c>
      <c r="U92" s="13" t="str">
        <f t="shared" si="9"/>
        <v>10.214</v>
      </c>
      <c r="V92" s="15" t="s">
        <v>26</v>
      </c>
    </row>
    <row r="93" spans="1:22" x14ac:dyDescent="0.25">
      <c r="A93" s="7">
        <v>80</v>
      </c>
      <c r="B93" s="7" t="s">
        <v>352</v>
      </c>
      <c r="C93" s="7" t="s">
        <v>353</v>
      </c>
      <c r="D93" s="7" t="s">
        <v>354</v>
      </c>
      <c r="E93" s="7" t="s">
        <v>132</v>
      </c>
      <c r="F93" s="7">
        <v>3</v>
      </c>
      <c r="G93" s="10" t="s">
        <v>350</v>
      </c>
      <c r="H93" s="10" t="s">
        <v>355</v>
      </c>
      <c r="I93" s="7">
        <v>215</v>
      </c>
      <c r="J93" s="7" t="str">
        <f t="shared" si="10"/>
        <v>URBAN</v>
      </c>
      <c r="K93" t="str">
        <f t="shared" si="11"/>
        <v>10.215</v>
      </c>
      <c r="L93" s="10" t="s">
        <v>355</v>
      </c>
      <c r="M93" t="str">
        <f t="shared" si="12"/>
        <v xml:space="preserve"> 2h</v>
      </c>
      <c r="N93" t="s">
        <v>1012</v>
      </c>
      <c r="O93" s="33" t="str">
        <f t="shared" si="13"/>
        <v xml:space="preserve"> 2</v>
      </c>
      <c r="P93" s="33">
        <v>2</v>
      </c>
      <c r="Q93" s="36" t="str">
        <f t="shared" si="14"/>
        <v>33</v>
      </c>
      <c r="R93">
        <v>33</v>
      </c>
      <c r="S93" s="12" t="s">
        <v>119</v>
      </c>
      <c r="T93" s="12" t="e">
        <v>#N/A</v>
      </c>
      <c r="U93" s="13" t="str">
        <f t="shared" si="9"/>
        <v>10.214</v>
      </c>
      <c r="V93" s="15" t="s">
        <v>26</v>
      </c>
    </row>
    <row r="94" spans="1:22" x14ac:dyDescent="0.25">
      <c r="A94" s="7">
        <v>81</v>
      </c>
      <c r="B94" s="7" t="s">
        <v>254</v>
      </c>
      <c r="C94" s="7" t="s">
        <v>356</v>
      </c>
      <c r="D94" s="7" t="s">
        <v>357</v>
      </c>
      <c r="E94" s="7" t="s">
        <v>132</v>
      </c>
      <c r="F94" s="7">
        <v>3</v>
      </c>
      <c r="G94" s="10" t="s">
        <v>350</v>
      </c>
      <c r="H94" s="10" t="s">
        <v>358</v>
      </c>
      <c r="I94" s="7">
        <v>215</v>
      </c>
      <c r="J94" s="7" t="str">
        <f t="shared" si="10"/>
        <v>RURAL</v>
      </c>
      <c r="K94" t="str">
        <f t="shared" si="11"/>
        <v>10.215</v>
      </c>
      <c r="L94" s="10" t="s">
        <v>358</v>
      </c>
      <c r="M94" t="str">
        <f t="shared" si="12"/>
        <v xml:space="preserve"> 2h</v>
      </c>
      <c r="N94" t="s">
        <v>1012</v>
      </c>
      <c r="O94" s="33" t="str">
        <f t="shared" si="13"/>
        <v xml:space="preserve"> 2</v>
      </c>
      <c r="P94" s="33">
        <v>2</v>
      </c>
      <c r="Q94" s="36" t="str">
        <f t="shared" si="14"/>
        <v>33</v>
      </c>
      <c r="R94">
        <v>33</v>
      </c>
      <c r="S94" s="12" t="s">
        <v>528</v>
      </c>
      <c r="T94" s="12" t="s">
        <v>98</v>
      </c>
      <c r="U94" s="13" t="str">
        <f t="shared" si="9"/>
        <v>10.215</v>
      </c>
      <c r="V94" s="15" t="s">
        <v>26</v>
      </c>
    </row>
    <row r="95" spans="1:22" x14ac:dyDescent="0.25">
      <c r="A95" s="7">
        <v>83</v>
      </c>
      <c r="B95" s="7" t="s">
        <v>125</v>
      </c>
      <c r="C95" s="7" t="s">
        <v>359</v>
      </c>
      <c r="D95" s="7" t="s">
        <v>360</v>
      </c>
      <c r="E95" s="7" t="s">
        <v>361</v>
      </c>
      <c r="F95" s="7">
        <v>3</v>
      </c>
      <c r="G95" s="10" t="s">
        <v>362</v>
      </c>
      <c r="H95" s="10" t="s">
        <v>363</v>
      </c>
      <c r="I95" s="7">
        <v>215</v>
      </c>
      <c r="J95" s="7" t="str">
        <f t="shared" si="10"/>
        <v>URBAN</v>
      </c>
      <c r="K95" t="str">
        <f t="shared" si="11"/>
        <v>10.215</v>
      </c>
      <c r="L95" s="10" t="s">
        <v>363</v>
      </c>
      <c r="M95" t="str">
        <f t="shared" si="12"/>
        <v xml:space="preserve"> 2h</v>
      </c>
      <c r="N95" t="s">
        <v>1012</v>
      </c>
      <c r="O95" s="33" t="str">
        <f t="shared" si="13"/>
        <v xml:space="preserve"> 2</v>
      </c>
      <c r="P95" s="33">
        <v>2</v>
      </c>
      <c r="Q95" s="36" t="str">
        <f t="shared" si="14"/>
        <v>31</v>
      </c>
      <c r="R95">
        <v>31</v>
      </c>
      <c r="S95" s="12" t="s">
        <v>303</v>
      </c>
      <c r="T95" s="12" t="s">
        <v>302</v>
      </c>
      <c r="U95" s="13" t="str">
        <f t="shared" si="9"/>
        <v>10.215</v>
      </c>
      <c r="V95" s="15" t="s">
        <v>26</v>
      </c>
    </row>
    <row r="96" spans="1:22" x14ac:dyDescent="0.25">
      <c r="A96" s="7">
        <v>85</v>
      </c>
      <c r="B96" s="7" t="s">
        <v>267</v>
      </c>
      <c r="C96" s="7" t="s">
        <v>364</v>
      </c>
      <c r="D96" s="7" t="s">
        <v>365</v>
      </c>
      <c r="E96" s="7" t="s">
        <v>132</v>
      </c>
      <c r="F96" s="7">
        <v>3</v>
      </c>
      <c r="G96" s="10" t="s">
        <v>366</v>
      </c>
      <c r="H96" s="10" t="s">
        <v>367</v>
      </c>
      <c r="I96" s="7">
        <v>215</v>
      </c>
      <c r="J96" s="7" t="str">
        <f t="shared" si="10"/>
        <v>RURAL</v>
      </c>
      <c r="K96" t="str">
        <f t="shared" si="11"/>
        <v>10.215</v>
      </c>
      <c r="L96" s="10" t="s">
        <v>367</v>
      </c>
      <c r="M96" t="str">
        <f t="shared" si="12"/>
        <v xml:space="preserve"> 2h</v>
      </c>
      <c r="N96" t="s">
        <v>1012</v>
      </c>
      <c r="O96" s="33" t="str">
        <f t="shared" si="13"/>
        <v xml:space="preserve"> 2</v>
      </c>
      <c r="P96" s="33">
        <v>2</v>
      </c>
      <c r="Q96" s="36" t="str">
        <f t="shared" si="14"/>
        <v>29</v>
      </c>
      <c r="R96">
        <v>29</v>
      </c>
      <c r="S96" s="12" t="s">
        <v>324</v>
      </c>
      <c r="T96" s="12" t="s">
        <v>323</v>
      </c>
      <c r="U96" s="13" t="str">
        <f t="shared" si="9"/>
        <v>10.215</v>
      </c>
      <c r="V96" s="15" t="s">
        <v>26</v>
      </c>
    </row>
    <row r="97" spans="1:22" x14ac:dyDescent="0.25">
      <c r="A97" s="7">
        <v>84</v>
      </c>
      <c r="B97" s="7" t="s">
        <v>267</v>
      </c>
      <c r="C97" s="7" t="s">
        <v>368</v>
      </c>
      <c r="D97" s="7" t="s">
        <v>369</v>
      </c>
      <c r="E97" s="7" t="s">
        <v>132</v>
      </c>
      <c r="F97" s="7">
        <v>3</v>
      </c>
      <c r="G97" s="10" t="s">
        <v>366</v>
      </c>
      <c r="H97" s="10" t="s">
        <v>370</v>
      </c>
      <c r="I97" s="7">
        <v>215</v>
      </c>
      <c r="J97" s="7" t="str">
        <f t="shared" si="10"/>
        <v>URBAN</v>
      </c>
      <c r="K97" t="str">
        <f t="shared" si="11"/>
        <v>10.215</v>
      </c>
      <c r="L97" s="10" t="s">
        <v>370</v>
      </c>
      <c r="M97" t="str">
        <f t="shared" si="12"/>
        <v xml:space="preserve"> 2h</v>
      </c>
      <c r="N97" t="s">
        <v>1012</v>
      </c>
      <c r="O97" s="33" t="str">
        <f t="shared" si="13"/>
        <v xml:space="preserve"> 2</v>
      </c>
      <c r="P97" s="33">
        <v>2</v>
      </c>
      <c r="Q97" s="36" t="str">
        <f t="shared" si="14"/>
        <v>29</v>
      </c>
      <c r="R97">
        <v>29</v>
      </c>
      <c r="S97" s="12" t="s">
        <v>99</v>
      </c>
      <c r="T97" s="12" t="s">
        <v>98</v>
      </c>
      <c r="U97" s="13" t="str">
        <f t="shared" si="9"/>
        <v>10.211</v>
      </c>
      <c r="V97" s="16" t="s">
        <v>33</v>
      </c>
    </row>
    <row r="98" spans="1:22" x14ac:dyDescent="0.25">
      <c r="A98" s="7">
        <v>86</v>
      </c>
      <c r="B98" s="7" t="s">
        <v>371</v>
      </c>
      <c r="C98" s="7" t="s">
        <v>372</v>
      </c>
      <c r="D98" s="7" t="s">
        <v>373</v>
      </c>
      <c r="E98" s="7" t="s">
        <v>43</v>
      </c>
      <c r="F98" s="7">
        <v>3</v>
      </c>
      <c r="G98" s="10" t="s">
        <v>374</v>
      </c>
      <c r="H98" s="10" t="s">
        <v>375</v>
      </c>
      <c r="I98" s="7">
        <v>211</v>
      </c>
      <c r="J98" s="7" t="str">
        <f t="shared" si="10"/>
        <v>RURAL</v>
      </c>
      <c r="K98" t="str">
        <f t="shared" si="11"/>
        <v>10.211</v>
      </c>
      <c r="L98" s="10" t="s">
        <v>375</v>
      </c>
      <c r="M98" t="str">
        <f t="shared" si="12"/>
        <v xml:space="preserve"> 2h</v>
      </c>
      <c r="N98" t="s">
        <v>1012</v>
      </c>
      <c r="O98" s="33" t="str">
        <f t="shared" si="13"/>
        <v xml:space="preserve"> 2</v>
      </c>
      <c r="P98" s="33">
        <v>2</v>
      </c>
      <c r="Q98" s="36" t="str">
        <f t="shared" si="14"/>
        <v>26</v>
      </c>
      <c r="R98">
        <v>26</v>
      </c>
      <c r="S98" s="12" t="s">
        <v>415</v>
      </c>
      <c r="T98" s="12" t="s">
        <v>281</v>
      </c>
      <c r="U98" s="13" t="str">
        <f t="shared" si="9"/>
        <v>10.211</v>
      </c>
      <c r="V98" s="15" t="s">
        <v>26</v>
      </c>
    </row>
    <row r="99" spans="1:22" x14ac:dyDescent="0.25">
      <c r="A99" s="7">
        <v>87</v>
      </c>
      <c r="B99" s="7" t="s">
        <v>110</v>
      </c>
      <c r="C99" s="7" t="s">
        <v>376</v>
      </c>
      <c r="D99" s="7" t="s">
        <v>377</v>
      </c>
      <c r="E99" s="7" t="s">
        <v>132</v>
      </c>
      <c r="F99" s="7">
        <v>3</v>
      </c>
      <c r="G99" s="10" t="s">
        <v>378</v>
      </c>
      <c r="H99" s="10" t="s">
        <v>379</v>
      </c>
      <c r="I99" s="7">
        <v>215</v>
      </c>
      <c r="J99" s="7" t="str">
        <f t="shared" si="10"/>
        <v>RURAL</v>
      </c>
      <c r="K99" t="str">
        <f t="shared" si="11"/>
        <v>10.215</v>
      </c>
      <c r="L99" s="10" t="s">
        <v>379</v>
      </c>
      <c r="M99" t="str">
        <f t="shared" si="12"/>
        <v xml:space="preserve"> 2h</v>
      </c>
      <c r="N99" t="s">
        <v>1012</v>
      </c>
      <c r="O99" s="33" t="str">
        <f t="shared" si="13"/>
        <v xml:space="preserve"> 2</v>
      </c>
      <c r="P99" s="33">
        <v>2</v>
      </c>
      <c r="Q99" s="36" t="str">
        <f t="shared" si="14"/>
        <v>24</v>
      </c>
      <c r="R99">
        <v>24</v>
      </c>
      <c r="S99" s="12" t="s">
        <v>445</v>
      </c>
      <c r="T99" s="12" t="s">
        <v>407</v>
      </c>
      <c r="U99" s="13" t="str">
        <f t="shared" si="9"/>
        <v>10.215</v>
      </c>
      <c r="V99" s="15" t="s">
        <v>26</v>
      </c>
    </row>
    <row r="100" spans="1:22" x14ac:dyDescent="0.25">
      <c r="A100" s="7">
        <v>89</v>
      </c>
      <c r="B100" s="7" t="s">
        <v>267</v>
      </c>
      <c r="C100" s="7" t="s">
        <v>380</v>
      </c>
      <c r="D100" s="7" t="s">
        <v>381</v>
      </c>
      <c r="E100" s="7" t="s">
        <v>132</v>
      </c>
      <c r="F100" s="7">
        <v>3</v>
      </c>
      <c r="G100" s="10" t="s">
        <v>378</v>
      </c>
      <c r="H100" s="10" t="s">
        <v>379</v>
      </c>
      <c r="I100" s="7">
        <v>215</v>
      </c>
      <c r="J100" s="7" t="str">
        <f t="shared" si="10"/>
        <v>URBAN</v>
      </c>
      <c r="K100" t="str">
        <f t="shared" si="11"/>
        <v>10.215</v>
      </c>
      <c r="L100" s="10" t="s">
        <v>379</v>
      </c>
      <c r="M100" t="str">
        <f t="shared" si="12"/>
        <v xml:space="preserve"> 2h</v>
      </c>
      <c r="N100" t="s">
        <v>1012</v>
      </c>
      <c r="O100" s="33" t="str">
        <f t="shared" si="13"/>
        <v xml:space="preserve"> 2</v>
      </c>
      <c r="P100" s="33">
        <v>2</v>
      </c>
      <c r="Q100" s="36" t="str">
        <f t="shared" si="14"/>
        <v>24</v>
      </c>
      <c r="R100">
        <v>24</v>
      </c>
      <c r="S100" s="12" t="s">
        <v>289</v>
      </c>
      <c r="T100" s="12" t="s">
        <v>288</v>
      </c>
      <c r="U100" s="13" t="str">
        <f t="shared" si="9"/>
        <v>10.215</v>
      </c>
      <c r="V100" s="15" t="s">
        <v>26</v>
      </c>
    </row>
    <row r="101" spans="1:22" x14ac:dyDescent="0.25">
      <c r="A101" s="7">
        <v>88</v>
      </c>
      <c r="B101" s="7" t="s">
        <v>267</v>
      </c>
      <c r="C101" s="7" t="s">
        <v>382</v>
      </c>
      <c r="D101" s="7" t="s">
        <v>383</v>
      </c>
      <c r="E101" s="7" t="s">
        <v>43</v>
      </c>
      <c r="F101" s="7">
        <v>3</v>
      </c>
      <c r="G101" s="10" t="s">
        <v>378</v>
      </c>
      <c r="H101" s="10" t="s">
        <v>379</v>
      </c>
      <c r="I101" s="7">
        <v>211</v>
      </c>
      <c r="J101" s="7" t="str">
        <f t="shared" si="10"/>
        <v>RURAL</v>
      </c>
      <c r="K101" t="str">
        <f t="shared" si="11"/>
        <v>10.211</v>
      </c>
      <c r="L101" s="10" t="s">
        <v>379</v>
      </c>
      <c r="M101" t="str">
        <f t="shared" si="12"/>
        <v xml:space="preserve"> 2h</v>
      </c>
      <c r="N101" t="s">
        <v>1012</v>
      </c>
      <c r="O101" s="33" t="str">
        <f t="shared" si="13"/>
        <v xml:space="preserve"> 2</v>
      </c>
      <c r="P101" s="33">
        <v>2</v>
      </c>
      <c r="Q101" s="36" t="str">
        <f t="shared" si="14"/>
        <v>24</v>
      </c>
      <c r="R101">
        <v>24</v>
      </c>
      <c r="S101" s="12" t="s">
        <v>126</v>
      </c>
      <c r="T101" s="12" t="s">
        <v>82</v>
      </c>
      <c r="U101" s="13" t="str">
        <f t="shared" si="9"/>
        <v>10.215</v>
      </c>
      <c r="V101" s="15" t="s">
        <v>26</v>
      </c>
    </row>
    <row r="102" spans="1:22" x14ac:dyDescent="0.25">
      <c r="A102" s="7">
        <v>95</v>
      </c>
      <c r="B102" s="7" t="s">
        <v>384</v>
      </c>
      <c r="C102" s="7" t="s">
        <v>385</v>
      </c>
      <c r="D102" s="7" t="s">
        <v>386</v>
      </c>
      <c r="E102" s="7" t="s">
        <v>48</v>
      </c>
      <c r="F102" s="7">
        <v>2</v>
      </c>
      <c r="G102" s="10" t="s">
        <v>387</v>
      </c>
      <c r="H102" s="10" t="s">
        <v>388</v>
      </c>
      <c r="I102" s="7">
        <v>211</v>
      </c>
      <c r="J102" s="7" t="str">
        <f t="shared" si="10"/>
        <v>URBAN</v>
      </c>
      <c r="K102" t="str">
        <f t="shared" si="11"/>
        <v>10.211</v>
      </c>
      <c r="L102" s="10" t="s">
        <v>388</v>
      </c>
      <c r="M102" t="str">
        <f t="shared" si="12"/>
        <v xml:space="preserve"> 3h</v>
      </c>
      <c r="N102" t="s">
        <v>1006</v>
      </c>
      <c r="O102" s="33" t="str">
        <f t="shared" si="13"/>
        <v xml:space="preserve"> 3</v>
      </c>
      <c r="P102" s="33">
        <v>3</v>
      </c>
      <c r="Q102" s="36" t="str">
        <f t="shared" si="14"/>
        <v>29</v>
      </c>
      <c r="R102">
        <v>29</v>
      </c>
      <c r="S102" s="12" t="s">
        <v>444</v>
      </c>
      <c r="T102" s="12" t="s">
        <v>653</v>
      </c>
      <c r="U102" s="13" t="str">
        <f t="shared" si="9"/>
        <v>10.215</v>
      </c>
      <c r="V102" s="16" t="s">
        <v>33</v>
      </c>
    </row>
    <row r="103" spans="1:22" x14ac:dyDescent="0.25">
      <c r="A103" s="7">
        <v>96</v>
      </c>
      <c r="B103" s="7" t="s">
        <v>389</v>
      </c>
      <c r="C103" s="7" t="s">
        <v>390</v>
      </c>
      <c r="D103" s="7" t="s">
        <v>391</v>
      </c>
      <c r="E103" s="7" t="s">
        <v>30</v>
      </c>
      <c r="F103" s="7">
        <v>2</v>
      </c>
      <c r="G103" s="10" t="s">
        <v>387</v>
      </c>
      <c r="H103" s="10" t="s">
        <v>392</v>
      </c>
      <c r="I103" s="7">
        <v>211</v>
      </c>
      <c r="J103" s="7" t="str">
        <f t="shared" si="10"/>
        <v>RURAL</v>
      </c>
      <c r="K103" t="str">
        <f t="shared" si="11"/>
        <v>10.211</v>
      </c>
      <c r="L103" s="10" t="s">
        <v>392</v>
      </c>
      <c r="M103" t="str">
        <f t="shared" si="12"/>
        <v xml:space="preserve"> 3h</v>
      </c>
      <c r="N103" t="s">
        <v>1006</v>
      </c>
      <c r="O103" s="33" t="str">
        <f t="shared" si="13"/>
        <v xml:space="preserve"> 3</v>
      </c>
      <c r="P103" s="33">
        <v>3</v>
      </c>
      <c r="Q103" s="36" t="str">
        <f t="shared" si="14"/>
        <v>29</v>
      </c>
      <c r="R103">
        <v>29</v>
      </c>
      <c r="S103" s="12" t="s">
        <v>354</v>
      </c>
      <c r="T103" s="12" t="s">
        <v>425</v>
      </c>
      <c r="U103" s="13" t="str">
        <f t="shared" si="9"/>
        <v>10.215</v>
      </c>
      <c r="V103" s="16" t="s">
        <v>33</v>
      </c>
    </row>
    <row r="104" spans="1:22" x14ac:dyDescent="0.25">
      <c r="A104" s="7">
        <v>103</v>
      </c>
      <c r="B104" s="7" t="s">
        <v>393</v>
      </c>
      <c r="C104" s="7" t="s">
        <v>376</v>
      </c>
      <c r="D104" s="7" t="s">
        <v>394</v>
      </c>
      <c r="E104" s="7" t="s">
        <v>23</v>
      </c>
      <c r="F104" s="7">
        <v>2</v>
      </c>
      <c r="G104" s="10" t="s">
        <v>387</v>
      </c>
      <c r="H104" s="10" t="s">
        <v>395</v>
      </c>
      <c r="I104" s="7">
        <v>211</v>
      </c>
      <c r="J104" s="7" t="str">
        <f t="shared" si="10"/>
        <v>RURAL</v>
      </c>
      <c r="K104" t="str">
        <f t="shared" si="11"/>
        <v>10.211</v>
      </c>
      <c r="L104" s="10" t="s">
        <v>395</v>
      </c>
      <c r="M104" t="str">
        <f t="shared" si="12"/>
        <v xml:space="preserve"> 3h</v>
      </c>
      <c r="N104" t="s">
        <v>1006</v>
      </c>
      <c r="O104" s="33" t="str">
        <f t="shared" si="13"/>
        <v xml:space="preserve"> 3</v>
      </c>
      <c r="P104" s="33">
        <v>3</v>
      </c>
      <c r="Q104" s="36" t="str">
        <f t="shared" si="14"/>
        <v>29</v>
      </c>
      <c r="R104">
        <v>29</v>
      </c>
      <c r="S104" s="12" t="s">
        <v>269</v>
      </c>
      <c r="T104" s="12" t="s">
        <v>660</v>
      </c>
      <c r="U104" s="13" t="str">
        <f t="shared" si="9"/>
        <v>10.215</v>
      </c>
      <c r="V104" s="15" t="s">
        <v>26</v>
      </c>
    </row>
    <row r="105" spans="1:22" x14ac:dyDescent="0.25">
      <c r="A105" s="7">
        <v>105</v>
      </c>
      <c r="B105" s="7" t="s">
        <v>389</v>
      </c>
      <c r="C105" s="7" t="s">
        <v>376</v>
      </c>
      <c r="D105" s="7" t="s">
        <v>396</v>
      </c>
      <c r="E105" s="7" t="s">
        <v>23</v>
      </c>
      <c r="F105" s="7">
        <v>2</v>
      </c>
      <c r="G105" s="10" t="s">
        <v>387</v>
      </c>
      <c r="H105" s="10" t="s">
        <v>397</v>
      </c>
      <c r="I105" s="7">
        <v>211</v>
      </c>
      <c r="J105" s="7" t="str">
        <f t="shared" si="10"/>
        <v>RURAL</v>
      </c>
      <c r="K105" t="str">
        <f t="shared" si="11"/>
        <v>10.211</v>
      </c>
      <c r="L105" s="10" t="s">
        <v>397</v>
      </c>
      <c r="M105" t="str">
        <f t="shared" si="12"/>
        <v xml:space="preserve"> 3h</v>
      </c>
      <c r="N105" t="s">
        <v>1006</v>
      </c>
      <c r="O105" s="33" t="str">
        <f t="shared" si="13"/>
        <v xml:space="preserve"> 3</v>
      </c>
      <c r="P105" s="33">
        <v>3</v>
      </c>
      <c r="Q105" s="36" t="str">
        <f t="shared" si="14"/>
        <v>29</v>
      </c>
      <c r="R105">
        <v>29</v>
      </c>
      <c r="S105" s="12" t="s">
        <v>661</v>
      </c>
      <c r="T105" s="12" t="e">
        <v>#N/A</v>
      </c>
      <c r="U105" s="13" t="str">
        <f t="shared" si="9"/>
        <v>10.214</v>
      </c>
      <c r="V105" s="15" t="s">
        <v>26</v>
      </c>
    </row>
    <row r="106" spans="1:22" x14ac:dyDescent="0.25">
      <c r="A106" s="7">
        <v>120</v>
      </c>
      <c r="B106" s="7" t="s">
        <v>398</v>
      </c>
      <c r="C106" s="7" t="s">
        <v>61</v>
      </c>
      <c r="D106" s="7" t="s">
        <v>399</v>
      </c>
      <c r="E106" s="7" t="s">
        <v>23</v>
      </c>
      <c r="F106" s="7">
        <v>2</v>
      </c>
      <c r="G106" s="10" t="s">
        <v>387</v>
      </c>
      <c r="H106" s="10" t="s">
        <v>400</v>
      </c>
      <c r="I106" s="7">
        <v>211</v>
      </c>
      <c r="J106" s="7" t="str">
        <f t="shared" si="10"/>
        <v>URBAN</v>
      </c>
      <c r="K106" t="str">
        <f t="shared" si="11"/>
        <v>10.211</v>
      </c>
      <c r="L106" s="10" t="s">
        <v>400</v>
      </c>
      <c r="M106" t="str">
        <f t="shared" si="12"/>
        <v xml:space="preserve"> 3h</v>
      </c>
      <c r="N106" t="s">
        <v>1006</v>
      </c>
      <c r="O106" s="33" t="str">
        <f t="shared" si="13"/>
        <v xml:space="preserve"> 3</v>
      </c>
      <c r="P106" s="33">
        <v>3</v>
      </c>
      <c r="Q106" s="36" t="str">
        <f t="shared" si="14"/>
        <v>29</v>
      </c>
      <c r="R106">
        <v>29</v>
      </c>
      <c r="S106" s="12" t="s">
        <v>585</v>
      </c>
      <c r="T106" s="12" t="s">
        <v>277</v>
      </c>
      <c r="U106" s="13" t="str">
        <f t="shared" si="9"/>
        <v>10.215</v>
      </c>
      <c r="V106" s="15" t="s">
        <v>26</v>
      </c>
    </row>
    <row r="107" spans="1:22" x14ac:dyDescent="0.25">
      <c r="A107" s="7">
        <v>115</v>
      </c>
      <c r="B107" s="7" t="s">
        <v>401</v>
      </c>
      <c r="C107" s="7" t="s">
        <v>402</v>
      </c>
      <c r="D107" s="7" t="s">
        <v>403</v>
      </c>
      <c r="E107" s="7" t="s">
        <v>30</v>
      </c>
      <c r="F107" s="7">
        <v>2</v>
      </c>
      <c r="G107" s="10" t="s">
        <v>387</v>
      </c>
      <c r="H107" s="10" t="s">
        <v>404</v>
      </c>
      <c r="I107" s="7">
        <v>211</v>
      </c>
      <c r="J107" s="7" t="str">
        <f t="shared" si="10"/>
        <v>RURAL</v>
      </c>
      <c r="K107" t="str">
        <f t="shared" si="11"/>
        <v>10.211</v>
      </c>
      <c r="L107" s="10" t="s">
        <v>404</v>
      </c>
      <c r="M107" t="str">
        <f t="shared" si="12"/>
        <v xml:space="preserve"> 3h</v>
      </c>
      <c r="N107" t="s">
        <v>1006</v>
      </c>
      <c r="O107" s="33" t="str">
        <f t="shared" si="13"/>
        <v xml:space="preserve"> 3</v>
      </c>
      <c r="P107" s="33">
        <v>3</v>
      </c>
      <c r="Q107" s="36" t="str">
        <f t="shared" si="14"/>
        <v>29</v>
      </c>
      <c r="R107">
        <v>29</v>
      </c>
      <c r="S107" s="12" t="s">
        <v>517</v>
      </c>
      <c r="T107" s="12" t="s">
        <v>516</v>
      </c>
      <c r="U107" s="13" t="str">
        <f t="shared" si="9"/>
        <v>10.215</v>
      </c>
      <c r="V107" s="15" t="s">
        <v>26</v>
      </c>
    </row>
    <row r="108" spans="1:22" x14ac:dyDescent="0.25">
      <c r="A108" s="7">
        <v>119</v>
      </c>
      <c r="B108" s="7" t="s">
        <v>322</v>
      </c>
      <c r="C108" s="7" t="s">
        <v>405</v>
      </c>
      <c r="D108" s="7" t="s">
        <v>406</v>
      </c>
      <c r="E108" s="7" t="s">
        <v>43</v>
      </c>
      <c r="F108" s="7">
        <v>2</v>
      </c>
      <c r="G108" s="10" t="s">
        <v>387</v>
      </c>
      <c r="H108" s="10" t="s">
        <v>404</v>
      </c>
      <c r="I108" s="7">
        <v>215</v>
      </c>
      <c r="J108" s="7" t="str">
        <f t="shared" si="10"/>
        <v>RURAL</v>
      </c>
      <c r="K108" t="str">
        <f t="shared" si="11"/>
        <v>10.215</v>
      </c>
      <c r="L108" s="10" t="s">
        <v>404</v>
      </c>
      <c r="M108" t="str">
        <f t="shared" si="12"/>
        <v xml:space="preserve"> 3h</v>
      </c>
      <c r="N108" t="s">
        <v>1006</v>
      </c>
      <c r="O108" s="33" t="str">
        <f t="shared" si="13"/>
        <v xml:space="preserve"> 3</v>
      </c>
      <c r="P108" s="33">
        <v>3</v>
      </c>
      <c r="Q108" s="36" t="str">
        <f t="shared" si="14"/>
        <v>29</v>
      </c>
      <c r="R108">
        <v>29</v>
      </c>
      <c r="S108" s="12" t="s">
        <v>555</v>
      </c>
      <c r="T108" s="12" t="e">
        <v>#N/A</v>
      </c>
      <c r="U108" s="13" t="str">
        <f t="shared" si="9"/>
        <v>10.214</v>
      </c>
      <c r="V108" s="15" t="s">
        <v>26</v>
      </c>
    </row>
    <row r="109" spans="1:22" x14ac:dyDescent="0.25">
      <c r="A109" s="7">
        <v>109</v>
      </c>
      <c r="B109" s="7" t="s">
        <v>161</v>
      </c>
      <c r="C109" s="7" t="s">
        <v>407</v>
      </c>
      <c r="D109" s="7" t="s">
        <v>408</v>
      </c>
      <c r="E109" s="7" t="s">
        <v>30</v>
      </c>
      <c r="F109" s="7">
        <v>2</v>
      </c>
      <c r="G109" s="10" t="s">
        <v>387</v>
      </c>
      <c r="H109" s="10" t="s">
        <v>409</v>
      </c>
      <c r="I109" s="7">
        <v>211</v>
      </c>
      <c r="J109" s="7" t="str">
        <f t="shared" si="10"/>
        <v>RURAL</v>
      </c>
      <c r="K109" t="str">
        <f t="shared" si="11"/>
        <v>10.211</v>
      </c>
      <c r="L109" s="10" t="s">
        <v>409</v>
      </c>
      <c r="M109" t="str">
        <f t="shared" si="12"/>
        <v xml:space="preserve"> 3h</v>
      </c>
      <c r="N109" t="s">
        <v>1006</v>
      </c>
      <c r="O109" s="33" t="str">
        <f t="shared" si="13"/>
        <v xml:space="preserve"> 3</v>
      </c>
      <c r="P109" s="33">
        <v>3</v>
      </c>
      <c r="Q109" s="36" t="str">
        <f t="shared" si="14"/>
        <v>29</v>
      </c>
      <c r="R109">
        <v>29</v>
      </c>
      <c r="S109" s="12" t="s">
        <v>622</v>
      </c>
      <c r="T109" s="12" t="s">
        <v>662</v>
      </c>
      <c r="U109" s="13" t="str">
        <f t="shared" si="9"/>
        <v>10.215</v>
      </c>
      <c r="V109" s="15" t="s">
        <v>26</v>
      </c>
    </row>
    <row r="110" spans="1:22" x14ac:dyDescent="0.25">
      <c r="A110" s="7">
        <v>111</v>
      </c>
      <c r="B110" s="7" t="s">
        <v>254</v>
      </c>
      <c r="C110" s="7" t="s">
        <v>356</v>
      </c>
      <c r="D110" s="7" t="s">
        <v>410</v>
      </c>
      <c r="E110" s="7" t="s">
        <v>48</v>
      </c>
      <c r="F110" s="7">
        <v>2</v>
      </c>
      <c r="G110" s="10" t="s">
        <v>387</v>
      </c>
      <c r="H110" s="10" t="s">
        <v>397</v>
      </c>
      <c r="I110" s="7">
        <v>211</v>
      </c>
      <c r="J110" s="7" t="str">
        <f t="shared" si="10"/>
        <v>RURAL</v>
      </c>
      <c r="K110" t="str">
        <f t="shared" si="11"/>
        <v>10.211</v>
      </c>
      <c r="L110" s="10" t="s">
        <v>397</v>
      </c>
      <c r="M110" t="str">
        <f t="shared" si="12"/>
        <v xml:space="preserve"> 3h</v>
      </c>
      <c r="N110" t="s">
        <v>1006</v>
      </c>
      <c r="O110" s="33" t="str">
        <f t="shared" si="13"/>
        <v xml:space="preserve"> 3</v>
      </c>
      <c r="P110" s="33">
        <v>3</v>
      </c>
      <c r="Q110" s="36" t="str">
        <f t="shared" si="14"/>
        <v>29</v>
      </c>
      <c r="R110">
        <v>29</v>
      </c>
      <c r="S110" s="12" t="s">
        <v>345</v>
      </c>
      <c r="T110" s="12" t="s">
        <v>653</v>
      </c>
      <c r="U110" s="13" t="str">
        <f t="shared" si="9"/>
        <v>10.215</v>
      </c>
      <c r="V110" s="16" t="s">
        <v>33</v>
      </c>
    </row>
    <row r="111" spans="1:22" x14ac:dyDescent="0.25">
      <c r="A111" s="7">
        <v>113</v>
      </c>
      <c r="B111" s="7" t="s">
        <v>401</v>
      </c>
      <c r="C111" s="7" t="s">
        <v>411</v>
      </c>
      <c r="D111" s="7" t="s">
        <v>412</v>
      </c>
      <c r="E111" s="7" t="s">
        <v>23</v>
      </c>
      <c r="F111" s="7">
        <v>2</v>
      </c>
      <c r="G111" s="10" t="s">
        <v>387</v>
      </c>
      <c r="H111" s="10" t="s">
        <v>397</v>
      </c>
      <c r="I111" s="7">
        <v>211</v>
      </c>
      <c r="J111" s="7" t="str">
        <f t="shared" si="10"/>
        <v>RURAL</v>
      </c>
      <c r="K111" t="str">
        <f t="shared" si="11"/>
        <v>10.211</v>
      </c>
      <c r="L111" s="10" t="s">
        <v>397</v>
      </c>
      <c r="M111" t="str">
        <f t="shared" si="12"/>
        <v xml:space="preserve"> 3h</v>
      </c>
      <c r="N111" t="s">
        <v>1006</v>
      </c>
      <c r="O111" s="33" t="str">
        <f t="shared" si="13"/>
        <v xml:space="preserve"> 3</v>
      </c>
      <c r="P111" s="33">
        <v>3</v>
      </c>
      <c r="Q111" s="36" t="str">
        <f t="shared" si="14"/>
        <v>29</v>
      </c>
      <c r="R111">
        <v>29</v>
      </c>
      <c r="S111" s="12" t="s">
        <v>461</v>
      </c>
      <c r="T111" s="12" t="s">
        <v>460</v>
      </c>
      <c r="U111" s="13" t="str">
        <f t="shared" si="9"/>
        <v>10.215</v>
      </c>
      <c r="V111" s="15" t="s">
        <v>26</v>
      </c>
    </row>
    <row r="112" spans="1:22" x14ac:dyDescent="0.25">
      <c r="A112" s="7">
        <v>91</v>
      </c>
      <c r="B112" s="7" t="s">
        <v>413</v>
      </c>
      <c r="C112" s="7" t="s">
        <v>414</v>
      </c>
      <c r="D112" s="7" t="s">
        <v>415</v>
      </c>
      <c r="E112" s="7" t="s">
        <v>53</v>
      </c>
      <c r="F112" s="7">
        <v>3</v>
      </c>
      <c r="G112" s="10" t="s">
        <v>387</v>
      </c>
      <c r="H112" s="10" t="s">
        <v>395</v>
      </c>
      <c r="I112" s="7">
        <v>211</v>
      </c>
      <c r="J112" s="7" t="str">
        <f t="shared" si="10"/>
        <v>RURAL</v>
      </c>
      <c r="K112" t="str">
        <f t="shared" si="11"/>
        <v>10.211</v>
      </c>
      <c r="L112" s="10" t="s">
        <v>395</v>
      </c>
      <c r="M112" t="str">
        <f t="shared" si="12"/>
        <v xml:space="preserve"> 3h</v>
      </c>
      <c r="N112" t="s">
        <v>1006</v>
      </c>
      <c r="O112" s="33" t="str">
        <f t="shared" si="13"/>
        <v xml:space="preserve"> 3</v>
      </c>
      <c r="P112" s="33">
        <v>3</v>
      </c>
      <c r="Q112" s="36" t="str">
        <f t="shared" si="14"/>
        <v>29</v>
      </c>
      <c r="R112">
        <v>29</v>
      </c>
      <c r="S112" s="12" t="s">
        <v>336</v>
      </c>
      <c r="T112" s="12" t="s">
        <v>98</v>
      </c>
      <c r="U112" s="13" t="str">
        <f t="shared" si="9"/>
        <v>10.215</v>
      </c>
      <c r="V112" s="16" t="s">
        <v>33</v>
      </c>
    </row>
    <row r="113" spans="1:22" x14ac:dyDescent="0.25">
      <c r="A113" s="7">
        <v>117</v>
      </c>
      <c r="B113" s="7" t="s">
        <v>416</v>
      </c>
      <c r="C113" s="7" t="s">
        <v>417</v>
      </c>
      <c r="D113" s="7" t="s">
        <v>418</v>
      </c>
      <c r="E113" s="7" t="s">
        <v>132</v>
      </c>
      <c r="F113" s="7">
        <v>2</v>
      </c>
      <c r="G113" s="10" t="s">
        <v>387</v>
      </c>
      <c r="H113" s="10" t="s">
        <v>409</v>
      </c>
      <c r="I113" s="7">
        <v>215</v>
      </c>
      <c r="J113" s="7" t="str">
        <f t="shared" si="10"/>
        <v>URBAN</v>
      </c>
      <c r="K113" t="str">
        <f t="shared" si="11"/>
        <v>10.215</v>
      </c>
      <c r="L113" s="10" t="s">
        <v>409</v>
      </c>
      <c r="M113" t="str">
        <f t="shared" si="12"/>
        <v xml:space="preserve"> 3h</v>
      </c>
      <c r="N113" t="s">
        <v>1006</v>
      </c>
      <c r="O113" s="33" t="str">
        <f t="shared" si="13"/>
        <v xml:space="preserve"> 3</v>
      </c>
      <c r="P113" s="33">
        <v>3</v>
      </c>
      <c r="Q113" s="36" t="str">
        <f t="shared" si="14"/>
        <v>29</v>
      </c>
      <c r="R113">
        <v>29</v>
      </c>
      <c r="S113" s="12" t="s">
        <v>465</v>
      </c>
      <c r="T113" s="12" t="s">
        <v>663</v>
      </c>
      <c r="U113" s="13" t="str">
        <f t="shared" si="9"/>
        <v>10.215</v>
      </c>
      <c r="V113" s="15" t="s">
        <v>26</v>
      </c>
    </row>
    <row r="114" spans="1:22" x14ac:dyDescent="0.25">
      <c r="A114" s="7">
        <v>106</v>
      </c>
      <c r="B114" s="7" t="s">
        <v>419</v>
      </c>
      <c r="C114" s="7" t="s">
        <v>319</v>
      </c>
      <c r="D114" s="7" t="s">
        <v>420</v>
      </c>
      <c r="E114" s="7" t="s">
        <v>48</v>
      </c>
      <c r="F114" s="7">
        <v>2</v>
      </c>
      <c r="G114" s="10" t="s">
        <v>387</v>
      </c>
      <c r="H114" s="10" t="s">
        <v>409</v>
      </c>
      <c r="I114" s="7">
        <v>215</v>
      </c>
      <c r="J114" s="7" t="str">
        <f t="shared" si="10"/>
        <v>RURAL</v>
      </c>
      <c r="K114" t="str">
        <f t="shared" si="11"/>
        <v>10.215</v>
      </c>
      <c r="L114" s="10" t="s">
        <v>409</v>
      </c>
      <c r="M114" t="str">
        <f t="shared" si="12"/>
        <v xml:space="preserve"> 3h</v>
      </c>
      <c r="N114" t="s">
        <v>1006</v>
      </c>
      <c r="O114" s="33" t="str">
        <f t="shared" si="13"/>
        <v xml:space="preserve"> 3</v>
      </c>
      <c r="P114" s="33">
        <v>3</v>
      </c>
      <c r="Q114" s="36" t="str">
        <f t="shared" si="14"/>
        <v>29</v>
      </c>
      <c r="R114">
        <v>29</v>
      </c>
      <c r="S114" s="12" t="s">
        <v>177</v>
      </c>
      <c r="T114" s="12" t="e">
        <v>#N/A</v>
      </c>
      <c r="U114" s="13" t="str">
        <f t="shared" si="9"/>
        <v>10.215</v>
      </c>
      <c r="V114" s="15" t="s">
        <v>26</v>
      </c>
    </row>
    <row r="115" spans="1:22" x14ac:dyDescent="0.25">
      <c r="A115" s="7">
        <v>99</v>
      </c>
      <c r="B115" s="7" t="s">
        <v>267</v>
      </c>
      <c r="C115" s="7" t="s">
        <v>421</v>
      </c>
      <c r="D115" s="7" t="s">
        <v>422</v>
      </c>
      <c r="E115" s="7" t="s">
        <v>132</v>
      </c>
      <c r="F115" s="7">
        <v>2</v>
      </c>
      <c r="G115" s="10" t="s">
        <v>387</v>
      </c>
      <c r="H115" s="10" t="s">
        <v>397</v>
      </c>
      <c r="I115" s="7">
        <v>215</v>
      </c>
      <c r="J115" s="7" t="str">
        <f t="shared" si="10"/>
        <v>URBAN</v>
      </c>
      <c r="K115" t="str">
        <f t="shared" si="11"/>
        <v>10.215</v>
      </c>
      <c r="L115" s="10" t="s">
        <v>397</v>
      </c>
      <c r="M115" t="str">
        <f t="shared" si="12"/>
        <v xml:space="preserve"> 3h</v>
      </c>
      <c r="N115" t="s">
        <v>1006</v>
      </c>
      <c r="O115" s="33" t="str">
        <f t="shared" si="13"/>
        <v xml:space="preserve"> 3</v>
      </c>
      <c r="P115" s="33">
        <v>3</v>
      </c>
      <c r="Q115" s="36" t="str">
        <f t="shared" si="14"/>
        <v>29</v>
      </c>
      <c r="R115">
        <v>29</v>
      </c>
      <c r="S115" s="12" t="s">
        <v>341</v>
      </c>
      <c r="T115" s="12" t="s">
        <v>340</v>
      </c>
      <c r="U115" s="13" t="str">
        <f t="shared" si="9"/>
        <v>10.211</v>
      </c>
      <c r="V115" s="15" t="s">
        <v>26</v>
      </c>
    </row>
    <row r="116" spans="1:22" x14ac:dyDescent="0.25">
      <c r="A116" s="7">
        <v>108</v>
      </c>
      <c r="B116" s="7" t="s">
        <v>125</v>
      </c>
      <c r="C116" s="7" t="s">
        <v>423</v>
      </c>
      <c r="D116" s="7" t="s">
        <v>424</v>
      </c>
      <c r="E116" s="7" t="s">
        <v>68</v>
      </c>
      <c r="F116" s="7">
        <v>2</v>
      </c>
      <c r="G116" s="10" t="s">
        <v>387</v>
      </c>
      <c r="H116" s="10" t="s">
        <v>397</v>
      </c>
      <c r="I116" s="7">
        <v>215</v>
      </c>
      <c r="J116" s="7" t="str">
        <f t="shared" si="10"/>
        <v>URBAN</v>
      </c>
      <c r="K116" t="str">
        <f t="shared" si="11"/>
        <v>10.215</v>
      </c>
      <c r="L116" s="10" t="s">
        <v>397</v>
      </c>
      <c r="M116" t="str">
        <f t="shared" si="12"/>
        <v xml:space="preserve"> 3h</v>
      </c>
      <c r="N116" t="s">
        <v>1006</v>
      </c>
      <c r="O116" s="33" t="str">
        <f t="shared" si="13"/>
        <v xml:space="preserve"> 3</v>
      </c>
      <c r="P116" s="33">
        <v>3</v>
      </c>
      <c r="Q116" s="36" t="str">
        <f t="shared" si="14"/>
        <v>29</v>
      </c>
      <c r="R116">
        <v>29</v>
      </c>
      <c r="S116" s="12" t="s">
        <v>92</v>
      </c>
      <c r="T116" s="12" t="e">
        <v>#N/A</v>
      </c>
      <c r="U116" s="13" t="str">
        <f t="shared" si="9"/>
        <v>10.214</v>
      </c>
      <c r="V116" s="15" t="s">
        <v>26</v>
      </c>
    </row>
    <row r="117" spans="1:22" x14ac:dyDescent="0.25">
      <c r="A117" s="7">
        <v>110</v>
      </c>
      <c r="B117" s="7" t="s">
        <v>267</v>
      </c>
      <c r="C117" s="7" t="s">
        <v>425</v>
      </c>
      <c r="D117" s="7" t="s">
        <v>426</v>
      </c>
      <c r="E117" s="7" t="s">
        <v>43</v>
      </c>
      <c r="F117" s="7">
        <v>2</v>
      </c>
      <c r="G117" s="10" t="s">
        <v>387</v>
      </c>
      <c r="H117" s="10" t="s">
        <v>397</v>
      </c>
      <c r="I117" s="7">
        <v>215</v>
      </c>
      <c r="J117" s="7" t="str">
        <f t="shared" si="10"/>
        <v>URBAN</v>
      </c>
      <c r="K117" t="str">
        <f t="shared" si="11"/>
        <v>10.215</v>
      </c>
      <c r="L117" s="10" t="s">
        <v>397</v>
      </c>
      <c r="M117" t="str">
        <f t="shared" si="12"/>
        <v xml:space="preserve"> 3h</v>
      </c>
      <c r="N117" t="s">
        <v>1006</v>
      </c>
      <c r="O117" s="33" t="str">
        <f t="shared" si="13"/>
        <v xml:space="preserve"> 3</v>
      </c>
      <c r="P117" s="33">
        <v>3</v>
      </c>
      <c r="Q117" s="36" t="str">
        <f t="shared" si="14"/>
        <v>29</v>
      </c>
      <c r="R117">
        <v>29</v>
      </c>
      <c r="S117" s="12" t="s">
        <v>475</v>
      </c>
      <c r="T117" s="12" t="s">
        <v>474</v>
      </c>
      <c r="U117" s="13" t="str">
        <f t="shared" si="9"/>
        <v>10.215</v>
      </c>
      <c r="V117" s="15" t="s">
        <v>26</v>
      </c>
    </row>
    <row r="118" spans="1:22" x14ac:dyDescent="0.25">
      <c r="A118" s="7">
        <v>104</v>
      </c>
      <c r="B118" s="7" t="s">
        <v>34</v>
      </c>
      <c r="C118" s="7" t="s">
        <v>427</v>
      </c>
      <c r="D118" s="7" t="s">
        <v>428</v>
      </c>
      <c r="E118" s="7" t="s">
        <v>37</v>
      </c>
      <c r="F118" s="7">
        <v>2</v>
      </c>
      <c r="G118" s="10" t="s">
        <v>387</v>
      </c>
      <c r="H118" s="10" t="s">
        <v>400</v>
      </c>
      <c r="I118" s="7">
        <v>214</v>
      </c>
      <c r="J118" s="7" t="str">
        <f t="shared" si="10"/>
        <v>RURAL</v>
      </c>
      <c r="K118" t="str">
        <f t="shared" si="11"/>
        <v>10.214</v>
      </c>
      <c r="L118" s="10" t="s">
        <v>400</v>
      </c>
      <c r="M118" t="str">
        <f t="shared" si="12"/>
        <v xml:space="preserve"> 3h</v>
      </c>
      <c r="N118" t="s">
        <v>1006</v>
      </c>
      <c r="O118" s="33" t="str">
        <f t="shared" si="13"/>
        <v xml:space="preserve"> 3</v>
      </c>
      <c r="P118" s="33">
        <v>3</v>
      </c>
      <c r="Q118" s="36" t="str">
        <f t="shared" si="14"/>
        <v>29</v>
      </c>
      <c r="R118">
        <v>29</v>
      </c>
      <c r="S118" s="12" t="s">
        <v>73</v>
      </c>
      <c r="T118" s="12" t="e">
        <v>#N/A</v>
      </c>
      <c r="U118" s="13" t="str">
        <f t="shared" si="9"/>
        <v>10.214</v>
      </c>
      <c r="V118" s="15" t="s">
        <v>26</v>
      </c>
    </row>
    <row r="119" spans="1:22" x14ac:dyDescent="0.25">
      <c r="A119" s="7">
        <v>116</v>
      </c>
      <c r="B119" s="7" t="s">
        <v>429</v>
      </c>
      <c r="C119" s="7" t="s">
        <v>430</v>
      </c>
      <c r="D119" s="7" t="s">
        <v>431</v>
      </c>
      <c r="E119" s="7" t="s">
        <v>43</v>
      </c>
      <c r="F119" s="7">
        <v>2</v>
      </c>
      <c r="G119" s="10" t="s">
        <v>387</v>
      </c>
      <c r="H119" s="10" t="s">
        <v>397</v>
      </c>
      <c r="I119" s="7">
        <v>215</v>
      </c>
      <c r="J119" s="7" t="str">
        <f t="shared" si="10"/>
        <v>URBAN</v>
      </c>
      <c r="K119" t="str">
        <f t="shared" si="11"/>
        <v>10.215</v>
      </c>
      <c r="L119" s="10" t="s">
        <v>397</v>
      </c>
      <c r="M119" t="str">
        <f t="shared" si="12"/>
        <v xml:space="preserve"> 3h</v>
      </c>
      <c r="N119" t="s">
        <v>1006</v>
      </c>
      <c r="O119" s="33" t="str">
        <f t="shared" si="13"/>
        <v xml:space="preserve"> 3</v>
      </c>
      <c r="P119" s="33">
        <v>3</v>
      </c>
      <c r="Q119" s="36" t="str">
        <f t="shared" si="14"/>
        <v>29</v>
      </c>
      <c r="R119">
        <v>29</v>
      </c>
      <c r="S119" s="12" t="s">
        <v>334</v>
      </c>
      <c r="T119" s="12" t="s">
        <v>653</v>
      </c>
      <c r="U119" s="13" t="str">
        <f t="shared" si="9"/>
        <v>10.215</v>
      </c>
      <c r="V119" s="16" t="s">
        <v>33</v>
      </c>
    </row>
    <row r="120" spans="1:22" x14ac:dyDescent="0.25">
      <c r="A120" s="7">
        <v>90</v>
      </c>
      <c r="B120" s="7" t="s">
        <v>401</v>
      </c>
      <c r="C120" s="7" t="s">
        <v>432</v>
      </c>
      <c r="D120" s="7" t="s">
        <v>433</v>
      </c>
      <c r="E120" s="7" t="s">
        <v>434</v>
      </c>
      <c r="F120" s="7">
        <v>2</v>
      </c>
      <c r="G120" s="10" t="s">
        <v>387</v>
      </c>
      <c r="H120" s="10" t="s">
        <v>395</v>
      </c>
      <c r="I120" s="7">
        <v>215</v>
      </c>
      <c r="J120" s="7" t="str">
        <f t="shared" si="10"/>
        <v>RURAL</v>
      </c>
      <c r="K120" t="str">
        <f t="shared" si="11"/>
        <v>10.215</v>
      </c>
      <c r="L120" s="10" t="s">
        <v>395</v>
      </c>
      <c r="M120" t="str">
        <f t="shared" si="12"/>
        <v xml:space="preserve"> 3h</v>
      </c>
      <c r="N120" t="s">
        <v>1006</v>
      </c>
      <c r="O120" s="33" t="str">
        <f t="shared" si="13"/>
        <v xml:space="preserve"> 3</v>
      </c>
      <c r="P120" s="33">
        <v>3</v>
      </c>
      <c r="Q120" s="36" t="str">
        <f t="shared" si="14"/>
        <v>29</v>
      </c>
      <c r="R120">
        <v>29</v>
      </c>
      <c r="S120" s="12" t="s">
        <v>173</v>
      </c>
      <c r="T120" s="12" t="s">
        <v>172</v>
      </c>
      <c r="U120" s="13" t="str">
        <f t="shared" si="9"/>
        <v>10.211</v>
      </c>
      <c r="V120" s="15" t="s">
        <v>26</v>
      </c>
    </row>
    <row r="121" spans="1:22" x14ac:dyDescent="0.25">
      <c r="A121" s="7">
        <v>92</v>
      </c>
      <c r="B121" s="7" t="s">
        <v>156</v>
      </c>
      <c r="C121" s="7" t="s">
        <v>435</v>
      </c>
      <c r="D121" s="7" t="s">
        <v>436</v>
      </c>
      <c r="E121" s="7" t="s">
        <v>48</v>
      </c>
      <c r="F121" s="7">
        <v>2</v>
      </c>
      <c r="G121" s="10" t="s">
        <v>387</v>
      </c>
      <c r="H121" s="10" t="s">
        <v>395</v>
      </c>
      <c r="I121" s="7">
        <v>215</v>
      </c>
      <c r="J121" s="7" t="str">
        <f t="shared" si="10"/>
        <v>RURAL</v>
      </c>
      <c r="K121" t="str">
        <f t="shared" si="11"/>
        <v>10.215</v>
      </c>
      <c r="L121" s="10" t="s">
        <v>395</v>
      </c>
      <c r="M121" t="str">
        <f t="shared" si="12"/>
        <v xml:space="preserve"> 3h</v>
      </c>
      <c r="N121" t="s">
        <v>1006</v>
      </c>
      <c r="O121" s="33" t="str">
        <f t="shared" si="13"/>
        <v xml:space="preserve"> 3</v>
      </c>
      <c r="P121" s="33">
        <v>3</v>
      </c>
      <c r="Q121" s="36" t="str">
        <f t="shared" si="14"/>
        <v>29</v>
      </c>
      <c r="R121">
        <v>29</v>
      </c>
      <c r="S121" s="12" t="s">
        <v>233</v>
      </c>
      <c r="T121" s="12" t="s">
        <v>118</v>
      </c>
      <c r="U121" s="13" t="str">
        <f t="shared" si="9"/>
        <v>10.211</v>
      </c>
      <c r="V121" s="15" t="s">
        <v>26</v>
      </c>
    </row>
    <row r="122" spans="1:22" x14ac:dyDescent="0.25">
      <c r="A122" s="7">
        <v>97</v>
      </c>
      <c r="B122" s="7" t="s">
        <v>401</v>
      </c>
      <c r="C122" s="7" t="s">
        <v>28</v>
      </c>
      <c r="D122" s="7" t="s">
        <v>437</v>
      </c>
      <c r="E122" s="7" t="s">
        <v>275</v>
      </c>
      <c r="F122" s="7">
        <v>2</v>
      </c>
      <c r="G122" s="10" t="s">
        <v>387</v>
      </c>
      <c r="H122" s="10" t="s">
        <v>395</v>
      </c>
      <c r="I122" s="7">
        <v>215</v>
      </c>
      <c r="J122" s="7" t="str">
        <f t="shared" si="10"/>
        <v>RURAL</v>
      </c>
      <c r="K122" t="str">
        <f t="shared" si="11"/>
        <v>10.215</v>
      </c>
      <c r="L122" s="10" t="s">
        <v>395</v>
      </c>
      <c r="M122" t="str">
        <f t="shared" si="12"/>
        <v xml:space="preserve"> 3h</v>
      </c>
      <c r="N122" t="s">
        <v>1006</v>
      </c>
      <c r="O122" s="33" t="str">
        <f t="shared" si="13"/>
        <v xml:space="preserve"> 3</v>
      </c>
      <c r="P122" s="33">
        <v>3</v>
      </c>
      <c r="Q122" s="36" t="str">
        <f t="shared" si="14"/>
        <v>29</v>
      </c>
      <c r="R122">
        <v>29</v>
      </c>
      <c r="S122" s="12" t="s">
        <v>572</v>
      </c>
      <c r="T122" s="12" t="s">
        <v>189</v>
      </c>
      <c r="U122" s="13" t="str">
        <f t="shared" si="9"/>
        <v>10.215</v>
      </c>
      <c r="V122" s="15" t="s">
        <v>26</v>
      </c>
    </row>
    <row r="123" spans="1:22" x14ac:dyDescent="0.25">
      <c r="A123" s="7">
        <v>101</v>
      </c>
      <c r="B123" s="7" t="s">
        <v>267</v>
      </c>
      <c r="C123" s="7" t="s">
        <v>438</v>
      </c>
      <c r="D123" s="7" t="s">
        <v>439</v>
      </c>
      <c r="E123" s="7" t="s">
        <v>132</v>
      </c>
      <c r="F123" s="7">
        <v>2</v>
      </c>
      <c r="G123" s="10" t="s">
        <v>387</v>
      </c>
      <c r="H123" s="10" t="s">
        <v>395</v>
      </c>
      <c r="I123" s="7">
        <v>215</v>
      </c>
      <c r="J123" s="7" t="str">
        <f t="shared" si="10"/>
        <v>URBAN</v>
      </c>
      <c r="K123" t="str">
        <f t="shared" si="11"/>
        <v>10.215</v>
      </c>
      <c r="L123" s="10" t="s">
        <v>395</v>
      </c>
      <c r="M123" t="str">
        <f t="shared" si="12"/>
        <v xml:space="preserve"> 3h</v>
      </c>
      <c r="N123" t="s">
        <v>1006</v>
      </c>
      <c r="O123" s="33" t="str">
        <f t="shared" si="13"/>
        <v xml:space="preserve"> 3</v>
      </c>
      <c r="P123" s="33">
        <v>3</v>
      </c>
      <c r="Q123" s="36" t="str">
        <f t="shared" si="14"/>
        <v>29</v>
      </c>
      <c r="R123">
        <v>29</v>
      </c>
      <c r="S123" s="12" t="s">
        <v>567</v>
      </c>
      <c r="T123" s="12" t="s">
        <v>566</v>
      </c>
      <c r="U123" s="13" t="str">
        <f t="shared" si="9"/>
        <v>10.211</v>
      </c>
      <c r="V123" s="15" t="s">
        <v>26</v>
      </c>
    </row>
    <row r="124" spans="1:22" x14ac:dyDescent="0.25">
      <c r="A124" s="7">
        <v>114</v>
      </c>
      <c r="B124" s="7" t="s">
        <v>267</v>
      </c>
      <c r="C124" s="7" t="s">
        <v>440</v>
      </c>
      <c r="D124" s="7" t="s">
        <v>441</v>
      </c>
      <c r="E124" s="7" t="s">
        <v>132</v>
      </c>
      <c r="F124" s="7">
        <v>2</v>
      </c>
      <c r="G124" s="10" t="s">
        <v>387</v>
      </c>
      <c r="H124" s="10" t="s">
        <v>395</v>
      </c>
      <c r="I124" s="7">
        <v>215</v>
      </c>
      <c r="J124" s="7" t="str">
        <f t="shared" si="10"/>
        <v>URBAN</v>
      </c>
      <c r="K124" t="str">
        <f t="shared" si="11"/>
        <v>10.215</v>
      </c>
      <c r="L124" s="10" t="s">
        <v>395</v>
      </c>
      <c r="M124" t="str">
        <f t="shared" si="12"/>
        <v xml:space="preserve"> 3h</v>
      </c>
      <c r="N124" t="s">
        <v>1006</v>
      </c>
      <c r="O124" s="33" t="str">
        <f t="shared" si="13"/>
        <v xml:space="preserve"> 3</v>
      </c>
      <c r="P124" s="33">
        <v>3</v>
      </c>
      <c r="Q124" s="36" t="str">
        <f t="shared" si="14"/>
        <v>29</v>
      </c>
      <c r="R124">
        <v>29</v>
      </c>
      <c r="S124" s="12" t="s">
        <v>207</v>
      </c>
      <c r="T124" s="12" t="s">
        <v>247</v>
      </c>
      <c r="U124" s="13" t="str">
        <f t="shared" si="9"/>
        <v>10.211</v>
      </c>
      <c r="V124" s="15" t="s">
        <v>26</v>
      </c>
    </row>
    <row r="125" spans="1:22" x14ac:dyDescent="0.25">
      <c r="A125" s="7">
        <v>118</v>
      </c>
      <c r="B125" s="7" t="s">
        <v>442</v>
      </c>
      <c r="C125" s="7" t="s">
        <v>443</v>
      </c>
      <c r="D125" s="7" t="s">
        <v>444</v>
      </c>
      <c r="E125" s="7" t="s">
        <v>132</v>
      </c>
      <c r="F125" s="7">
        <v>2</v>
      </c>
      <c r="G125" s="10" t="s">
        <v>387</v>
      </c>
      <c r="H125" s="10" t="s">
        <v>395</v>
      </c>
      <c r="I125" s="7">
        <v>215</v>
      </c>
      <c r="J125" s="7" t="str">
        <f t="shared" si="10"/>
        <v>URBAN</v>
      </c>
      <c r="K125" t="str">
        <f t="shared" si="11"/>
        <v>10.215</v>
      </c>
      <c r="L125" s="10" t="s">
        <v>395</v>
      </c>
      <c r="M125" t="str">
        <f t="shared" si="12"/>
        <v xml:space="preserve"> 3h</v>
      </c>
      <c r="N125" t="s">
        <v>1006</v>
      </c>
      <c r="O125" s="33" t="str">
        <f t="shared" si="13"/>
        <v xml:space="preserve"> 3</v>
      </c>
      <c r="P125" s="33">
        <v>3</v>
      </c>
      <c r="Q125" s="36" t="str">
        <f t="shared" si="14"/>
        <v>29</v>
      </c>
      <c r="R125">
        <v>29</v>
      </c>
      <c r="S125" s="12" t="s">
        <v>182</v>
      </c>
      <c r="T125" s="12" t="s">
        <v>247</v>
      </c>
      <c r="U125" s="13" t="str">
        <f t="shared" si="9"/>
        <v>10.215</v>
      </c>
      <c r="V125" s="15" t="s">
        <v>26</v>
      </c>
    </row>
    <row r="126" spans="1:22" x14ac:dyDescent="0.25">
      <c r="A126" s="7">
        <v>98</v>
      </c>
      <c r="B126" s="7" t="s">
        <v>156</v>
      </c>
      <c r="C126" s="7" t="s">
        <v>407</v>
      </c>
      <c r="D126" s="7" t="s">
        <v>445</v>
      </c>
      <c r="E126" s="7" t="s">
        <v>434</v>
      </c>
      <c r="F126" s="7">
        <v>2</v>
      </c>
      <c r="G126" s="10" t="s">
        <v>387</v>
      </c>
      <c r="H126" s="10" t="s">
        <v>395</v>
      </c>
      <c r="I126" s="7">
        <v>215</v>
      </c>
      <c r="J126" s="7" t="str">
        <f t="shared" si="10"/>
        <v>RURAL</v>
      </c>
      <c r="K126" t="str">
        <f t="shared" si="11"/>
        <v>10.215</v>
      </c>
      <c r="L126" s="10" t="s">
        <v>395</v>
      </c>
      <c r="M126" t="str">
        <f t="shared" si="12"/>
        <v xml:space="preserve"> 3h</v>
      </c>
      <c r="N126" t="s">
        <v>1006</v>
      </c>
      <c r="O126" s="33" t="str">
        <f t="shared" si="13"/>
        <v xml:space="preserve"> 3</v>
      </c>
      <c r="P126" s="33">
        <v>3</v>
      </c>
      <c r="Q126" s="36" t="str">
        <f t="shared" si="14"/>
        <v>29</v>
      </c>
      <c r="R126">
        <v>29</v>
      </c>
      <c r="S126" s="12" t="s">
        <v>217</v>
      </c>
      <c r="T126" s="12" t="e">
        <v>#N/A</v>
      </c>
      <c r="U126" s="13" t="str">
        <f t="shared" si="9"/>
        <v>10.214</v>
      </c>
      <c r="V126" s="15" t="s">
        <v>26</v>
      </c>
    </row>
    <row r="127" spans="1:22" x14ac:dyDescent="0.25">
      <c r="A127" s="7">
        <v>102</v>
      </c>
      <c r="B127" s="7" t="s">
        <v>446</v>
      </c>
      <c r="C127" s="7" t="s">
        <v>405</v>
      </c>
      <c r="D127" s="7" t="s">
        <v>447</v>
      </c>
      <c r="E127" s="7" t="s">
        <v>448</v>
      </c>
      <c r="F127" s="7">
        <v>2</v>
      </c>
      <c r="G127" s="10" t="s">
        <v>387</v>
      </c>
      <c r="H127" s="10" t="s">
        <v>395</v>
      </c>
      <c r="I127" s="7">
        <v>215</v>
      </c>
      <c r="J127" s="7" t="str">
        <f t="shared" si="10"/>
        <v>RURAL</v>
      </c>
      <c r="K127" t="str">
        <f t="shared" si="11"/>
        <v>10.215</v>
      </c>
      <c r="L127" s="10" t="s">
        <v>395</v>
      </c>
      <c r="M127" t="str">
        <f t="shared" si="12"/>
        <v xml:space="preserve"> 3h</v>
      </c>
      <c r="N127" t="s">
        <v>1006</v>
      </c>
      <c r="O127" s="33" t="str">
        <f t="shared" si="13"/>
        <v xml:space="preserve"> 3</v>
      </c>
      <c r="P127" s="33">
        <v>3</v>
      </c>
      <c r="Q127" s="36" t="str">
        <f t="shared" si="14"/>
        <v>29</v>
      </c>
      <c r="R127">
        <v>29</v>
      </c>
      <c r="S127" s="12" t="s">
        <v>197</v>
      </c>
      <c r="T127" s="12" t="e">
        <v>#N/A</v>
      </c>
      <c r="U127" s="13" t="str">
        <f t="shared" si="9"/>
        <v>10.214</v>
      </c>
      <c r="V127" s="15" t="s">
        <v>26</v>
      </c>
    </row>
    <row r="128" spans="1:22" x14ac:dyDescent="0.25">
      <c r="A128" s="7">
        <v>100</v>
      </c>
      <c r="B128" s="7" t="s">
        <v>156</v>
      </c>
      <c r="C128" s="7" t="s">
        <v>411</v>
      </c>
      <c r="D128" s="7" t="s">
        <v>449</v>
      </c>
      <c r="E128" s="7" t="s">
        <v>275</v>
      </c>
      <c r="F128" s="7">
        <v>2</v>
      </c>
      <c r="G128" s="10" t="s">
        <v>387</v>
      </c>
      <c r="H128" s="10" t="s">
        <v>388</v>
      </c>
      <c r="I128" s="7">
        <v>215</v>
      </c>
      <c r="J128" s="7" t="str">
        <f t="shared" si="10"/>
        <v>RURAL</v>
      </c>
      <c r="K128" t="str">
        <f t="shared" si="11"/>
        <v>10.215</v>
      </c>
      <c r="L128" s="10" t="s">
        <v>388</v>
      </c>
      <c r="M128" t="str">
        <f t="shared" si="12"/>
        <v xml:space="preserve"> 3h</v>
      </c>
      <c r="N128" t="s">
        <v>1006</v>
      </c>
      <c r="O128" s="33" t="str">
        <f t="shared" si="13"/>
        <v xml:space="preserve"> 3</v>
      </c>
      <c r="P128" s="33">
        <v>3</v>
      </c>
      <c r="Q128" s="36" t="str">
        <f t="shared" si="14"/>
        <v>29</v>
      </c>
      <c r="R128">
        <v>29</v>
      </c>
      <c r="S128" s="12" t="s">
        <v>237</v>
      </c>
      <c r="T128" s="12" t="s">
        <v>247</v>
      </c>
      <c r="U128" s="13" t="str">
        <f t="shared" si="9"/>
        <v>10.215</v>
      </c>
      <c r="V128" s="15" t="s">
        <v>26</v>
      </c>
    </row>
    <row r="129" spans="1:22" x14ac:dyDescent="0.25">
      <c r="A129" s="7">
        <v>107</v>
      </c>
      <c r="B129" s="7" t="s">
        <v>450</v>
      </c>
      <c r="C129" s="7" t="s">
        <v>451</v>
      </c>
      <c r="D129" s="7" t="s">
        <v>452</v>
      </c>
      <c r="E129" s="7" t="s">
        <v>43</v>
      </c>
      <c r="F129" s="7">
        <v>2</v>
      </c>
      <c r="G129" s="10" t="s">
        <v>387</v>
      </c>
      <c r="H129" s="10" t="s">
        <v>388</v>
      </c>
      <c r="I129" s="7">
        <v>215</v>
      </c>
      <c r="J129" s="7" t="str">
        <f t="shared" si="10"/>
        <v>RURAL</v>
      </c>
      <c r="K129" t="str">
        <f t="shared" si="11"/>
        <v>10.215</v>
      </c>
      <c r="L129" s="10" t="s">
        <v>388</v>
      </c>
      <c r="M129" t="str">
        <f t="shared" si="12"/>
        <v xml:space="preserve"> 3h</v>
      </c>
      <c r="N129" t="s">
        <v>1006</v>
      </c>
      <c r="O129" s="33" t="str">
        <f t="shared" si="13"/>
        <v xml:space="preserve"> 3</v>
      </c>
      <c r="P129" s="33">
        <v>3</v>
      </c>
      <c r="Q129" s="36" t="str">
        <f t="shared" si="14"/>
        <v>29</v>
      </c>
      <c r="R129">
        <v>29</v>
      </c>
      <c r="S129" s="12" t="s">
        <v>213</v>
      </c>
      <c r="T129" s="12" t="e">
        <v>#N/A</v>
      </c>
      <c r="U129" s="13" t="str">
        <f t="shared" si="9"/>
        <v>10.214</v>
      </c>
      <c r="V129" s="15" t="s">
        <v>26</v>
      </c>
    </row>
    <row r="130" spans="1:22" x14ac:dyDescent="0.25">
      <c r="A130" s="7">
        <v>112</v>
      </c>
      <c r="B130" s="7" t="s">
        <v>453</v>
      </c>
      <c r="C130" s="7" t="s">
        <v>454</v>
      </c>
      <c r="D130" s="7" t="s">
        <v>455</v>
      </c>
      <c r="E130" s="7" t="s">
        <v>132</v>
      </c>
      <c r="F130" s="7">
        <v>2</v>
      </c>
      <c r="G130" s="10" t="s">
        <v>387</v>
      </c>
      <c r="H130" s="10" t="s">
        <v>388</v>
      </c>
      <c r="I130" s="7">
        <v>215</v>
      </c>
      <c r="J130" s="7" t="str">
        <f t="shared" si="10"/>
        <v>RURAL</v>
      </c>
      <c r="K130" t="str">
        <f t="shared" si="11"/>
        <v>10.215</v>
      </c>
      <c r="L130" s="10" t="s">
        <v>388</v>
      </c>
      <c r="M130" t="str">
        <f t="shared" si="12"/>
        <v xml:space="preserve"> 3h</v>
      </c>
      <c r="N130" t="s">
        <v>1006</v>
      </c>
      <c r="O130" s="33" t="str">
        <f t="shared" si="13"/>
        <v xml:space="preserve"> 3</v>
      </c>
      <c r="P130" s="33">
        <v>3</v>
      </c>
      <c r="Q130" s="36" t="str">
        <f t="shared" si="14"/>
        <v>29</v>
      </c>
      <c r="R130">
        <v>29</v>
      </c>
      <c r="S130" s="12" t="s">
        <v>186</v>
      </c>
      <c r="T130" s="12" t="e">
        <v>#N/A</v>
      </c>
      <c r="U130" s="13" t="str">
        <f t="shared" si="9"/>
        <v>10.211</v>
      </c>
      <c r="V130" s="15" t="s">
        <v>26</v>
      </c>
    </row>
    <row r="131" spans="1:22" x14ac:dyDescent="0.25">
      <c r="A131" s="7">
        <v>93</v>
      </c>
      <c r="B131" s="7" t="s">
        <v>456</v>
      </c>
      <c r="C131" s="7" t="s">
        <v>61</v>
      </c>
      <c r="D131" s="7" t="s">
        <v>457</v>
      </c>
      <c r="E131" s="7" t="s">
        <v>132</v>
      </c>
      <c r="F131" s="7">
        <v>2</v>
      </c>
      <c r="G131" s="10" t="s">
        <v>387</v>
      </c>
      <c r="H131" s="10" t="s">
        <v>400</v>
      </c>
      <c r="I131" s="7">
        <v>215</v>
      </c>
      <c r="J131" s="7" t="str">
        <f t="shared" si="10"/>
        <v>RURAL</v>
      </c>
      <c r="K131" t="str">
        <f t="shared" si="11"/>
        <v>10.215</v>
      </c>
      <c r="L131" s="10" t="s">
        <v>400</v>
      </c>
      <c r="M131" t="str">
        <f t="shared" si="12"/>
        <v xml:space="preserve"> 3h</v>
      </c>
      <c r="N131" t="s">
        <v>1006</v>
      </c>
      <c r="O131" s="33" t="str">
        <f t="shared" si="13"/>
        <v xml:space="preserve"> 3</v>
      </c>
      <c r="P131" s="33">
        <v>3</v>
      </c>
      <c r="Q131" s="36" t="str">
        <f t="shared" si="14"/>
        <v>29</v>
      </c>
      <c r="R131">
        <v>29</v>
      </c>
      <c r="S131" s="12" t="s">
        <v>580</v>
      </c>
      <c r="T131" s="12" t="s">
        <v>189</v>
      </c>
      <c r="U131" s="13" t="str">
        <f t="shared" si="9"/>
        <v>10.215</v>
      </c>
      <c r="V131" s="15" t="s">
        <v>26</v>
      </c>
    </row>
    <row r="132" spans="1:22" x14ac:dyDescent="0.25">
      <c r="A132" s="7">
        <v>121</v>
      </c>
      <c r="B132" s="7" t="s">
        <v>125</v>
      </c>
      <c r="C132" s="7" t="s">
        <v>458</v>
      </c>
      <c r="D132" s="7" t="s">
        <v>459</v>
      </c>
      <c r="E132" s="7" t="s">
        <v>68</v>
      </c>
      <c r="F132" s="7">
        <v>2</v>
      </c>
      <c r="G132" s="10" t="s">
        <v>387</v>
      </c>
      <c r="H132" s="10" t="s">
        <v>400</v>
      </c>
      <c r="I132" s="7">
        <v>215</v>
      </c>
      <c r="J132" s="7" t="str">
        <f t="shared" si="10"/>
        <v>URBAN</v>
      </c>
      <c r="K132" t="str">
        <f t="shared" si="11"/>
        <v>10.215</v>
      </c>
      <c r="L132" s="10" t="s">
        <v>400</v>
      </c>
      <c r="M132" t="str">
        <f t="shared" si="12"/>
        <v xml:space="preserve"> 3h</v>
      </c>
      <c r="N132" t="s">
        <v>1006</v>
      </c>
      <c r="O132" s="33" t="str">
        <f t="shared" si="13"/>
        <v xml:space="preserve"> 3</v>
      </c>
      <c r="P132" s="33">
        <v>3</v>
      </c>
      <c r="Q132" s="36" t="str">
        <f t="shared" si="14"/>
        <v>29</v>
      </c>
      <c r="R132">
        <v>29</v>
      </c>
      <c r="S132" s="12" t="s">
        <v>311</v>
      </c>
      <c r="T132" s="12" t="s">
        <v>653</v>
      </c>
      <c r="U132" s="13" t="str">
        <f t="shared" si="9"/>
        <v>10.215</v>
      </c>
      <c r="V132" s="16" t="s">
        <v>33</v>
      </c>
    </row>
    <row r="133" spans="1:22" x14ac:dyDescent="0.25">
      <c r="A133" s="7">
        <v>122</v>
      </c>
      <c r="B133" s="7" t="s">
        <v>125</v>
      </c>
      <c r="C133" s="7" t="s">
        <v>460</v>
      </c>
      <c r="D133" s="7" t="s">
        <v>461</v>
      </c>
      <c r="E133" s="7" t="s">
        <v>68</v>
      </c>
      <c r="F133" s="7">
        <v>2</v>
      </c>
      <c r="G133" s="10" t="s">
        <v>387</v>
      </c>
      <c r="H133" s="10" t="s">
        <v>400</v>
      </c>
      <c r="I133" s="7">
        <v>215</v>
      </c>
      <c r="J133" s="7" t="str">
        <f t="shared" si="10"/>
        <v>RURAL</v>
      </c>
      <c r="K133" t="str">
        <f t="shared" si="11"/>
        <v>10.215</v>
      </c>
      <c r="L133" s="10" t="s">
        <v>400</v>
      </c>
      <c r="M133" t="str">
        <f t="shared" si="12"/>
        <v xml:space="preserve"> 3h</v>
      </c>
      <c r="N133" t="s">
        <v>1006</v>
      </c>
      <c r="O133" s="33" t="str">
        <f t="shared" si="13"/>
        <v xml:space="preserve"> 3</v>
      </c>
      <c r="P133" s="33">
        <v>3</v>
      </c>
      <c r="Q133" s="36" t="str">
        <f t="shared" si="14"/>
        <v>29</v>
      </c>
      <c r="R133">
        <v>29</v>
      </c>
      <c r="S133" s="12" t="s">
        <v>190</v>
      </c>
      <c r="T133" s="12" t="s">
        <v>189</v>
      </c>
      <c r="U133" s="13" t="str">
        <f t="shared" si="9"/>
        <v>10.211</v>
      </c>
      <c r="V133" s="15" t="s">
        <v>26</v>
      </c>
    </row>
    <row r="134" spans="1:22" x14ac:dyDescent="0.25">
      <c r="A134" s="7">
        <v>94</v>
      </c>
      <c r="B134" s="7" t="s">
        <v>65</v>
      </c>
      <c r="C134" s="7" t="s">
        <v>61</v>
      </c>
      <c r="D134" s="7" t="s">
        <v>462</v>
      </c>
      <c r="E134" s="7" t="s">
        <v>68</v>
      </c>
      <c r="F134" s="7">
        <v>2</v>
      </c>
      <c r="G134" s="10" t="s">
        <v>387</v>
      </c>
      <c r="H134" s="10" t="s">
        <v>463</v>
      </c>
      <c r="I134" s="7">
        <v>215</v>
      </c>
      <c r="J134" s="7" t="str">
        <f t="shared" si="10"/>
        <v>RURAL</v>
      </c>
      <c r="K134" t="str">
        <f t="shared" si="11"/>
        <v>10.215</v>
      </c>
      <c r="L134" s="10" t="s">
        <v>463</v>
      </c>
      <c r="M134" t="str">
        <f t="shared" si="12"/>
        <v xml:space="preserve"> 3h</v>
      </c>
      <c r="N134" t="s">
        <v>1006</v>
      </c>
      <c r="O134" s="33" t="str">
        <f t="shared" si="13"/>
        <v xml:space="preserve"> 3</v>
      </c>
      <c r="P134" s="33">
        <v>3</v>
      </c>
      <c r="Q134" s="36" t="str">
        <f t="shared" si="14"/>
        <v>29</v>
      </c>
      <c r="R134">
        <v>29</v>
      </c>
      <c r="S134" s="12" t="s">
        <v>95</v>
      </c>
      <c r="T134" s="12" t="s">
        <v>87</v>
      </c>
      <c r="U134" s="13" t="str">
        <f t="shared" si="9"/>
        <v>10.211</v>
      </c>
      <c r="V134" s="15" t="s">
        <v>26</v>
      </c>
    </row>
    <row r="135" spans="1:22" x14ac:dyDescent="0.25">
      <c r="A135" s="7">
        <v>123</v>
      </c>
      <c r="B135" s="7" t="s">
        <v>125</v>
      </c>
      <c r="C135" s="7" t="s">
        <v>464</v>
      </c>
      <c r="D135" s="7" t="s">
        <v>465</v>
      </c>
      <c r="E135" s="7" t="s">
        <v>68</v>
      </c>
      <c r="F135" s="7">
        <v>2</v>
      </c>
      <c r="G135" s="10" t="s">
        <v>466</v>
      </c>
      <c r="H135" s="10" t="s">
        <v>467</v>
      </c>
      <c r="I135" s="7">
        <v>215</v>
      </c>
      <c r="J135" s="7" t="str">
        <f t="shared" si="10"/>
        <v>RURAL</v>
      </c>
      <c r="K135" t="str">
        <f t="shared" si="11"/>
        <v>10.215</v>
      </c>
      <c r="L135" s="10" t="s">
        <v>467</v>
      </c>
      <c r="M135" t="str">
        <f t="shared" si="12"/>
        <v xml:space="preserve"> 3h</v>
      </c>
      <c r="N135" t="s">
        <v>1006</v>
      </c>
      <c r="O135" s="33" t="str">
        <f t="shared" si="13"/>
        <v xml:space="preserve"> 3</v>
      </c>
      <c r="P135" s="33">
        <v>3</v>
      </c>
      <c r="Q135" s="36" t="str">
        <f t="shared" si="14"/>
        <v>29</v>
      </c>
      <c r="R135">
        <v>29</v>
      </c>
      <c r="S135" s="12" t="s">
        <v>262</v>
      </c>
      <c r="T135" s="12" t="s">
        <v>247</v>
      </c>
      <c r="U135" s="13" t="str">
        <f t="shared" si="9"/>
        <v>10.215</v>
      </c>
      <c r="V135" s="15" t="s">
        <v>26</v>
      </c>
    </row>
    <row r="136" spans="1:22" x14ac:dyDescent="0.25">
      <c r="A136" s="7">
        <v>124</v>
      </c>
      <c r="B136" s="7" t="s">
        <v>125</v>
      </c>
      <c r="C136" s="7" t="s">
        <v>468</v>
      </c>
      <c r="D136" s="7" t="s">
        <v>469</v>
      </c>
      <c r="E136" s="7" t="s">
        <v>68</v>
      </c>
      <c r="F136" s="7">
        <v>2</v>
      </c>
      <c r="G136" s="10" t="s">
        <v>470</v>
      </c>
      <c r="H136" s="10" t="s">
        <v>471</v>
      </c>
      <c r="I136" s="7">
        <v>215</v>
      </c>
      <c r="J136" s="7" t="str">
        <f t="shared" si="10"/>
        <v>URBAN</v>
      </c>
      <c r="K136" t="str">
        <f t="shared" si="11"/>
        <v>10.215</v>
      </c>
      <c r="L136" s="10" t="s">
        <v>471</v>
      </c>
      <c r="M136" t="str">
        <f t="shared" si="12"/>
        <v xml:space="preserve"> 3h</v>
      </c>
      <c r="N136" t="s">
        <v>1006</v>
      </c>
      <c r="O136" s="33" t="str">
        <f t="shared" si="13"/>
        <v xml:space="preserve"> 3</v>
      </c>
      <c r="P136" s="33">
        <v>3</v>
      </c>
      <c r="Q136" s="36" t="str">
        <f t="shared" si="14"/>
        <v>27</v>
      </c>
      <c r="R136">
        <v>27</v>
      </c>
      <c r="S136" s="12" t="s">
        <v>259</v>
      </c>
      <c r="T136" s="12" t="s">
        <v>247</v>
      </c>
      <c r="U136" s="13" t="str">
        <f t="shared" si="9"/>
        <v>10.211</v>
      </c>
      <c r="V136" s="15" t="s">
        <v>26</v>
      </c>
    </row>
    <row r="137" spans="1:22" x14ac:dyDescent="0.25">
      <c r="A137" s="7">
        <v>125</v>
      </c>
      <c r="B137" s="7" t="s">
        <v>34</v>
      </c>
      <c r="C137" s="7" t="s">
        <v>98</v>
      </c>
      <c r="D137" s="7" t="s">
        <v>472</v>
      </c>
      <c r="E137" s="7" t="s">
        <v>37</v>
      </c>
      <c r="F137" s="7">
        <v>2</v>
      </c>
      <c r="G137" s="10" t="s">
        <v>470</v>
      </c>
      <c r="H137" s="10" t="s">
        <v>473</v>
      </c>
      <c r="I137" s="7">
        <v>214</v>
      </c>
      <c r="J137" s="7" t="str">
        <f t="shared" si="10"/>
        <v>RURAL</v>
      </c>
      <c r="K137" t="str">
        <f t="shared" si="11"/>
        <v>10.214</v>
      </c>
      <c r="L137" s="10" t="s">
        <v>473</v>
      </c>
      <c r="M137" t="str">
        <f t="shared" si="12"/>
        <v xml:space="preserve"> 3h</v>
      </c>
      <c r="N137" t="s">
        <v>1006</v>
      </c>
      <c r="O137" s="33" t="str">
        <f t="shared" si="13"/>
        <v xml:space="preserve"> 3</v>
      </c>
      <c r="P137" s="33">
        <v>3</v>
      </c>
      <c r="Q137" s="36" t="str">
        <f t="shared" si="14"/>
        <v>27</v>
      </c>
      <c r="R137">
        <v>27</v>
      </c>
      <c r="S137" s="12" t="s">
        <v>248</v>
      </c>
      <c r="T137" s="12" t="s">
        <v>247</v>
      </c>
      <c r="U137" s="13" t="str">
        <f t="shared" si="9"/>
        <v>10.215</v>
      </c>
      <c r="V137" s="15" t="s">
        <v>26</v>
      </c>
    </row>
    <row r="138" spans="1:22" x14ac:dyDescent="0.25">
      <c r="A138" s="7">
        <v>130</v>
      </c>
      <c r="B138" s="7" t="s">
        <v>267</v>
      </c>
      <c r="C138" s="7" t="s">
        <v>474</v>
      </c>
      <c r="D138" s="7" t="s">
        <v>475</v>
      </c>
      <c r="E138" s="7" t="s">
        <v>43</v>
      </c>
      <c r="F138" s="7">
        <v>2</v>
      </c>
      <c r="G138" s="10" t="s">
        <v>476</v>
      </c>
      <c r="H138" s="10" t="s">
        <v>477</v>
      </c>
      <c r="I138" s="7">
        <v>215</v>
      </c>
      <c r="J138" s="7" t="str">
        <f t="shared" si="10"/>
        <v>RURAL</v>
      </c>
      <c r="K138" t="str">
        <f t="shared" si="11"/>
        <v>10.215</v>
      </c>
      <c r="L138" s="10" t="s">
        <v>477</v>
      </c>
      <c r="M138" t="str">
        <f t="shared" si="12"/>
        <v xml:space="preserve"> 3h</v>
      </c>
      <c r="N138" t="s">
        <v>1006</v>
      </c>
      <c r="O138" s="33" t="str">
        <f t="shared" si="13"/>
        <v xml:space="preserve"> 3</v>
      </c>
      <c r="P138" s="33">
        <v>3</v>
      </c>
      <c r="Q138" s="36" t="str">
        <f t="shared" si="14"/>
        <v>24</v>
      </c>
      <c r="R138">
        <v>24</v>
      </c>
      <c r="S138" s="12" t="s">
        <v>251</v>
      </c>
      <c r="T138" s="12" t="s">
        <v>247</v>
      </c>
      <c r="U138" s="13" t="str">
        <f t="shared" si="9"/>
        <v>10.215</v>
      </c>
      <c r="V138" s="15" t="s">
        <v>26</v>
      </c>
    </row>
    <row r="139" spans="1:22" x14ac:dyDescent="0.25">
      <c r="A139" s="7">
        <v>134</v>
      </c>
      <c r="B139" s="7" t="s">
        <v>478</v>
      </c>
      <c r="C139" s="7" t="s">
        <v>167</v>
      </c>
      <c r="D139" s="7" t="s">
        <v>479</v>
      </c>
      <c r="E139" s="7" t="s">
        <v>48</v>
      </c>
      <c r="F139" s="7">
        <v>2</v>
      </c>
      <c r="G139" s="10" t="s">
        <v>476</v>
      </c>
      <c r="H139" s="10" t="s">
        <v>477</v>
      </c>
      <c r="I139" s="7">
        <v>215</v>
      </c>
      <c r="J139" s="7" t="str">
        <f t="shared" si="10"/>
        <v>RURAL</v>
      </c>
      <c r="K139" t="str">
        <f t="shared" si="11"/>
        <v>10.215</v>
      </c>
      <c r="L139" s="10" t="s">
        <v>477</v>
      </c>
      <c r="M139" t="str">
        <f t="shared" si="12"/>
        <v xml:space="preserve"> 3h</v>
      </c>
      <c r="N139" t="s">
        <v>1006</v>
      </c>
      <c r="O139" s="33" t="str">
        <f t="shared" si="13"/>
        <v xml:space="preserve"> 3</v>
      </c>
      <c r="P139" s="33">
        <v>3</v>
      </c>
      <c r="Q139" s="36" t="str">
        <f t="shared" si="14"/>
        <v>24</v>
      </c>
      <c r="R139">
        <v>24</v>
      </c>
      <c r="S139" s="12" t="s">
        <v>230</v>
      </c>
      <c r="T139" s="12" t="e">
        <v>#N/A</v>
      </c>
      <c r="U139" s="13" t="str">
        <f t="shared" si="9"/>
        <v>10.214</v>
      </c>
      <c r="V139" s="15" t="s">
        <v>26</v>
      </c>
    </row>
    <row r="140" spans="1:22" x14ac:dyDescent="0.25">
      <c r="A140" s="7">
        <v>137</v>
      </c>
      <c r="B140" s="7" t="s">
        <v>322</v>
      </c>
      <c r="C140" s="7" t="s">
        <v>292</v>
      </c>
      <c r="D140" s="7" t="s">
        <v>480</v>
      </c>
      <c r="E140" s="7" t="s">
        <v>132</v>
      </c>
      <c r="F140" s="7">
        <v>2</v>
      </c>
      <c r="G140" s="10" t="s">
        <v>476</v>
      </c>
      <c r="H140" s="10" t="s">
        <v>477</v>
      </c>
      <c r="I140" s="7">
        <v>215</v>
      </c>
      <c r="J140" s="7" t="str">
        <f t="shared" si="10"/>
        <v>RURAL</v>
      </c>
      <c r="K140" t="str">
        <f t="shared" si="11"/>
        <v>10.215</v>
      </c>
      <c r="L140" s="10" t="s">
        <v>477</v>
      </c>
      <c r="M140" t="str">
        <f t="shared" si="12"/>
        <v xml:space="preserve"> 3h</v>
      </c>
      <c r="N140" t="s">
        <v>1006</v>
      </c>
      <c r="O140" s="33" t="str">
        <f t="shared" si="13"/>
        <v xml:space="preserve"> 3</v>
      </c>
      <c r="P140" s="33">
        <v>3</v>
      </c>
      <c r="Q140" s="36" t="str">
        <f t="shared" si="14"/>
        <v>24</v>
      </c>
      <c r="R140">
        <v>24</v>
      </c>
      <c r="S140" s="12" t="s">
        <v>193</v>
      </c>
      <c r="T140" s="12" t="e">
        <v>#N/A</v>
      </c>
      <c r="U140" s="13" t="str">
        <f t="shared" ref="U140:U188" si="15">LEFT(S:S,6)</f>
        <v>10.214</v>
      </c>
      <c r="V140" s="15" t="s">
        <v>26</v>
      </c>
    </row>
    <row r="141" spans="1:22" x14ac:dyDescent="0.25">
      <c r="A141" s="7">
        <v>129</v>
      </c>
      <c r="B141" s="7" t="s">
        <v>156</v>
      </c>
      <c r="C141" s="7" t="s">
        <v>28</v>
      </c>
      <c r="D141" s="7" t="s">
        <v>481</v>
      </c>
      <c r="E141" s="7" t="s">
        <v>275</v>
      </c>
      <c r="F141" s="7">
        <v>2</v>
      </c>
      <c r="G141" s="10" t="s">
        <v>476</v>
      </c>
      <c r="H141" s="10" t="s">
        <v>477</v>
      </c>
      <c r="I141" s="7">
        <v>215</v>
      </c>
      <c r="J141" s="7" t="str">
        <f t="shared" si="10"/>
        <v>RURAL</v>
      </c>
      <c r="K141" t="str">
        <f t="shared" si="11"/>
        <v>10.215</v>
      </c>
      <c r="L141" s="10" t="s">
        <v>477</v>
      </c>
      <c r="M141" t="str">
        <f t="shared" si="12"/>
        <v xml:space="preserve"> 3h</v>
      </c>
      <c r="N141" t="s">
        <v>1006</v>
      </c>
      <c r="O141" s="33" t="str">
        <f t="shared" si="13"/>
        <v xml:space="preserve"> 3</v>
      </c>
      <c r="P141" s="33">
        <v>3</v>
      </c>
      <c r="Q141" s="36" t="str">
        <f t="shared" si="14"/>
        <v>24</v>
      </c>
      <c r="R141">
        <v>24</v>
      </c>
      <c r="S141" s="12" t="s">
        <v>210</v>
      </c>
      <c r="T141" s="12" t="e">
        <v>#N/A</v>
      </c>
      <c r="U141" s="13" t="str">
        <f t="shared" si="15"/>
        <v>10.214</v>
      </c>
      <c r="V141" s="15" t="s">
        <v>26</v>
      </c>
    </row>
    <row r="142" spans="1:22" x14ac:dyDescent="0.25">
      <c r="A142" s="7">
        <v>135</v>
      </c>
      <c r="B142" s="7" t="s">
        <v>482</v>
      </c>
      <c r="C142" s="7" t="s">
        <v>292</v>
      </c>
      <c r="D142" s="7" t="s">
        <v>483</v>
      </c>
      <c r="E142" s="7" t="s">
        <v>43</v>
      </c>
      <c r="F142" s="7">
        <v>2</v>
      </c>
      <c r="G142" s="10" t="s">
        <v>476</v>
      </c>
      <c r="H142" s="10" t="s">
        <v>484</v>
      </c>
      <c r="I142" s="7">
        <v>215</v>
      </c>
      <c r="J142" s="7" t="str">
        <f t="shared" ref="J142:J151" si="16">VLOOKUP(D142,$S$13:$V$188,4,0)</f>
        <v>RURAL</v>
      </c>
      <c r="K142" t="str">
        <f t="shared" ref="K142:K188" si="17">VLOOKUP(D142,$S$13:$V$188,3,0)</f>
        <v>10.215</v>
      </c>
      <c r="L142" s="10" t="s">
        <v>484</v>
      </c>
      <c r="M142" t="str">
        <f t="shared" ref="M142:M187" si="18">MID(L142,6,3)</f>
        <v xml:space="preserve"> 3h</v>
      </c>
      <c r="N142" t="s">
        <v>1006</v>
      </c>
      <c r="O142" s="33" t="str">
        <f t="shared" ref="O142:O188" si="19">LEFT(N142,2)</f>
        <v xml:space="preserve"> 3</v>
      </c>
      <c r="P142" s="33">
        <v>3</v>
      </c>
      <c r="Q142" s="36" t="str">
        <f t="shared" ref="Q142:Q187" si="20">MID(L142,10,2)</f>
        <v>24</v>
      </c>
      <c r="R142">
        <v>24</v>
      </c>
      <c r="S142" s="12" t="s">
        <v>542</v>
      </c>
      <c r="T142" s="12" t="s">
        <v>664</v>
      </c>
      <c r="U142" s="13" t="str">
        <f t="shared" si="15"/>
        <v>10.211</v>
      </c>
      <c r="V142" s="15" t="s">
        <v>26</v>
      </c>
    </row>
    <row r="143" spans="1:22" x14ac:dyDescent="0.25">
      <c r="A143" s="7">
        <v>126</v>
      </c>
      <c r="B143" s="7" t="s">
        <v>485</v>
      </c>
      <c r="C143" s="7" t="s">
        <v>486</v>
      </c>
      <c r="D143" s="7" t="s">
        <v>487</v>
      </c>
      <c r="E143" s="7" t="s">
        <v>23</v>
      </c>
      <c r="F143" s="7">
        <v>2</v>
      </c>
      <c r="G143" s="10" t="s">
        <v>476</v>
      </c>
      <c r="H143" s="10" t="s">
        <v>488</v>
      </c>
      <c r="I143" s="7">
        <v>215</v>
      </c>
      <c r="J143" s="7" t="str">
        <f t="shared" si="16"/>
        <v>URBAN</v>
      </c>
      <c r="K143" t="str">
        <f t="shared" si="17"/>
        <v>10.215</v>
      </c>
      <c r="L143" s="10" t="s">
        <v>488</v>
      </c>
      <c r="M143" t="str">
        <f t="shared" si="18"/>
        <v xml:space="preserve"> 3h</v>
      </c>
      <c r="N143" t="s">
        <v>1006</v>
      </c>
      <c r="O143" s="33" t="str">
        <f t="shared" si="19"/>
        <v xml:space="preserve"> 3</v>
      </c>
      <c r="P143" s="33">
        <v>3</v>
      </c>
      <c r="Q143" s="36" t="str">
        <f t="shared" si="20"/>
        <v>24</v>
      </c>
      <c r="R143">
        <v>24</v>
      </c>
      <c r="S143" s="12" t="s">
        <v>144</v>
      </c>
      <c r="T143" s="12" t="e">
        <v>#N/A</v>
      </c>
      <c r="U143" s="13" t="str">
        <f t="shared" si="15"/>
        <v>10.214</v>
      </c>
      <c r="V143" s="15" t="s">
        <v>26</v>
      </c>
    </row>
    <row r="144" spans="1:22" x14ac:dyDescent="0.25">
      <c r="A144" s="7">
        <v>132</v>
      </c>
      <c r="B144" s="7" t="s">
        <v>267</v>
      </c>
      <c r="C144" s="7" t="s">
        <v>380</v>
      </c>
      <c r="D144" s="7" t="s">
        <v>489</v>
      </c>
      <c r="E144" s="7" t="s">
        <v>43</v>
      </c>
      <c r="F144" s="7">
        <v>2</v>
      </c>
      <c r="G144" s="10" t="s">
        <v>476</v>
      </c>
      <c r="H144" s="10" t="s">
        <v>488</v>
      </c>
      <c r="I144" s="7">
        <v>215</v>
      </c>
      <c r="J144" s="7" t="str">
        <f t="shared" si="16"/>
        <v>URBAN</v>
      </c>
      <c r="K144" t="str">
        <f t="shared" si="17"/>
        <v>10.215</v>
      </c>
      <c r="L144" s="10" t="s">
        <v>488</v>
      </c>
      <c r="M144" t="str">
        <f t="shared" si="18"/>
        <v xml:space="preserve"> 3h</v>
      </c>
      <c r="N144" t="s">
        <v>1006</v>
      </c>
      <c r="O144" s="33" t="str">
        <f t="shared" si="19"/>
        <v xml:space="preserve"> 3</v>
      </c>
      <c r="P144" s="33">
        <v>3</v>
      </c>
      <c r="Q144" s="36" t="str">
        <f t="shared" si="20"/>
        <v>24</v>
      </c>
      <c r="R144">
        <v>24</v>
      </c>
      <c r="S144" s="12" t="s">
        <v>418</v>
      </c>
      <c r="T144" s="12" t="s">
        <v>653</v>
      </c>
      <c r="U144" s="13" t="str">
        <f t="shared" si="15"/>
        <v>10.215</v>
      </c>
      <c r="V144" s="16" t="s">
        <v>33</v>
      </c>
    </row>
    <row r="145" spans="1:22" x14ac:dyDescent="0.25">
      <c r="A145" s="7">
        <v>133</v>
      </c>
      <c r="B145" s="7" t="s">
        <v>267</v>
      </c>
      <c r="C145" s="7" t="s">
        <v>490</v>
      </c>
      <c r="D145" s="7" t="s">
        <v>491</v>
      </c>
      <c r="E145" s="7" t="s">
        <v>132</v>
      </c>
      <c r="F145" s="7">
        <v>2</v>
      </c>
      <c r="G145" s="10" t="s">
        <v>476</v>
      </c>
      <c r="H145" s="10" t="s">
        <v>488</v>
      </c>
      <c r="I145" s="7">
        <v>215</v>
      </c>
      <c r="J145" s="7" t="str">
        <f t="shared" si="16"/>
        <v>URBAN</v>
      </c>
      <c r="K145" t="str">
        <f t="shared" si="17"/>
        <v>10.215</v>
      </c>
      <c r="L145" s="10" t="s">
        <v>488</v>
      </c>
      <c r="M145" t="str">
        <f t="shared" si="18"/>
        <v xml:space="preserve"> 3h</v>
      </c>
      <c r="N145" t="s">
        <v>1006</v>
      </c>
      <c r="O145" s="33" t="str">
        <f t="shared" si="19"/>
        <v xml:space="preserve"> 3</v>
      </c>
      <c r="P145" s="33">
        <v>3</v>
      </c>
      <c r="Q145" s="36" t="str">
        <f t="shared" si="20"/>
        <v>24</v>
      </c>
      <c r="R145">
        <v>24</v>
      </c>
      <c r="S145" s="12" t="s">
        <v>441</v>
      </c>
      <c r="T145" s="12" t="s">
        <v>653</v>
      </c>
      <c r="U145" s="13" t="str">
        <f t="shared" si="15"/>
        <v>10.215</v>
      </c>
      <c r="V145" s="16" t="s">
        <v>33</v>
      </c>
    </row>
    <row r="146" spans="1:22" x14ac:dyDescent="0.25">
      <c r="A146" s="7">
        <v>128</v>
      </c>
      <c r="B146" s="7" t="s">
        <v>60</v>
      </c>
      <c r="C146" s="7" t="s">
        <v>492</v>
      </c>
      <c r="D146" s="7" t="s">
        <v>493</v>
      </c>
      <c r="E146" s="7" t="s">
        <v>48</v>
      </c>
      <c r="F146" s="7">
        <v>2</v>
      </c>
      <c r="G146" s="10" t="s">
        <v>476</v>
      </c>
      <c r="H146" s="10" t="s">
        <v>484</v>
      </c>
      <c r="I146" s="7">
        <v>211</v>
      </c>
      <c r="J146" s="7" t="str">
        <f t="shared" si="16"/>
        <v>RURAL</v>
      </c>
      <c r="K146" t="str">
        <f t="shared" si="17"/>
        <v>10.211</v>
      </c>
      <c r="L146" s="10" t="s">
        <v>484</v>
      </c>
      <c r="M146" t="str">
        <f t="shared" si="18"/>
        <v xml:space="preserve"> 3h</v>
      </c>
      <c r="N146" t="s">
        <v>1006</v>
      </c>
      <c r="O146" s="33" t="str">
        <f t="shared" si="19"/>
        <v xml:space="preserve"> 3</v>
      </c>
      <c r="P146" s="33">
        <v>3</v>
      </c>
      <c r="Q146" s="36" t="str">
        <f t="shared" si="20"/>
        <v>24</v>
      </c>
      <c r="R146">
        <v>24</v>
      </c>
      <c r="S146" s="12" t="s">
        <v>439</v>
      </c>
      <c r="T146" s="12" t="s">
        <v>653</v>
      </c>
      <c r="U146" s="13" t="str">
        <f t="shared" si="15"/>
        <v>10.215</v>
      </c>
      <c r="V146" s="16" t="s">
        <v>33</v>
      </c>
    </row>
    <row r="147" spans="1:22" x14ac:dyDescent="0.25">
      <c r="A147" s="7">
        <v>136</v>
      </c>
      <c r="B147" s="7" t="s">
        <v>494</v>
      </c>
      <c r="C147" s="7" t="s">
        <v>405</v>
      </c>
      <c r="D147" s="7" t="s">
        <v>495</v>
      </c>
      <c r="E147" s="7" t="s">
        <v>43</v>
      </c>
      <c r="F147" s="7">
        <v>2</v>
      </c>
      <c r="G147" s="10" t="s">
        <v>476</v>
      </c>
      <c r="H147" s="10" t="s">
        <v>496</v>
      </c>
      <c r="I147" s="7">
        <v>211</v>
      </c>
      <c r="J147" s="7" t="str">
        <f t="shared" si="16"/>
        <v>RURAL</v>
      </c>
      <c r="K147" t="str">
        <f t="shared" si="17"/>
        <v>10.211</v>
      </c>
      <c r="L147" s="10" t="s">
        <v>496</v>
      </c>
      <c r="M147" t="str">
        <f t="shared" si="18"/>
        <v xml:space="preserve"> 3h</v>
      </c>
      <c r="N147" t="s">
        <v>1006</v>
      </c>
      <c r="O147" s="33" t="str">
        <f t="shared" si="19"/>
        <v xml:space="preserve"> 3</v>
      </c>
      <c r="P147" s="33">
        <v>3</v>
      </c>
      <c r="Q147" s="36" t="str">
        <f t="shared" si="20"/>
        <v>24</v>
      </c>
      <c r="R147">
        <v>24</v>
      </c>
      <c r="S147" s="12" t="s">
        <v>431</v>
      </c>
      <c r="T147" s="12" t="s">
        <v>653</v>
      </c>
      <c r="U147" s="13" t="str">
        <f t="shared" si="15"/>
        <v>10.215</v>
      </c>
      <c r="V147" s="16" t="s">
        <v>33</v>
      </c>
    </row>
    <row r="148" spans="1:22" x14ac:dyDescent="0.25">
      <c r="A148" s="7">
        <v>127</v>
      </c>
      <c r="B148" s="7" t="s">
        <v>453</v>
      </c>
      <c r="C148" s="7" t="s">
        <v>454</v>
      </c>
      <c r="D148" s="7" t="s">
        <v>497</v>
      </c>
      <c r="E148" s="7" t="s">
        <v>43</v>
      </c>
      <c r="F148" s="7">
        <v>2</v>
      </c>
      <c r="G148" s="10" t="s">
        <v>476</v>
      </c>
      <c r="H148" s="10" t="s">
        <v>498</v>
      </c>
      <c r="I148" s="7">
        <v>211</v>
      </c>
      <c r="J148" s="7" t="str">
        <f t="shared" si="16"/>
        <v>RURAL</v>
      </c>
      <c r="K148" t="str">
        <f t="shared" si="17"/>
        <v>10.211</v>
      </c>
      <c r="L148" s="10" t="s">
        <v>498</v>
      </c>
      <c r="M148" t="str">
        <f t="shared" si="18"/>
        <v xml:space="preserve"> 3h</v>
      </c>
      <c r="N148" t="s">
        <v>1006</v>
      </c>
      <c r="O148" s="33" t="str">
        <f t="shared" si="19"/>
        <v xml:space="preserve"> 3</v>
      </c>
      <c r="P148" s="33">
        <v>3</v>
      </c>
      <c r="Q148" s="36" t="str">
        <f t="shared" si="20"/>
        <v>24</v>
      </c>
      <c r="R148">
        <v>24</v>
      </c>
      <c r="S148" s="12" t="s">
        <v>381</v>
      </c>
      <c r="T148" s="12" t="s">
        <v>653</v>
      </c>
      <c r="U148" s="13" t="str">
        <f t="shared" si="15"/>
        <v>10.215</v>
      </c>
      <c r="V148" s="16" t="s">
        <v>33</v>
      </c>
    </row>
    <row r="149" spans="1:22" x14ac:dyDescent="0.25">
      <c r="A149" s="7">
        <v>131</v>
      </c>
      <c r="B149" s="7" t="s">
        <v>499</v>
      </c>
      <c r="C149" s="7" t="s">
        <v>405</v>
      </c>
      <c r="D149" s="7" t="s">
        <v>500</v>
      </c>
      <c r="E149" s="7" t="s">
        <v>43</v>
      </c>
      <c r="F149" s="7">
        <v>2</v>
      </c>
      <c r="G149" s="10" t="s">
        <v>476</v>
      </c>
      <c r="H149" s="10" t="s">
        <v>501</v>
      </c>
      <c r="I149" s="7">
        <v>211</v>
      </c>
      <c r="J149" s="7" t="str">
        <f t="shared" si="16"/>
        <v>RURAL</v>
      </c>
      <c r="K149" t="str">
        <f t="shared" si="17"/>
        <v>10.211</v>
      </c>
      <c r="L149" s="10" t="s">
        <v>501</v>
      </c>
      <c r="M149" t="str">
        <f t="shared" si="18"/>
        <v xml:space="preserve"> 3h</v>
      </c>
      <c r="N149" t="s">
        <v>1006</v>
      </c>
      <c r="O149" s="33" t="str">
        <f t="shared" si="19"/>
        <v xml:space="preserve"> 3</v>
      </c>
      <c r="P149" s="33">
        <v>3</v>
      </c>
      <c r="Q149" s="36" t="str">
        <f t="shared" si="20"/>
        <v>24</v>
      </c>
      <c r="R149">
        <v>24</v>
      </c>
      <c r="S149" s="12" t="s">
        <v>617</v>
      </c>
      <c r="T149" s="12" t="e">
        <v>#N/A</v>
      </c>
      <c r="U149" s="13" t="str">
        <f t="shared" si="15"/>
        <v>10.211</v>
      </c>
      <c r="V149" s="15" t="s">
        <v>26</v>
      </c>
    </row>
    <row r="150" spans="1:22" x14ac:dyDescent="0.25">
      <c r="A150" s="7">
        <v>138</v>
      </c>
      <c r="B150" s="7" t="s">
        <v>502</v>
      </c>
      <c r="C150" s="7" t="s">
        <v>503</v>
      </c>
      <c r="D150" s="7" t="s">
        <v>504</v>
      </c>
      <c r="E150" s="7" t="s">
        <v>505</v>
      </c>
      <c r="F150" s="7">
        <v>5</v>
      </c>
      <c r="G150" s="9" t="s">
        <v>506</v>
      </c>
      <c r="H150" s="9" t="s">
        <v>507</v>
      </c>
      <c r="I150" s="7">
        <v>215</v>
      </c>
      <c r="J150" s="7" t="str">
        <f t="shared" si="16"/>
        <v>RURAL</v>
      </c>
      <c r="K150" t="str">
        <f t="shared" si="17"/>
        <v>10.215</v>
      </c>
      <c r="L150" s="9" t="s">
        <v>507</v>
      </c>
      <c r="M150" t="str">
        <f t="shared" si="18"/>
        <v xml:space="preserve"> 4h</v>
      </c>
      <c r="N150" t="s">
        <v>1004</v>
      </c>
      <c r="O150" s="33" t="str">
        <f t="shared" si="19"/>
        <v xml:space="preserve"> 4</v>
      </c>
      <c r="P150" s="33">
        <v>4</v>
      </c>
      <c r="Q150" s="36" t="str">
        <f t="shared" si="20"/>
        <v>42</v>
      </c>
      <c r="R150">
        <v>42</v>
      </c>
      <c r="S150" s="12" t="s">
        <v>500</v>
      </c>
      <c r="T150" s="12" t="s">
        <v>405</v>
      </c>
      <c r="U150" s="13" t="str">
        <f t="shared" si="15"/>
        <v>10.211</v>
      </c>
      <c r="V150" s="15" t="s">
        <v>26</v>
      </c>
    </row>
    <row r="151" spans="1:22" x14ac:dyDescent="0.25">
      <c r="A151" s="7">
        <v>139</v>
      </c>
      <c r="B151" s="7" t="s">
        <v>267</v>
      </c>
      <c r="C151" s="7" t="s">
        <v>464</v>
      </c>
      <c r="D151" s="7" t="s">
        <v>508</v>
      </c>
      <c r="E151" s="7" t="s">
        <v>43</v>
      </c>
      <c r="F151" s="7">
        <v>16</v>
      </c>
      <c r="G151" s="9" t="s">
        <v>509</v>
      </c>
      <c r="H151" s="10" t="s">
        <v>510</v>
      </c>
      <c r="I151" s="7">
        <v>215</v>
      </c>
      <c r="J151" s="7" t="str">
        <f t="shared" si="16"/>
        <v>RURAL</v>
      </c>
      <c r="K151" t="str">
        <f t="shared" si="17"/>
        <v>10.215</v>
      </c>
      <c r="L151" s="10" t="s">
        <v>510</v>
      </c>
      <c r="M151" t="str">
        <f t="shared" si="18"/>
        <v xml:space="preserve"> 1h</v>
      </c>
      <c r="N151" t="s">
        <v>1005</v>
      </c>
      <c r="O151" s="33" t="str">
        <f t="shared" si="19"/>
        <v xml:space="preserve"> 1</v>
      </c>
      <c r="P151" s="33">
        <v>1</v>
      </c>
      <c r="Q151" s="36" t="str">
        <f t="shared" si="20"/>
        <v>27</v>
      </c>
      <c r="R151">
        <v>27</v>
      </c>
      <c r="S151" s="12" t="s">
        <v>455</v>
      </c>
      <c r="T151" s="12" t="s">
        <v>454</v>
      </c>
      <c r="U151" s="13" t="str">
        <f t="shared" si="15"/>
        <v>10.215</v>
      </c>
      <c r="V151" s="15" t="s">
        <v>26</v>
      </c>
    </row>
    <row r="152" spans="1:22" x14ac:dyDescent="0.25">
      <c r="A152" s="7">
        <v>140</v>
      </c>
      <c r="B152" s="7" t="e">
        <v>#N/A</v>
      </c>
      <c r="C152" s="7" t="s">
        <v>511</v>
      </c>
      <c r="D152" s="7" t="s">
        <v>512</v>
      </c>
      <c r="E152" s="7" t="s">
        <v>48</v>
      </c>
      <c r="F152" s="7">
        <v>13</v>
      </c>
      <c r="G152" s="9" t="s">
        <v>513</v>
      </c>
      <c r="H152" s="10" t="s">
        <v>514</v>
      </c>
      <c r="I152" s="7">
        <v>211</v>
      </c>
      <c r="J152" s="7" t="s">
        <v>26</v>
      </c>
      <c r="K152" t="e">
        <f t="shared" si="17"/>
        <v>#N/A</v>
      </c>
      <c r="L152" s="10" t="s">
        <v>514</v>
      </c>
      <c r="M152" t="str">
        <f t="shared" si="18"/>
        <v xml:space="preserve"> 1h</v>
      </c>
      <c r="N152" t="s">
        <v>1005</v>
      </c>
      <c r="O152" s="33" t="str">
        <f t="shared" si="19"/>
        <v xml:space="preserve"> 1</v>
      </c>
      <c r="P152" s="33">
        <v>1</v>
      </c>
      <c r="Q152" s="36" t="str">
        <f t="shared" si="20"/>
        <v>46</v>
      </c>
      <c r="R152">
        <v>46</v>
      </c>
      <c r="S152" s="12" t="s">
        <v>547</v>
      </c>
      <c r="T152" s="12" t="s">
        <v>98</v>
      </c>
      <c r="U152" s="13" t="str">
        <f t="shared" si="15"/>
        <v>10.215</v>
      </c>
      <c r="V152" s="16" t="s">
        <v>33</v>
      </c>
    </row>
    <row r="153" spans="1:22" x14ac:dyDescent="0.25">
      <c r="A153" s="7">
        <v>141</v>
      </c>
      <c r="B153" s="7" t="s">
        <v>515</v>
      </c>
      <c r="C153" s="7" t="s">
        <v>516</v>
      </c>
      <c r="D153" s="7" t="s">
        <v>517</v>
      </c>
      <c r="E153" s="7" t="s">
        <v>48</v>
      </c>
      <c r="F153" s="7">
        <v>13</v>
      </c>
      <c r="G153" s="9" t="s">
        <v>518</v>
      </c>
      <c r="H153" s="10" t="s">
        <v>519</v>
      </c>
      <c r="I153" s="7">
        <v>215</v>
      </c>
      <c r="J153" s="7" t="str">
        <f t="shared" ref="J153:J188" si="21">VLOOKUP(D153,$S$13:$V$188,4,0)</f>
        <v>RURAL</v>
      </c>
      <c r="K153" t="str">
        <f t="shared" si="17"/>
        <v>10.215</v>
      </c>
      <c r="L153" s="10" t="s">
        <v>519</v>
      </c>
      <c r="M153" t="str">
        <f t="shared" si="18"/>
        <v xml:space="preserve"> 1h</v>
      </c>
      <c r="N153" t="s">
        <v>1005</v>
      </c>
      <c r="O153" s="33" t="str">
        <f t="shared" si="19"/>
        <v xml:space="preserve"> 1</v>
      </c>
      <c r="P153" s="33">
        <v>1</v>
      </c>
      <c r="Q153" s="36" t="str">
        <f t="shared" si="20"/>
        <v>45</v>
      </c>
      <c r="R153">
        <v>45</v>
      </c>
      <c r="S153" s="12" t="s">
        <v>365</v>
      </c>
      <c r="T153" s="12">
        <v>0</v>
      </c>
      <c r="U153" s="13" t="str">
        <f t="shared" si="15"/>
        <v>10.215</v>
      </c>
      <c r="V153" s="15" t="s">
        <v>26</v>
      </c>
    </row>
    <row r="154" spans="1:22" x14ac:dyDescent="0.25">
      <c r="A154" s="7">
        <v>142</v>
      </c>
      <c r="B154" s="7" t="s">
        <v>267</v>
      </c>
      <c r="C154" s="7" t="s">
        <v>464</v>
      </c>
      <c r="D154" s="7" t="s">
        <v>520</v>
      </c>
      <c r="E154" s="7" t="s">
        <v>43</v>
      </c>
      <c r="F154" s="7">
        <v>17</v>
      </c>
      <c r="G154" s="9" t="s">
        <v>521</v>
      </c>
      <c r="H154" s="10" t="s">
        <v>522</v>
      </c>
      <c r="I154" s="7">
        <v>211</v>
      </c>
      <c r="J154" s="7" t="str">
        <f t="shared" si="21"/>
        <v>RURAL</v>
      </c>
      <c r="K154" t="str">
        <f t="shared" si="17"/>
        <v>10.211</v>
      </c>
      <c r="L154" s="10" t="s">
        <v>522</v>
      </c>
      <c r="M154" t="str">
        <f t="shared" si="18"/>
        <v xml:space="preserve"> 1h</v>
      </c>
      <c r="N154" t="s">
        <v>1005</v>
      </c>
      <c r="O154" s="33" t="str">
        <f t="shared" si="19"/>
        <v xml:space="preserve"> 1</v>
      </c>
      <c r="P154" s="33">
        <v>1</v>
      </c>
      <c r="Q154" s="36" t="str">
        <f t="shared" si="20"/>
        <v>19</v>
      </c>
      <c r="R154">
        <v>19</v>
      </c>
      <c r="S154" s="12" t="s">
        <v>426</v>
      </c>
      <c r="T154" s="12" t="s">
        <v>425</v>
      </c>
      <c r="U154" s="13" t="str">
        <f t="shared" si="15"/>
        <v>10.215</v>
      </c>
      <c r="V154" s="16" t="s">
        <v>33</v>
      </c>
    </row>
    <row r="155" spans="1:22" x14ac:dyDescent="0.25">
      <c r="A155" s="7">
        <v>143</v>
      </c>
      <c r="B155" s="7" t="s">
        <v>523</v>
      </c>
      <c r="C155" s="7" t="s">
        <v>524</v>
      </c>
      <c r="D155" s="7" t="s">
        <v>525</v>
      </c>
      <c r="E155" s="7" t="s">
        <v>48</v>
      </c>
      <c r="F155" s="7">
        <v>11</v>
      </c>
      <c r="G155" s="9" t="s">
        <v>526</v>
      </c>
      <c r="H155" s="10" t="s">
        <v>527</v>
      </c>
      <c r="I155" s="7">
        <v>215</v>
      </c>
      <c r="J155" s="7" t="str">
        <f t="shared" si="21"/>
        <v>RURAL</v>
      </c>
      <c r="K155" t="str">
        <f t="shared" si="17"/>
        <v>10.215</v>
      </c>
      <c r="L155" s="10" t="s">
        <v>527</v>
      </c>
      <c r="M155" t="str">
        <f t="shared" si="18"/>
        <v xml:space="preserve"> 2h</v>
      </c>
      <c r="N155" t="s">
        <v>1012</v>
      </c>
      <c r="O155" s="33" t="str">
        <f t="shared" si="19"/>
        <v xml:space="preserve"> 2</v>
      </c>
      <c r="P155" s="33">
        <v>2</v>
      </c>
      <c r="Q155" s="36" t="str">
        <f t="shared" si="20"/>
        <v>02</v>
      </c>
      <c r="R155">
        <v>2</v>
      </c>
      <c r="S155" s="12" t="s">
        <v>613</v>
      </c>
      <c r="T155" s="12" t="s">
        <v>277</v>
      </c>
      <c r="U155" s="13" t="str">
        <f t="shared" si="15"/>
        <v>10.215</v>
      </c>
      <c r="V155" s="15" t="s">
        <v>26</v>
      </c>
    </row>
    <row r="156" spans="1:22" x14ac:dyDescent="0.25">
      <c r="A156" s="7">
        <v>144</v>
      </c>
      <c r="B156" s="7" t="s">
        <v>254</v>
      </c>
      <c r="C156" s="7" t="s">
        <v>98</v>
      </c>
      <c r="D156" s="7" t="s">
        <v>528</v>
      </c>
      <c r="E156" s="7" t="s">
        <v>48</v>
      </c>
      <c r="F156" s="7">
        <v>6</v>
      </c>
      <c r="G156" s="9" t="s">
        <v>529</v>
      </c>
      <c r="H156" s="10" t="s">
        <v>467</v>
      </c>
      <c r="I156" s="7">
        <v>215</v>
      </c>
      <c r="J156" s="7" t="str">
        <f t="shared" si="21"/>
        <v>RURAL</v>
      </c>
      <c r="K156" t="str">
        <f t="shared" si="17"/>
        <v>10.215</v>
      </c>
      <c r="L156" s="10" t="s">
        <v>467</v>
      </c>
      <c r="M156" t="str">
        <f t="shared" si="18"/>
        <v xml:space="preserve"> 3h</v>
      </c>
      <c r="N156" t="s">
        <v>1006</v>
      </c>
      <c r="O156" s="33" t="str">
        <f t="shared" si="19"/>
        <v xml:space="preserve"> 3</v>
      </c>
      <c r="P156" s="33">
        <v>3</v>
      </c>
      <c r="Q156" s="36" t="str">
        <f t="shared" si="20"/>
        <v>29</v>
      </c>
      <c r="R156">
        <v>29</v>
      </c>
      <c r="S156" s="12" t="s">
        <v>274</v>
      </c>
      <c r="T156" s="12" t="s">
        <v>273</v>
      </c>
      <c r="U156" s="13" t="str">
        <f t="shared" si="15"/>
        <v>10.215</v>
      </c>
      <c r="V156" s="15" t="s">
        <v>26</v>
      </c>
    </row>
    <row r="157" spans="1:22" x14ac:dyDescent="0.25">
      <c r="A157" s="7">
        <v>145</v>
      </c>
      <c r="B157" s="7" t="s">
        <v>147</v>
      </c>
      <c r="C157" s="7" t="s">
        <v>148</v>
      </c>
      <c r="D157" s="7" t="s">
        <v>530</v>
      </c>
      <c r="E157" s="7" t="s">
        <v>43</v>
      </c>
      <c r="F157" s="7">
        <v>10</v>
      </c>
      <c r="G157" s="9" t="s">
        <v>531</v>
      </c>
      <c r="H157" s="10" t="s">
        <v>532</v>
      </c>
      <c r="I157" s="7">
        <v>211</v>
      </c>
      <c r="J157" s="7" t="str">
        <f t="shared" si="21"/>
        <v>RURAL</v>
      </c>
      <c r="K157" t="str">
        <f t="shared" si="17"/>
        <v>10.211</v>
      </c>
      <c r="L157" s="10" t="s">
        <v>532</v>
      </c>
      <c r="M157" t="str">
        <f t="shared" si="18"/>
        <v xml:space="preserve"> 2h</v>
      </c>
      <c r="N157" t="s">
        <v>1012</v>
      </c>
      <c r="O157" s="33" t="str">
        <f t="shared" si="19"/>
        <v xml:space="preserve"> 2</v>
      </c>
      <c r="P157" s="33">
        <v>2</v>
      </c>
      <c r="Q157" s="36" t="str">
        <f t="shared" si="20"/>
        <v>03</v>
      </c>
      <c r="R157">
        <v>3</v>
      </c>
      <c r="S157" s="12" t="s">
        <v>369</v>
      </c>
      <c r="T157" s="12" t="s">
        <v>653</v>
      </c>
      <c r="U157" s="13" t="str">
        <f t="shared" si="15"/>
        <v>10.215</v>
      </c>
      <c r="V157" s="16" t="s">
        <v>33</v>
      </c>
    </row>
    <row r="158" spans="1:22" x14ac:dyDescent="0.25">
      <c r="A158" s="7">
        <v>146</v>
      </c>
      <c r="B158" s="7" t="s">
        <v>533</v>
      </c>
      <c r="C158" s="7" t="s">
        <v>534</v>
      </c>
      <c r="D158" s="7" t="s">
        <v>535</v>
      </c>
      <c r="E158" s="7" t="s">
        <v>43</v>
      </c>
      <c r="F158" s="7">
        <v>10</v>
      </c>
      <c r="G158" s="9" t="s">
        <v>536</v>
      </c>
      <c r="H158" s="10" t="s">
        <v>537</v>
      </c>
      <c r="I158" s="7">
        <v>215</v>
      </c>
      <c r="J158" s="7" t="str">
        <f t="shared" si="21"/>
        <v>RURAL</v>
      </c>
      <c r="K158" t="str">
        <f t="shared" si="17"/>
        <v>10.215</v>
      </c>
      <c r="L158" s="10" t="s">
        <v>537</v>
      </c>
      <c r="M158" t="str">
        <f t="shared" si="18"/>
        <v xml:space="preserve"> 2h</v>
      </c>
      <c r="N158" t="s">
        <v>1012</v>
      </c>
      <c r="O158" s="33" t="str">
        <f t="shared" si="19"/>
        <v xml:space="preserve"> 2</v>
      </c>
      <c r="P158" s="33">
        <v>2</v>
      </c>
      <c r="Q158" s="36" t="str">
        <f t="shared" si="20"/>
        <v>02</v>
      </c>
      <c r="R158">
        <v>2</v>
      </c>
      <c r="S158" s="12" t="s">
        <v>483</v>
      </c>
      <c r="T158" s="12" t="s">
        <v>292</v>
      </c>
      <c r="U158" s="13" t="str">
        <f t="shared" si="15"/>
        <v>10.215</v>
      </c>
      <c r="V158" s="15" t="s">
        <v>26</v>
      </c>
    </row>
    <row r="159" spans="1:22" x14ac:dyDescent="0.25">
      <c r="A159" s="7">
        <v>147</v>
      </c>
      <c r="B159" s="7" t="s">
        <v>267</v>
      </c>
      <c r="C159" s="7" t="s">
        <v>382</v>
      </c>
      <c r="D159" s="7" t="s">
        <v>538</v>
      </c>
      <c r="E159" s="7" t="s">
        <v>132</v>
      </c>
      <c r="F159" s="7">
        <v>7</v>
      </c>
      <c r="G159" s="9" t="s">
        <v>539</v>
      </c>
      <c r="H159" s="10" t="s">
        <v>540</v>
      </c>
      <c r="I159" s="7">
        <v>215</v>
      </c>
      <c r="J159" s="7" t="str">
        <f t="shared" si="21"/>
        <v>RURAL</v>
      </c>
      <c r="K159" t="str">
        <f t="shared" si="17"/>
        <v>10.215</v>
      </c>
      <c r="L159" s="10" t="s">
        <v>540</v>
      </c>
      <c r="M159" t="str">
        <f t="shared" si="18"/>
        <v xml:space="preserve"> 2h</v>
      </c>
      <c r="N159" t="s">
        <v>1012</v>
      </c>
      <c r="O159" s="33" t="str">
        <f t="shared" si="19"/>
        <v xml:space="preserve"> 2</v>
      </c>
      <c r="P159" s="33">
        <v>2</v>
      </c>
      <c r="Q159" s="36" t="str">
        <f t="shared" si="20"/>
        <v>44</v>
      </c>
      <c r="R159">
        <v>44</v>
      </c>
      <c r="S159" s="12" t="s">
        <v>480</v>
      </c>
      <c r="T159" s="12" t="s">
        <v>292</v>
      </c>
      <c r="U159" s="13" t="str">
        <f t="shared" si="15"/>
        <v>10.215</v>
      </c>
      <c r="V159" s="15" t="s">
        <v>26</v>
      </c>
    </row>
    <row r="160" spans="1:22" x14ac:dyDescent="0.25">
      <c r="A160" s="7">
        <v>148</v>
      </c>
      <c r="B160" s="7" t="s">
        <v>389</v>
      </c>
      <c r="C160" s="7" t="s">
        <v>541</v>
      </c>
      <c r="D160" s="7" t="s">
        <v>542</v>
      </c>
      <c r="E160" s="7" t="s">
        <v>23</v>
      </c>
      <c r="F160" s="7">
        <v>4</v>
      </c>
      <c r="G160" s="9" t="s">
        <v>543</v>
      </c>
      <c r="H160" s="9" t="s">
        <v>544</v>
      </c>
      <c r="I160" s="7">
        <v>211</v>
      </c>
      <c r="J160" s="7" t="str">
        <f t="shared" si="21"/>
        <v>RURAL</v>
      </c>
      <c r="K160" t="str">
        <f t="shared" si="17"/>
        <v>10.211</v>
      </c>
      <c r="L160" s="9" t="s">
        <v>544</v>
      </c>
      <c r="M160" t="str">
        <f t="shared" si="18"/>
        <v xml:space="preserve"> 4h</v>
      </c>
      <c r="N160" t="s">
        <v>1004</v>
      </c>
      <c r="O160" s="33" t="str">
        <f t="shared" si="19"/>
        <v xml:space="preserve"> 4</v>
      </c>
      <c r="P160" s="33">
        <v>4</v>
      </c>
      <c r="Q160" s="36" t="str">
        <f t="shared" si="20"/>
        <v>34</v>
      </c>
      <c r="R160">
        <v>34</v>
      </c>
      <c r="S160" s="12" t="s">
        <v>495</v>
      </c>
      <c r="T160" s="12" t="e">
        <v>#N/A</v>
      </c>
      <c r="U160" s="13" t="str">
        <f t="shared" si="15"/>
        <v>10.211</v>
      </c>
      <c r="V160" s="15" t="s">
        <v>26</v>
      </c>
    </row>
    <row r="161" spans="1:22" x14ac:dyDescent="0.25">
      <c r="A161" s="7">
        <v>149</v>
      </c>
      <c r="B161" s="7" t="s">
        <v>254</v>
      </c>
      <c r="C161" s="7" t="s">
        <v>255</v>
      </c>
      <c r="D161" s="7" t="s">
        <v>545</v>
      </c>
      <c r="E161" s="7" t="s">
        <v>43</v>
      </c>
      <c r="F161" s="7">
        <v>5</v>
      </c>
      <c r="G161" s="9" t="s">
        <v>546</v>
      </c>
      <c r="H161" s="10" t="s">
        <v>347</v>
      </c>
      <c r="I161" s="7">
        <v>215</v>
      </c>
      <c r="J161" s="7" t="str">
        <f t="shared" si="21"/>
        <v>RURAL</v>
      </c>
      <c r="K161" t="str">
        <f t="shared" si="17"/>
        <v>10.215</v>
      </c>
      <c r="L161" s="10" t="s">
        <v>347</v>
      </c>
      <c r="M161" t="str">
        <f t="shared" si="18"/>
        <v xml:space="preserve"> 3h</v>
      </c>
      <c r="N161" t="s">
        <v>1006</v>
      </c>
      <c r="O161" s="33" t="str">
        <f t="shared" si="19"/>
        <v xml:space="preserve"> 3</v>
      </c>
      <c r="P161" s="33">
        <v>3</v>
      </c>
      <c r="Q161" s="36" t="str">
        <f t="shared" si="20"/>
        <v>32</v>
      </c>
      <c r="R161">
        <v>32</v>
      </c>
      <c r="S161" s="12" t="s">
        <v>545</v>
      </c>
      <c r="T161" s="12" t="s">
        <v>255</v>
      </c>
      <c r="U161" s="13" t="str">
        <f t="shared" si="15"/>
        <v>10.215</v>
      </c>
      <c r="V161" s="15" t="s">
        <v>26</v>
      </c>
    </row>
    <row r="162" spans="1:22" x14ac:dyDescent="0.25">
      <c r="A162" s="7">
        <v>150</v>
      </c>
      <c r="B162" s="7" t="s">
        <v>125</v>
      </c>
      <c r="C162" s="7" t="s">
        <v>98</v>
      </c>
      <c r="D162" s="7" t="s">
        <v>547</v>
      </c>
      <c r="E162" s="7" t="s">
        <v>548</v>
      </c>
      <c r="F162" s="7">
        <v>5</v>
      </c>
      <c r="G162" s="9" t="s">
        <v>549</v>
      </c>
      <c r="H162" s="10" t="s">
        <v>550</v>
      </c>
      <c r="I162" s="7">
        <v>215</v>
      </c>
      <c r="J162" s="7" t="str">
        <f t="shared" si="21"/>
        <v>URBAN</v>
      </c>
      <c r="K162" t="str">
        <f t="shared" si="17"/>
        <v>10.215</v>
      </c>
      <c r="L162" s="10" t="s">
        <v>550</v>
      </c>
      <c r="M162" t="str">
        <f t="shared" si="18"/>
        <v xml:space="preserve"> 3h</v>
      </c>
      <c r="N162" t="s">
        <v>1006</v>
      </c>
      <c r="O162" s="33" t="str">
        <f t="shared" si="19"/>
        <v xml:space="preserve"> 3</v>
      </c>
      <c r="P162" s="33">
        <v>3</v>
      </c>
      <c r="Q162" s="36" t="str">
        <f t="shared" si="20"/>
        <v>20</v>
      </c>
      <c r="R162">
        <v>20</v>
      </c>
      <c r="S162" s="12" t="s">
        <v>256</v>
      </c>
      <c r="T162" s="12" t="s">
        <v>255</v>
      </c>
      <c r="U162" s="13" t="str">
        <f t="shared" si="15"/>
        <v>10.211</v>
      </c>
      <c r="V162" s="15" t="s">
        <v>26</v>
      </c>
    </row>
    <row r="163" spans="1:22" x14ac:dyDescent="0.25">
      <c r="A163" s="7">
        <v>151</v>
      </c>
      <c r="B163" s="7" t="s">
        <v>71</v>
      </c>
      <c r="C163" s="7" t="s">
        <v>61</v>
      </c>
      <c r="D163" s="7" t="s">
        <v>551</v>
      </c>
      <c r="E163" s="7" t="s">
        <v>37</v>
      </c>
      <c r="F163" s="7">
        <v>8</v>
      </c>
      <c r="G163" s="9" t="s">
        <v>552</v>
      </c>
      <c r="H163" s="10" t="s">
        <v>553</v>
      </c>
      <c r="I163" s="7">
        <v>214</v>
      </c>
      <c r="J163" s="7" t="str">
        <f t="shared" si="21"/>
        <v>RURAL</v>
      </c>
      <c r="K163" t="str">
        <f t="shared" si="17"/>
        <v>10.214</v>
      </c>
      <c r="L163" s="10" t="s">
        <v>553</v>
      </c>
      <c r="M163" t="str">
        <f t="shared" si="18"/>
        <v xml:space="preserve"> 2h</v>
      </c>
      <c r="N163" t="s">
        <v>1012</v>
      </c>
      <c r="O163" s="33" t="str">
        <f t="shared" si="19"/>
        <v xml:space="preserve"> 2</v>
      </c>
      <c r="P163" s="33">
        <v>2</v>
      </c>
      <c r="Q163" s="36" t="str">
        <f t="shared" si="20"/>
        <v>03</v>
      </c>
      <c r="R163">
        <v>3</v>
      </c>
      <c r="S163" s="12" t="s">
        <v>525</v>
      </c>
      <c r="T163" s="12" t="s">
        <v>665</v>
      </c>
      <c r="U163" s="13" t="str">
        <f t="shared" si="15"/>
        <v>10.215</v>
      </c>
      <c r="V163" s="15" t="s">
        <v>26</v>
      </c>
    </row>
    <row r="164" spans="1:22" x14ac:dyDescent="0.25">
      <c r="A164" s="7">
        <v>152</v>
      </c>
      <c r="B164" s="7" t="s">
        <v>34</v>
      </c>
      <c r="C164" s="7" t="s">
        <v>554</v>
      </c>
      <c r="D164" s="7" t="s">
        <v>555</v>
      </c>
      <c r="E164" s="7" t="s">
        <v>37</v>
      </c>
      <c r="F164" s="7">
        <v>7</v>
      </c>
      <c r="G164" s="9" t="s">
        <v>556</v>
      </c>
      <c r="H164" s="10" t="s">
        <v>557</v>
      </c>
      <c r="I164" s="7">
        <v>214</v>
      </c>
      <c r="J164" s="7" t="str">
        <f t="shared" si="21"/>
        <v>RURAL</v>
      </c>
      <c r="K164" t="str">
        <f t="shared" si="17"/>
        <v>10.214</v>
      </c>
      <c r="L164" s="10" t="s">
        <v>557</v>
      </c>
      <c r="M164" t="str">
        <f t="shared" si="18"/>
        <v xml:space="preserve"> 2h</v>
      </c>
      <c r="N164" t="s">
        <v>1012</v>
      </c>
      <c r="O164" s="33" t="str">
        <f t="shared" si="19"/>
        <v xml:space="preserve"> 2</v>
      </c>
      <c r="P164" s="33">
        <v>2</v>
      </c>
      <c r="Q164" s="36" t="str">
        <f t="shared" si="20"/>
        <v>16</v>
      </c>
      <c r="R164">
        <v>16</v>
      </c>
      <c r="S164" s="12" t="s">
        <v>78</v>
      </c>
      <c r="T164" s="12" t="s">
        <v>77</v>
      </c>
      <c r="U164" s="13" t="str">
        <f t="shared" si="15"/>
        <v>10.211</v>
      </c>
      <c r="V164" s="15" t="s">
        <v>26</v>
      </c>
    </row>
    <row r="165" spans="1:22" x14ac:dyDescent="0.25">
      <c r="A165" s="7">
        <v>153</v>
      </c>
      <c r="B165" s="7" t="s">
        <v>558</v>
      </c>
      <c r="C165" s="7" t="s">
        <v>492</v>
      </c>
      <c r="D165" s="7" t="s">
        <v>559</v>
      </c>
      <c r="E165" s="7" t="s">
        <v>48</v>
      </c>
      <c r="F165" s="7">
        <v>3</v>
      </c>
      <c r="G165" s="9" t="s">
        <v>560</v>
      </c>
      <c r="H165" s="9" t="s">
        <v>561</v>
      </c>
      <c r="I165" s="7">
        <v>215</v>
      </c>
      <c r="J165" s="7" t="str">
        <f t="shared" si="21"/>
        <v>RURAL</v>
      </c>
      <c r="K165" t="str">
        <f t="shared" si="17"/>
        <v>10.215</v>
      </c>
      <c r="L165" s="9" t="s">
        <v>561</v>
      </c>
      <c r="M165" t="str">
        <f t="shared" si="18"/>
        <v xml:space="preserve"> 5h</v>
      </c>
      <c r="N165" t="s">
        <v>1018</v>
      </c>
      <c r="O165" s="33" t="str">
        <f t="shared" si="19"/>
        <v xml:space="preserve"> 5</v>
      </c>
      <c r="P165" s="33">
        <v>5</v>
      </c>
      <c r="Q165" s="36" t="str">
        <f t="shared" si="20"/>
        <v>13</v>
      </c>
      <c r="R165">
        <v>13</v>
      </c>
      <c r="S165" s="12" t="s">
        <v>264</v>
      </c>
      <c r="T165" s="12" t="s">
        <v>167</v>
      </c>
      <c r="U165" s="13" t="str">
        <f t="shared" si="15"/>
        <v>10.215</v>
      </c>
      <c r="V165" s="15" t="s">
        <v>26</v>
      </c>
    </row>
    <row r="166" spans="1:22" x14ac:dyDescent="0.25">
      <c r="A166" s="7">
        <v>154</v>
      </c>
      <c r="B166" s="7" t="s">
        <v>65</v>
      </c>
      <c r="C166" s="7" t="s">
        <v>492</v>
      </c>
      <c r="D166" s="7" t="s">
        <v>562</v>
      </c>
      <c r="E166" s="7" t="s">
        <v>68</v>
      </c>
      <c r="F166" s="7">
        <v>3</v>
      </c>
      <c r="G166" s="9" t="s">
        <v>563</v>
      </c>
      <c r="H166" s="9" t="s">
        <v>564</v>
      </c>
      <c r="I166" s="7">
        <v>215</v>
      </c>
      <c r="J166" s="7" t="str">
        <f t="shared" si="21"/>
        <v>RURAL</v>
      </c>
      <c r="K166" t="str">
        <f t="shared" si="17"/>
        <v>10.215</v>
      </c>
      <c r="L166" s="9" t="s">
        <v>564</v>
      </c>
      <c r="M166" t="str">
        <f t="shared" si="18"/>
        <v xml:space="preserve"> 5h</v>
      </c>
      <c r="N166" t="s">
        <v>1018</v>
      </c>
      <c r="O166" s="33" t="str">
        <f t="shared" si="19"/>
        <v xml:space="preserve"> 5</v>
      </c>
      <c r="P166" s="33">
        <v>5</v>
      </c>
      <c r="Q166" s="36" t="str">
        <f t="shared" si="20"/>
        <v>09</v>
      </c>
      <c r="R166">
        <v>9</v>
      </c>
      <c r="S166" s="12" t="s">
        <v>462</v>
      </c>
      <c r="T166" s="12" t="s">
        <v>61</v>
      </c>
      <c r="U166" s="13" t="str">
        <f t="shared" si="15"/>
        <v>10.215</v>
      </c>
      <c r="V166" s="15" t="s">
        <v>26</v>
      </c>
    </row>
    <row r="167" spans="1:22" x14ac:dyDescent="0.25">
      <c r="A167" s="7">
        <v>155</v>
      </c>
      <c r="B167" s="7" t="s">
        <v>565</v>
      </c>
      <c r="C167" s="7" t="s">
        <v>566</v>
      </c>
      <c r="D167" s="7" t="s">
        <v>567</v>
      </c>
      <c r="E167" s="7" t="s">
        <v>23</v>
      </c>
      <c r="F167" s="7">
        <v>7</v>
      </c>
      <c r="G167" s="9" t="s">
        <v>568</v>
      </c>
      <c r="H167" s="10" t="s">
        <v>569</v>
      </c>
      <c r="I167" s="7">
        <v>211</v>
      </c>
      <c r="J167" s="7" t="str">
        <f t="shared" si="21"/>
        <v>RURAL</v>
      </c>
      <c r="K167" t="str">
        <f t="shared" si="17"/>
        <v>10.211</v>
      </c>
      <c r="L167" s="10" t="s">
        <v>569</v>
      </c>
      <c r="M167" t="str">
        <f t="shared" si="18"/>
        <v xml:space="preserve"> 2h</v>
      </c>
      <c r="N167" t="s">
        <v>1012</v>
      </c>
      <c r="O167" s="33" t="str">
        <f t="shared" si="19"/>
        <v xml:space="preserve"> 2</v>
      </c>
      <c r="P167" s="33">
        <v>2</v>
      </c>
      <c r="Q167" s="36" t="str">
        <f t="shared" si="20"/>
        <v>07</v>
      </c>
      <c r="R167">
        <v>7</v>
      </c>
      <c r="S167" s="12" t="s">
        <v>559</v>
      </c>
      <c r="T167" s="12" t="s">
        <v>492</v>
      </c>
      <c r="U167" s="13" t="str">
        <f t="shared" si="15"/>
        <v>10.215</v>
      </c>
      <c r="V167" s="15" t="s">
        <v>26</v>
      </c>
    </row>
    <row r="168" spans="1:22" x14ac:dyDescent="0.25">
      <c r="A168" s="7">
        <v>156</v>
      </c>
      <c r="B168" s="7" t="s">
        <v>570</v>
      </c>
      <c r="C168" s="7" t="s">
        <v>571</v>
      </c>
      <c r="D168" s="7" t="s">
        <v>572</v>
      </c>
      <c r="E168" s="7" t="s">
        <v>275</v>
      </c>
      <c r="F168" s="7">
        <v>7</v>
      </c>
      <c r="G168" s="9" t="s">
        <v>573</v>
      </c>
      <c r="H168" s="10" t="s">
        <v>574</v>
      </c>
      <c r="I168" s="7">
        <v>215</v>
      </c>
      <c r="J168" s="7" t="str">
        <f t="shared" si="21"/>
        <v>RURAL</v>
      </c>
      <c r="K168" t="str">
        <f t="shared" si="17"/>
        <v>10.215</v>
      </c>
      <c r="L168" s="10" t="s">
        <v>574</v>
      </c>
      <c r="M168" t="str">
        <f t="shared" si="18"/>
        <v xml:space="preserve"> 2h</v>
      </c>
      <c r="N168" t="s">
        <v>1012</v>
      </c>
      <c r="O168" s="33" t="str">
        <f t="shared" si="19"/>
        <v xml:space="preserve"> 2</v>
      </c>
      <c r="P168" s="33">
        <v>2</v>
      </c>
      <c r="Q168" s="36" t="str">
        <f t="shared" si="20"/>
        <v>07</v>
      </c>
      <c r="R168">
        <v>7</v>
      </c>
      <c r="S168" s="12" t="s">
        <v>472</v>
      </c>
      <c r="T168" s="12" t="e">
        <v>#N/A</v>
      </c>
      <c r="U168" s="13" t="str">
        <f t="shared" si="15"/>
        <v>10.214</v>
      </c>
      <c r="V168" s="15" t="s">
        <v>26</v>
      </c>
    </row>
    <row r="169" spans="1:22" x14ac:dyDescent="0.25">
      <c r="A169" s="7">
        <v>157</v>
      </c>
      <c r="B169" s="7" t="s">
        <v>575</v>
      </c>
      <c r="C169" s="7" t="s">
        <v>576</v>
      </c>
      <c r="D169" s="7" t="s">
        <v>577</v>
      </c>
      <c r="E169" s="7" t="s">
        <v>505</v>
      </c>
      <c r="F169" s="7">
        <v>4</v>
      </c>
      <c r="G169" s="9" t="s">
        <v>578</v>
      </c>
      <c r="H169" s="10" t="s">
        <v>579</v>
      </c>
      <c r="I169" s="7">
        <v>215</v>
      </c>
      <c r="J169" s="7" t="str">
        <f t="shared" si="21"/>
        <v>RURAL</v>
      </c>
      <c r="K169" t="str">
        <f t="shared" si="17"/>
        <v>10.215</v>
      </c>
      <c r="L169" s="10" t="s">
        <v>579</v>
      </c>
      <c r="M169" t="str">
        <f t="shared" si="18"/>
        <v xml:space="preserve"> 3h</v>
      </c>
      <c r="N169" t="s">
        <v>1006</v>
      </c>
      <c r="O169" s="33" t="str">
        <f t="shared" si="19"/>
        <v xml:space="preserve"> 3</v>
      </c>
      <c r="P169" s="33">
        <v>3</v>
      </c>
      <c r="Q169" s="36" t="str">
        <f t="shared" si="20"/>
        <v>42</v>
      </c>
      <c r="R169">
        <v>42</v>
      </c>
      <c r="S169" s="12" t="s">
        <v>457</v>
      </c>
      <c r="T169" s="12" t="s">
        <v>61</v>
      </c>
      <c r="U169" s="13" t="str">
        <f t="shared" si="15"/>
        <v>10.215</v>
      </c>
      <c r="V169" s="15" t="s">
        <v>26</v>
      </c>
    </row>
    <row r="170" spans="1:22" x14ac:dyDescent="0.25">
      <c r="A170" s="7">
        <v>158</v>
      </c>
      <c r="B170" s="7" t="s">
        <v>27</v>
      </c>
      <c r="C170" s="7" t="s">
        <v>189</v>
      </c>
      <c r="D170" s="7" t="s">
        <v>580</v>
      </c>
      <c r="E170" s="7" t="s">
        <v>23</v>
      </c>
      <c r="F170" s="7">
        <v>7</v>
      </c>
      <c r="G170" s="9" t="s">
        <v>581</v>
      </c>
      <c r="H170" s="10" t="s">
        <v>582</v>
      </c>
      <c r="I170" s="7">
        <v>215</v>
      </c>
      <c r="J170" s="7" t="str">
        <f t="shared" si="21"/>
        <v>RURAL</v>
      </c>
      <c r="K170" t="str">
        <f t="shared" si="17"/>
        <v>10.215</v>
      </c>
      <c r="L170" s="10" t="s">
        <v>582</v>
      </c>
      <c r="M170" t="str">
        <f t="shared" si="18"/>
        <v xml:space="preserve"> 2h</v>
      </c>
      <c r="N170" t="s">
        <v>1012</v>
      </c>
      <c r="O170" s="33" t="str">
        <f t="shared" si="19"/>
        <v xml:space="preserve"> 2</v>
      </c>
      <c r="P170" s="33">
        <v>2</v>
      </c>
      <c r="Q170" s="36" t="str">
        <f t="shared" si="20"/>
        <v>06</v>
      </c>
      <c r="R170">
        <v>6</v>
      </c>
      <c r="S170" s="12" t="s">
        <v>298</v>
      </c>
      <c r="T170" s="12" t="s">
        <v>98</v>
      </c>
      <c r="U170" s="13" t="str">
        <f t="shared" si="15"/>
        <v>10.211</v>
      </c>
      <c r="V170" s="16" t="s">
        <v>33</v>
      </c>
    </row>
    <row r="171" spans="1:22" x14ac:dyDescent="0.25">
      <c r="A171" s="7">
        <v>159</v>
      </c>
      <c r="B171" s="7" t="s">
        <v>583</v>
      </c>
      <c r="C171" s="7" t="s">
        <v>584</v>
      </c>
      <c r="D171" s="7" t="s">
        <v>585</v>
      </c>
      <c r="E171" s="7" t="s">
        <v>586</v>
      </c>
      <c r="F171" s="7">
        <v>5</v>
      </c>
      <c r="G171" s="9" t="s">
        <v>587</v>
      </c>
      <c r="H171" s="10" t="s">
        <v>588</v>
      </c>
      <c r="I171" s="7">
        <v>215</v>
      </c>
      <c r="J171" s="7" t="str">
        <f t="shared" si="21"/>
        <v>RURAL</v>
      </c>
      <c r="K171" t="str">
        <f t="shared" si="17"/>
        <v>10.215</v>
      </c>
      <c r="L171" s="10" t="s">
        <v>588</v>
      </c>
      <c r="M171" t="str">
        <f t="shared" si="18"/>
        <v xml:space="preserve"> 2h</v>
      </c>
      <c r="N171" t="s">
        <v>1012</v>
      </c>
      <c r="O171" s="33" t="str">
        <f t="shared" si="19"/>
        <v xml:space="preserve"> 2</v>
      </c>
      <c r="P171" s="33">
        <v>2</v>
      </c>
      <c r="Q171" s="36" t="str">
        <f t="shared" si="20"/>
        <v>54</v>
      </c>
      <c r="R171">
        <v>54</v>
      </c>
      <c r="S171" s="12" t="s">
        <v>447</v>
      </c>
      <c r="T171" s="12" t="s">
        <v>657</v>
      </c>
      <c r="U171" s="13" t="str">
        <f t="shared" si="15"/>
        <v>10.215</v>
      </c>
      <c r="V171" s="15" t="s">
        <v>26</v>
      </c>
    </row>
    <row r="172" spans="1:22" x14ac:dyDescent="0.25">
      <c r="A172" s="7">
        <v>160</v>
      </c>
      <c r="B172" s="7" t="s">
        <v>589</v>
      </c>
      <c r="C172" s="7" t="s">
        <v>590</v>
      </c>
      <c r="D172" s="7" t="s">
        <v>591</v>
      </c>
      <c r="E172" s="7" t="s">
        <v>586</v>
      </c>
      <c r="F172" s="7">
        <v>3</v>
      </c>
      <c r="G172" s="9" t="s">
        <v>587</v>
      </c>
      <c r="H172" s="9" t="s">
        <v>592</v>
      </c>
      <c r="I172" s="7">
        <v>215</v>
      </c>
      <c r="J172" s="7" t="str">
        <f t="shared" si="21"/>
        <v>RURAL</v>
      </c>
      <c r="K172" t="str">
        <f t="shared" si="17"/>
        <v>10.215</v>
      </c>
      <c r="L172" s="9" t="s">
        <v>592</v>
      </c>
      <c r="M172" t="str">
        <f t="shared" si="18"/>
        <v xml:space="preserve"> 4h</v>
      </c>
      <c r="N172" t="s">
        <v>1004</v>
      </c>
      <c r="O172" s="33" t="str">
        <f t="shared" si="19"/>
        <v xml:space="preserve"> 4</v>
      </c>
      <c r="P172" s="33">
        <v>4</v>
      </c>
      <c r="Q172" s="36" t="str">
        <f t="shared" si="20"/>
        <v>49</v>
      </c>
      <c r="R172">
        <v>49</v>
      </c>
      <c r="S172" s="12" t="s">
        <v>373</v>
      </c>
      <c r="T172" s="12" t="s">
        <v>662</v>
      </c>
      <c r="U172" s="13" t="str">
        <f t="shared" si="15"/>
        <v>10.211</v>
      </c>
      <c r="V172" s="15" t="s">
        <v>26</v>
      </c>
    </row>
    <row r="173" spans="1:22" x14ac:dyDescent="0.25">
      <c r="A173" s="7">
        <v>161</v>
      </c>
      <c r="B173" s="7" t="s">
        <v>125</v>
      </c>
      <c r="C173" s="7" t="s">
        <v>593</v>
      </c>
      <c r="D173" s="7" t="s">
        <v>594</v>
      </c>
      <c r="E173" s="7" t="s">
        <v>68</v>
      </c>
      <c r="F173" s="7">
        <v>4</v>
      </c>
      <c r="G173" s="9" t="s">
        <v>595</v>
      </c>
      <c r="H173" s="10" t="s">
        <v>596</v>
      </c>
      <c r="I173" s="7">
        <v>215</v>
      </c>
      <c r="J173" s="7" t="str">
        <f t="shared" si="21"/>
        <v>URBAN</v>
      </c>
      <c r="K173" t="str">
        <f t="shared" si="17"/>
        <v>10.215</v>
      </c>
      <c r="L173" s="10" t="s">
        <v>596</v>
      </c>
      <c r="M173" t="str">
        <f t="shared" si="18"/>
        <v xml:space="preserve"> 3h</v>
      </c>
      <c r="N173" t="s">
        <v>1006</v>
      </c>
      <c r="O173" s="33" t="str">
        <f t="shared" si="19"/>
        <v xml:space="preserve"> 3</v>
      </c>
      <c r="P173" s="33">
        <v>3</v>
      </c>
      <c r="Q173" s="36" t="str">
        <f t="shared" si="20"/>
        <v>34</v>
      </c>
      <c r="R173">
        <v>34</v>
      </c>
      <c r="S173" s="12" t="s">
        <v>562</v>
      </c>
      <c r="T173" s="12" t="s">
        <v>492</v>
      </c>
      <c r="U173" s="13" t="str">
        <f t="shared" si="15"/>
        <v>10.215</v>
      </c>
      <c r="V173" s="15" t="s">
        <v>26</v>
      </c>
    </row>
    <row r="174" spans="1:22" x14ac:dyDescent="0.25">
      <c r="A174" s="7">
        <v>162</v>
      </c>
      <c r="B174" s="7" t="s">
        <v>301</v>
      </c>
      <c r="C174" s="7" t="s">
        <v>597</v>
      </c>
      <c r="D174" s="7" t="s">
        <v>598</v>
      </c>
      <c r="E174" s="7" t="s">
        <v>48</v>
      </c>
      <c r="F174" s="7">
        <v>7</v>
      </c>
      <c r="G174" s="9" t="s">
        <v>599</v>
      </c>
      <c r="H174" s="10" t="s">
        <v>600</v>
      </c>
      <c r="I174" s="7">
        <v>215</v>
      </c>
      <c r="J174" s="7" t="str">
        <f t="shared" si="21"/>
        <v>RURAL</v>
      </c>
      <c r="K174" t="str">
        <f t="shared" si="17"/>
        <v>10.215</v>
      </c>
      <c r="L174" s="10" t="s">
        <v>600</v>
      </c>
      <c r="M174" t="str">
        <f t="shared" si="18"/>
        <v xml:space="preserve"> 1h</v>
      </c>
      <c r="N174" t="s">
        <v>1005</v>
      </c>
      <c r="O174" s="33" t="str">
        <f t="shared" si="19"/>
        <v xml:space="preserve"> 1</v>
      </c>
      <c r="P174" s="33">
        <v>1</v>
      </c>
      <c r="Q174" s="36" t="str">
        <f t="shared" si="20"/>
        <v>59</v>
      </c>
      <c r="R174">
        <v>59</v>
      </c>
      <c r="S174" s="12" t="s">
        <v>420</v>
      </c>
      <c r="T174" s="12">
        <v>0</v>
      </c>
      <c r="U174" s="13" t="str">
        <f t="shared" si="15"/>
        <v>10.215</v>
      </c>
      <c r="V174" s="15" t="s">
        <v>26</v>
      </c>
    </row>
    <row r="175" spans="1:22" x14ac:dyDescent="0.25">
      <c r="A175" s="7">
        <v>165</v>
      </c>
      <c r="B175" s="7" t="s">
        <v>558</v>
      </c>
      <c r="C175" s="7" t="s">
        <v>597</v>
      </c>
      <c r="D175" s="7" t="s">
        <v>601</v>
      </c>
      <c r="E175" s="7" t="s">
        <v>602</v>
      </c>
      <c r="F175" s="7">
        <v>4</v>
      </c>
      <c r="G175" s="9" t="s">
        <v>599</v>
      </c>
      <c r="H175" s="10" t="s">
        <v>603</v>
      </c>
      <c r="I175" s="7">
        <v>215</v>
      </c>
      <c r="J175" s="7" t="str">
        <f t="shared" si="21"/>
        <v>RURAL</v>
      </c>
      <c r="K175" t="str">
        <f t="shared" si="17"/>
        <v>10.215</v>
      </c>
      <c r="L175" s="10" t="s">
        <v>603</v>
      </c>
      <c r="M175" t="str">
        <f t="shared" si="18"/>
        <v xml:space="preserve"> 3h</v>
      </c>
      <c r="N175" t="s">
        <v>1006</v>
      </c>
      <c r="O175" s="33" t="str">
        <f t="shared" si="19"/>
        <v xml:space="preserve"> 3</v>
      </c>
      <c r="P175" s="33">
        <v>3</v>
      </c>
      <c r="Q175" s="36" t="str">
        <f t="shared" si="20"/>
        <v>28</v>
      </c>
      <c r="R175">
        <v>28</v>
      </c>
      <c r="S175" s="12" t="s">
        <v>320</v>
      </c>
      <c r="T175" s="12" t="s">
        <v>662</v>
      </c>
      <c r="U175" s="13" t="str">
        <f t="shared" si="15"/>
        <v>10.215</v>
      </c>
      <c r="V175" s="15" t="s">
        <v>26</v>
      </c>
    </row>
    <row r="176" spans="1:22" x14ac:dyDescent="0.25">
      <c r="A176" s="7">
        <v>164</v>
      </c>
      <c r="B176" s="7" t="s">
        <v>604</v>
      </c>
      <c r="C176" s="7" t="s">
        <v>281</v>
      </c>
      <c r="D176" s="7" t="s">
        <v>605</v>
      </c>
      <c r="E176" s="7" t="s">
        <v>48</v>
      </c>
      <c r="F176" s="7">
        <v>3</v>
      </c>
      <c r="G176" s="9" t="s">
        <v>599</v>
      </c>
      <c r="H176" s="9" t="s">
        <v>606</v>
      </c>
      <c r="I176" s="7">
        <v>211</v>
      </c>
      <c r="J176" s="7" t="str">
        <f t="shared" si="21"/>
        <v>RURAL</v>
      </c>
      <c r="K176" t="str">
        <f t="shared" si="17"/>
        <v>10.211</v>
      </c>
      <c r="L176" s="9" t="s">
        <v>606</v>
      </c>
      <c r="M176" t="str">
        <f t="shared" si="18"/>
        <v xml:space="preserve"> 4h</v>
      </c>
      <c r="N176" t="s">
        <v>1004</v>
      </c>
      <c r="O176" s="33" t="str">
        <f t="shared" si="19"/>
        <v xml:space="preserve"> 4</v>
      </c>
      <c r="P176" s="33">
        <v>4</v>
      </c>
      <c r="Q176" s="36" t="str">
        <f t="shared" si="20"/>
        <v>38</v>
      </c>
      <c r="R176">
        <v>38</v>
      </c>
      <c r="S176" s="12" t="s">
        <v>493</v>
      </c>
      <c r="T176" s="12" t="s">
        <v>492</v>
      </c>
      <c r="U176" s="13" t="str">
        <f t="shared" si="15"/>
        <v>10.211</v>
      </c>
      <c r="V176" s="15" t="s">
        <v>26</v>
      </c>
    </row>
    <row r="177" spans="1:22" x14ac:dyDescent="0.25">
      <c r="A177" s="7">
        <v>163</v>
      </c>
      <c r="B177" s="7" t="s">
        <v>296</v>
      </c>
      <c r="C177" s="7" t="s">
        <v>281</v>
      </c>
      <c r="D177" s="7" t="s">
        <v>607</v>
      </c>
      <c r="E177" s="7" t="s">
        <v>43</v>
      </c>
      <c r="F177" s="7">
        <v>3</v>
      </c>
      <c r="G177" s="9" t="s">
        <v>599</v>
      </c>
      <c r="H177" s="9" t="s">
        <v>608</v>
      </c>
      <c r="I177" s="7">
        <v>211</v>
      </c>
      <c r="J177" s="7" t="str">
        <f t="shared" si="21"/>
        <v>RURAL</v>
      </c>
      <c r="K177" t="str">
        <f t="shared" si="17"/>
        <v>10.211</v>
      </c>
      <c r="L177" s="9" t="s">
        <v>608</v>
      </c>
      <c r="M177" t="str">
        <f t="shared" si="18"/>
        <v xml:space="preserve"> 4h</v>
      </c>
      <c r="N177" t="s">
        <v>1004</v>
      </c>
      <c r="O177" s="33" t="str">
        <f t="shared" si="19"/>
        <v xml:space="preserve"> 4</v>
      </c>
      <c r="P177" s="33">
        <v>4</v>
      </c>
      <c r="Q177" s="36" t="str">
        <f t="shared" si="20"/>
        <v>38</v>
      </c>
      <c r="R177">
        <v>38</v>
      </c>
      <c r="S177" s="12" t="s">
        <v>491</v>
      </c>
      <c r="T177" s="12" t="s">
        <v>653</v>
      </c>
      <c r="U177" s="13" t="str">
        <f t="shared" si="15"/>
        <v>10.215</v>
      </c>
      <c r="V177" s="16" t="s">
        <v>33</v>
      </c>
    </row>
    <row r="178" spans="1:22" x14ac:dyDescent="0.25">
      <c r="A178" s="7">
        <v>166</v>
      </c>
      <c r="B178" s="7" t="s">
        <v>401</v>
      </c>
      <c r="C178" s="7" t="s">
        <v>411</v>
      </c>
      <c r="D178" s="7" t="s">
        <v>609</v>
      </c>
      <c r="E178" s="7" t="s">
        <v>23</v>
      </c>
      <c r="F178" s="7">
        <v>5</v>
      </c>
      <c r="G178" s="9" t="s">
        <v>610</v>
      </c>
      <c r="H178" s="10" t="s">
        <v>611</v>
      </c>
      <c r="I178" s="7">
        <v>215</v>
      </c>
      <c r="J178" s="7" t="str">
        <f t="shared" si="21"/>
        <v>RURAL</v>
      </c>
      <c r="K178" t="str">
        <f t="shared" si="17"/>
        <v>10.215</v>
      </c>
      <c r="L178" s="10" t="s">
        <v>611</v>
      </c>
      <c r="M178" t="str">
        <f t="shared" si="18"/>
        <v xml:space="preserve"> 2h</v>
      </c>
      <c r="N178" t="s">
        <v>1012</v>
      </c>
      <c r="O178" s="33" t="str">
        <f t="shared" si="19"/>
        <v xml:space="preserve"> 2</v>
      </c>
      <c r="P178" s="33">
        <v>2</v>
      </c>
      <c r="Q178" s="36" t="str">
        <f t="shared" si="20"/>
        <v>44</v>
      </c>
      <c r="R178">
        <v>44</v>
      </c>
      <c r="S178" s="12" t="s">
        <v>406</v>
      </c>
      <c r="T178" s="12" t="s">
        <v>657</v>
      </c>
      <c r="U178" s="13" t="str">
        <f t="shared" si="15"/>
        <v>10.215</v>
      </c>
      <c r="V178" s="15" t="s">
        <v>26</v>
      </c>
    </row>
    <row r="179" spans="1:22" x14ac:dyDescent="0.25">
      <c r="A179" s="7">
        <v>167</v>
      </c>
      <c r="B179" s="7" t="s">
        <v>267</v>
      </c>
      <c r="C179" s="7" t="s">
        <v>612</v>
      </c>
      <c r="D179" s="7" t="s">
        <v>613</v>
      </c>
      <c r="E179" s="7" t="s">
        <v>270</v>
      </c>
      <c r="F179" s="7">
        <v>5</v>
      </c>
      <c r="G179" s="9" t="s">
        <v>614</v>
      </c>
      <c r="H179" s="10" t="s">
        <v>615</v>
      </c>
      <c r="I179" s="7">
        <v>215</v>
      </c>
      <c r="J179" s="7" t="str">
        <f t="shared" si="21"/>
        <v>RURAL</v>
      </c>
      <c r="K179" t="str">
        <f t="shared" si="17"/>
        <v>10.215</v>
      </c>
      <c r="L179" s="10" t="s">
        <v>615</v>
      </c>
      <c r="M179" t="str">
        <f t="shared" si="18"/>
        <v xml:space="preserve"> 2h</v>
      </c>
      <c r="N179" t="s">
        <v>1012</v>
      </c>
      <c r="O179" s="33" t="str">
        <f t="shared" si="19"/>
        <v xml:space="preserve"> 2</v>
      </c>
      <c r="P179" s="33">
        <v>2</v>
      </c>
      <c r="Q179" s="36" t="str">
        <f t="shared" si="20"/>
        <v>40</v>
      </c>
      <c r="R179">
        <v>40</v>
      </c>
      <c r="S179" s="12" t="s">
        <v>489</v>
      </c>
      <c r="T179" s="12" t="s">
        <v>653</v>
      </c>
      <c r="U179" s="13" t="str">
        <f t="shared" si="15"/>
        <v>10.215</v>
      </c>
      <c r="V179" s="16" t="s">
        <v>33</v>
      </c>
    </row>
    <row r="180" spans="1:22" x14ac:dyDescent="0.25">
      <c r="A180" s="7">
        <v>168</v>
      </c>
      <c r="B180" s="7" t="s">
        <v>401</v>
      </c>
      <c r="C180" s="7" t="s">
        <v>616</v>
      </c>
      <c r="D180" s="7" t="s">
        <v>617</v>
      </c>
      <c r="E180" s="7" t="s">
        <v>30</v>
      </c>
      <c r="F180" s="7">
        <v>4</v>
      </c>
      <c r="G180" s="9" t="s">
        <v>618</v>
      </c>
      <c r="H180" s="10" t="s">
        <v>619</v>
      </c>
      <c r="I180" s="7">
        <v>211</v>
      </c>
      <c r="J180" s="7" t="str">
        <f t="shared" si="21"/>
        <v>RURAL</v>
      </c>
      <c r="K180" t="str">
        <f t="shared" si="17"/>
        <v>10.211</v>
      </c>
      <c r="L180" s="10" t="s">
        <v>619</v>
      </c>
      <c r="M180" t="str">
        <f t="shared" si="18"/>
        <v xml:space="preserve"> 3h</v>
      </c>
      <c r="N180" t="s">
        <v>1006</v>
      </c>
      <c r="O180" s="33" t="str">
        <f t="shared" si="19"/>
        <v xml:space="preserve"> 3</v>
      </c>
      <c r="P180" s="33">
        <v>3</v>
      </c>
      <c r="Q180" s="36" t="str">
        <f t="shared" si="20"/>
        <v>18</v>
      </c>
      <c r="R180">
        <v>18</v>
      </c>
      <c r="S180" s="12" t="s">
        <v>315</v>
      </c>
      <c r="T180" s="12" t="s">
        <v>273</v>
      </c>
      <c r="U180" s="13" t="str">
        <f t="shared" si="15"/>
        <v>10.215</v>
      </c>
      <c r="V180" s="15" t="s">
        <v>26</v>
      </c>
    </row>
    <row r="181" spans="1:22" x14ac:dyDescent="0.25">
      <c r="A181" s="7">
        <v>169</v>
      </c>
      <c r="B181" s="7" t="s">
        <v>620</v>
      </c>
      <c r="C181" s="7" t="s">
        <v>621</v>
      </c>
      <c r="D181" s="7" t="s">
        <v>622</v>
      </c>
      <c r="E181" s="7" t="s">
        <v>132</v>
      </c>
      <c r="F181" s="7">
        <v>7</v>
      </c>
      <c r="G181" s="9" t="s">
        <v>623</v>
      </c>
      <c r="H181" s="10" t="s">
        <v>624</v>
      </c>
      <c r="I181" s="7">
        <v>215</v>
      </c>
      <c r="J181" s="7" t="str">
        <f t="shared" si="21"/>
        <v>RURAL</v>
      </c>
      <c r="K181" t="str">
        <f t="shared" si="17"/>
        <v>10.215</v>
      </c>
      <c r="L181" s="10" t="s">
        <v>624</v>
      </c>
      <c r="M181" t="str">
        <f t="shared" si="18"/>
        <v xml:space="preserve"> 1h</v>
      </c>
      <c r="N181" t="s">
        <v>1005</v>
      </c>
      <c r="O181" s="33" t="str">
        <f t="shared" si="19"/>
        <v xml:space="preserve"> 1</v>
      </c>
      <c r="P181" s="33">
        <v>1</v>
      </c>
      <c r="Q181" s="36" t="str">
        <f t="shared" si="20"/>
        <v>45</v>
      </c>
      <c r="R181">
        <v>45</v>
      </c>
      <c r="S181" s="12" t="s">
        <v>487</v>
      </c>
      <c r="T181" s="12" t="s">
        <v>653</v>
      </c>
      <c r="U181" s="13" t="str">
        <f t="shared" si="15"/>
        <v>10.215</v>
      </c>
      <c r="V181" s="16" t="s">
        <v>33</v>
      </c>
    </row>
    <row r="182" spans="1:22" x14ac:dyDescent="0.25">
      <c r="A182" s="7">
        <v>170</v>
      </c>
      <c r="B182" s="7" t="s">
        <v>301</v>
      </c>
      <c r="C182" s="7" t="s">
        <v>427</v>
      </c>
      <c r="D182" s="7" t="s">
        <v>625</v>
      </c>
      <c r="E182" s="7" t="s">
        <v>48</v>
      </c>
      <c r="F182" s="7">
        <v>5</v>
      </c>
      <c r="G182" s="9" t="s">
        <v>626</v>
      </c>
      <c r="H182" s="10" t="s">
        <v>627</v>
      </c>
      <c r="I182" s="7">
        <v>215</v>
      </c>
      <c r="J182" s="7" t="str">
        <f t="shared" si="21"/>
        <v>RURAL</v>
      </c>
      <c r="K182" t="str">
        <f t="shared" si="17"/>
        <v>10.215</v>
      </c>
      <c r="L182" s="10" t="s">
        <v>627</v>
      </c>
      <c r="M182" t="str">
        <f t="shared" si="18"/>
        <v xml:space="preserve"> 2h</v>
      </c>
      <c r="N182" t="s">
        <v>1012</v>
      </c>
      <c r="O182" s="33" t="str">
        <f t="shared" si="19"/>
        <v xml:space="preserve"> 2</v>
      </c>
      <c r="P182" s="33">
        <v>2</v>
      </c>
      <c r="Q182" s="36" t="str">
        <f t="shared" si="20"/>
        <v>27</v>
      </c>
      <c r="R182">
        <v>27</v>
      </c>
      <c r="S182" s="12" t="s">
        <v>307</v>
      </c>
      <c r="T182" s="12" t="e">
        <v>#N/A</v>
      </c>
      <c r="U182" s="13" t="str">
        <f t="shared" si="15"/>
        <v>10.211</v>
      </c>
      <c r="V182" s="15" t="s">
        <v>26</v>
      </c>
    </row>
    <row r="183" spans="1:22" x14ac:dyDescent="0.25">
      <c r="A183" s="7">
        <v>171</v>
      </c>
      <c r="B183" s="7" t="s">
        <v>301</v>
      </c>
      <c r="C183" s="7" t="s">
        <v>427</v>
      </c>
      <c r="D183" s="7" t="s">
        <v>628</v>
      </c>
      <c r="E183" s="7" t="s">
        <v>48</v>
      </c>
      <c r="F183" s="7">
        <v>5</v>
      </c>
      <c r="G183" s="9" t="s">
        <v>629</v>
      </c>
      <c r="H183" s="10" t="s">
        <v>630</v>
      </c>
      <c r="I183" s="7">
        <v>211</v>
      </c>
      <c r="J183" s="7" t="str">
        <f t="shared" si="21"/>
        <v>RURAL</v>
      </c>
      <c r="K183" t="str">
        <f t="shared" si="17"/>
        <v>10.211</v>
      </c>
      <c r="L183" s="10" t="s">
        <v>630</v>
      </c>
      <c r="M183" t="str">
        <f t="shared" si="18"/>
        <v xml:space="preserve"> 2h</v>
      </c>
      <c r="N183" t="s">
        <v>1012</v>
      </c>
      <c r="O183" s="33" t="str">
        <f t="shared" si="19"/>
        <v xml:space="preserve"> 2</v>
      </c>
      <c r="P183" s="33">
        <v>2</v>
      </c>
      <c r="Q183" s="36" t="str">
        <f t="shared" si="20"/>
        <v>23</v>
      </c>
      <c r="R183">
        <v>23</v>
      </c>
      <c r="S183" s="12" t="s">
        <v>497</v>
      </c>
      <c r="T183" s="12" t="s">
        <v>454</v>
      </c>
      <c r="U183" s="13" t="str">
        <f t="shared" si="15"/>
        <v>10.211</v>
      </c>
      <c r="V183" s="15" t="s">
        <v>26</v>
      </c>
    </row>
    <row r="184" spans="1:22" x14ac:dyDescent="0.25">
      <c r="A184" s="7">
        <v>172</v>
      </c>
      <c r="B184" s="7" t="s">
        <v>631</v>
      </c>
      <c r="C184" s="7" t="s">
        <v>632</v>
      </c>
      <c r="D184" s="7" t="s">
        <v>633</v>
      </c>
      <c r="E184" s="7" t="s">
        <v>43</v>
      </c>
      <c r="F184" s="7">
        <v>4</v>
      </c>
      <c r="G184" s="9" t="s">
        <v>634</v>
      </c>
      <c r="H184" s="10" t="s">
        <v>635</v>
      </c>
      <c r="I184" s="7">
        <v>215</v>
      </c>
      <c r="J184" s="7" t="str">
        <f t="shared" si="21"/>
        <v>RURAL</v>
      </c>
      <c r="K184" t="str">
        <f t="shared" si="17"/>
        <v>10.215</v>
      </c>
      <c r="L184" s="10" t="s">
        <v>635</v>
      </c>
      <c r="M184" t="str">
        <f t="shared" si="18"/>
        <v xml:space="preserve"> 2h</v>
      </c>
      <c r="N184" t="s">
        <v>1012</v>
      </c>
      <c r="O184" s="33" t="str">
        <f t="shared" si="19"/>
        <v xml:space="preserve"> 2</v>
      </c>
      <c r="P184" s="33">
        <v>2</v>
      </c>
      <c r="Q184" s="36" t="str">
        <f t="shared" si="20"/>
        <v>51</v>
      </c>
      <c r="R184">
        <v>51</v>
      </c>
      <c r="S184" s="12" t="s">
        <v>168</v>
      </c>
      <c r="T184" s="12" t="s">
        <v>263</v>
      </c>
      <c r="U184" s="13" t="str">
        <f t="shared" si="15"/>
        <v>10.215</v>
      </c>
      <c r="V184" s="15" t="s">
        <v>26</v>
      </c>
    </row>
    <row r="185" spans="1:22" x14ac:dyDescent="0.25">
      <c r="A185" s="7">
        <v>173</v>
      </c>
      <c r="B185" s="7" t="s">
        <v>636</v>
      </c>
      <c r="C185" s="7" t="s">
        <v>503</v>
      </c>
      <c r="D185" s="7" t="s">
        <v>637</v>
      </c>
      <c r="E185" s="7" t="s">
        <v>48</v>
      </c>
      <c r="F185" s="7">
        <v>3</v>
      </c>
      <c r="G185" s="9" t="s">
        <v>638</v>
      </c>
      <c r="H185" s="10" t="s">
        <v>639</v>
      </c>
      <c r="I185" s="7">
        <v>215</v>
      </c>
      <c r="J185" s="7" t="str">
        <f t="shared" si="21"/>
        <v>RURAL</v>
      </c>
      <c r="K185" t="str">
        <f t="shared" si="17"/>
        <v>10.215</v>
      </c>
      <c r="L185" s="10" t="s">
        <v>639</v>
      </c>
      <c r="M185" t="str">
        <f t="shared" si="18"/>
        <v xml:space="preserve"> 3h</v>
      </c>
      <c r="N185" t="s">
        <v>1006</v>
      </c>
      <c r="O185" s="33" t="str">
        <f t="shared" si="19"/>
        <v xml:space="preserve"> 3</v>
      </c>
      <c r="P185" s="33">
        <v>3</v>
      </c>
      <c r="Q185" s="36" t="str">
        <f t="shared" si="20"/>
        <v>46</v>
      </c>
      <c r="R185">
        <v>46</v>
      </c>
      <c r="S185" s="12" t="s">
        <v>649</v>
      </c>
      <c r="T185" s="12" t="s">
        <v>653</v>
      </c>
      <c r="U185" s="13" t="str">
        <f t="shared" si="15"/>
        <v>10.215</v>
      </c>
      <c r="V185" s="16" t="s">
        <v>33</v>
      </c>
    </row>
    <row r="186" spans="1:22" x14ac:dyDescent="0.25">
      <c r="A186" s="7">
        <v>174</v>
      </c>
      <c r="B186" s="7" t="s">
        <v>640</v>
      </c>
      <c r="C186" s="7" t="s">
        <v>641</v>
      </c>
      <c r="D186" s="7" t="s">
        <v>642</v>
      </c>
      <c r="E186" s="7" t="s">
        <v>23</v>
      </c>
      <c r="F186" s="7">
        <v>6</v>
      </c>
      <c r="G186" s="9" t="s">
        <v>643</v>
      </c>
      <c r="H186" s="10" t="s">
        <v>644</v>
      </c>
      <c r="I186" s="7">
        <v>211</v>
      </c>
      <c r="J186" s="7" t="str">
        <f t="shared" si="21"/>
        <v>RURAL</v>
      </c>
      <c r="K186" t="str">
        <f t="shared" si="17"/>
        <v>10.211</v>
      </c>
      <c r="L186" s="10" t="s">
        <v>644</v>
      </c>
      <c r="M186" t="str">
        <f t="shared" si="18"/>
        <v xml:space="preserve"> 1h</v>
      </c>
      <c r="N186" t="s">
        <v>1005</v>
      </c>
      <c r="O186" s="33" t="str">
        <f t="shared" si="19"/>
        <v xml:space="preserve"> 1</v>
      </c>
      <c r="P186" s="33">
        <v>1</v>
      </c>
      <c r="Q186" s="36" t="str">
        <f t="shared" si="20"/>
        <v>44</v>
      </c>
      <c r="R186">
        <v>44</v>
      </c>
      <c r="S186" s="12" t="s">
        <v>666</v>
      </c>
      <c r="T186" s="12" t="s">
        <v>667</v>
      </c>
      <c r="U186" s="13" t="str">
        <f t="shared" si="15"/>
        <v>10.215</v>
      </c>
      <c r="V186" s="15" t="s">
        <v>26</v>
      </c>
    </row>
    <row r="187" spans="1:22" x14ac:dyDescent="0.25">
      <c r="A187" s="7">
        <v>175</v>
      </c>
      <c r="B187" s="7" t="s">
        <v>306</v>
      </c>
      <c r="C187" s="7" t="s">
        <v>427</v>
      </c>
      <c r="D187" s="7" t="s">
        <v>645</v>
      </c>
      <c r="E187" s="7" t="s">
        <v>23</v>
      </c>
      <c r="F187" s="7">
        <v>5</v>
      </c>
      <c r="G187" s="9" t="s">
        <v>646</v>
      </c>
      <c r="H187" s="10" t="s">
        <v>647</v>
      </c>
      <c r="I187" s="7">
        <v>211</v>
      </c>
      <c r="J187" s="7" t="str">
        <f t="shared" si="21"/>
        <v>RURAL</v>
      </c>
      <c r="K187" t="str">
        <f t="shared" si="17"/>
        <v>10.211</v>
      </c>
      <c r="L187" s="10" t="s">
        <v>647</v>
      </c>
      <c r="M187" t="str">
        <f t="shared" si="18"/>
        <v xml:space="preserve"> 2h</v>
      </c>
      <c r="N187" t="s">
        <v>1012</v>
      </c>
      <c r="O187" s="33" t="str">
        <f t="shared" si="19"/>
        <v xml:space="preserve"> 2</v>
      </c>
      <c r="P187" s="33">
        <v>2</v>
      </c>
      <c r="Q187" s="36" t="str">
        <f t="shared" si="20"/>
        <v>00</v>
      </c>
      <c r="R187">
        <v>0</v>
      </c>
      <c r="S187" s="12" t="s">
        <v>103</v>
      </c>
      <c r="T187" s="12" t="e">
        <v>#N/A</v>
      </c>
      <c r="U187" s="13" t="str">
        <f t="shared" si="15"/>
        <v>10.215</v>
      </c>
      <c r="V187" s="15" t="s">
        <v>26</v>
      </c>
    </row>
    <row r="188" spans="1:22" x14ac:dyDescent="0.25">
      <c r="A188" s="7">
        <v>176</v>
      </c>
      <c r="B188" s="7" t="s">
        <v>125</v>
      </c>
      <c r="C188" s="7" t="s">
        <v>648</v>
      </c>
      <c r="D188" s="7" t="s">
        <v>649</v>
      </c>
      <c r="E188" s="7" t="s">
        <v>68</v>
      </c>
      <c r="F188" s="7">
        <v>0</v>
      </c>
      <c r="G188" s="10" t="s">
        <v>650</v>
      </c>
      <c r="H188" s="7">
        <v>0</v>
      </c>
      <c r="I188" s="7">
        <v>215</v>
      </c>
      <c r="J188" s="7" t="str">
        <f t="shared" si="21"/>
        <v>URBAN</v>
      </c>
      <c r="K188" t="str">
        <f t="shared" si="17"/>
        <v>10.215</v>
      </c>
      <c r="L188" s="7">
        <v>0</v>
      </c>
      <c r="M188">
        <v>0</v>
      </c>
      <c r="N188">
        <v>0</v>
      </c>
      <c r="O188" s="33" t="str">
        <f t="shared" si="19"/>
        <v>0</v>
      </c>
      <c r="P188" s="33">
        <v>0</v>
      </c>
      <c r="Q188" s="36">
        <v>0</v>
      </c>
      <c r="R188">
        <v>0</v>
      </c>
      <c r="S188" s="12" t="s">
        <v>452</v>
      </c>
      <c r="T188" s="12" t="e">
        <v>#N/A</v>
      </c>
      <c r="U188" s="13" t="str">
        <f t="shared" si="15"/>
        <v>10.215</v>
      </c>
      <c r="V188" s="15" t="s">
        <v>26</v>
      </c>
    </row>
    <row r="189" spans="1:22" x14ac:dyDescent="0.25">
      <c r="A189" s="1"/>
      <c r="B189" s="1"/>
      <c r="C189" s="1"/>
      <c r="D189" s="1"/>
      <c r="E189" s="1"/>
      <c r="F189" s="1"/>
      <c r="G189" s="18"/>
      <c r="H189" s="1"/>
      <c r="I189" s="1"/>
      <c r="J189" s="1"/>
      <c r="O189" s="33">
        <f>SUM(O20:O188)</f>
        <v>112</v>
      </c>
      <c r="Q189" s="36">
        <f>SUM(Q20:Q188)</f>
        <v>190</v>
      </c>
    </row>
    <row r="191" spans="1:22" x14ac:dyDescent="0.25">
      <c r="O191" s="33">
        <f>(112*60)+(190/60)</f>
        <v>6723.166666666667</v>
      </c>
    </row>
    <row r="193" spans="9:18" x14ac:dyDescent="0.25">
      <c r="O193" s="33">
        <f>O191/176</f>
        <v>38.199810606060609</v>
      </c>
    </row>
    <row r="194" spans="9:18" x14ac:dyDescent="0.25">
      <c r="O194" s="33" t="s">
        <v>1020</v>
      </c>
    </row>
    <row r="195" spans="9:18" x14ac:dyDescent="0.25">
      <c r="J195" s="38" t="s">
        <v>1029</v>
      </c>
    </row>
    <row r="196" spans="9:18" x14ac:dyDescent="0.25">
      <c r="I196">
        <v>4</v>
      </c>
      <c r="K196">
        <v>5</v>
      </c>
      <c r="Q196" s="41" t="s">
        <v>1028</v>
      </c>
    </row>
    <row r="197" spans="9:18" x14ac:dyDescent="0.25">
      <c r="I197">
        <v>1</v>
      </c>
      <c r="K197">
        <v>2</v>
      </c>
      <c r="P197" s="33">
        <v>10</v>
      </c>
      <c r="R197">
        <v>23</v>
      </c>
    </row>
    <row r="198" spans="9:18" x14ac:dyDescent="0.25">
      <c r="I198">
        <v>3</v>
      </c>
      <c r="K198">
        <v>7</v>
      </c>
      <c r="P198" s="33">
        <v>2</v>
      </c>
      <c r="R198">
        <v>14</v>
      </c>
    </row>
    <row r="199" spans="9:18" x14ac:dyDescent="0.25">
      <c r="I199">
        <v>8</v>
      </c>
      <c r="K199">
        <v>26</v>
      </c>
      <c r="P199" s="33">
        <v>1</v>
      </c>
      <c r="R199">
        <v>27</v>
      </c>
    </row>
    <row r="200" spans="9:18" x14ac:dyDescent="0.25">
      <c r="I200">
        <v>1</v>
      </c>
      <c r="K200">
        <v>51</v>
      </c>
      <c r="P200" s="33">
        <v>2</v>
      </c>
      <c r="R200">
        <v>4</v>
      </c>
    </row>
    <row r="201" spans="9:18" x14ac:dyDescent="0.25">
      <c r="I201">
        <v>9</v>
      </c>
      <c r="K201">
        <v>19</v>
      </c>
      <c r="P201" s="33">
        <v>3</v>
      </c>
      <c r="R201">
        <v>32</v>
      </c>
    </row>
    <row r="202" spans="9:18" x14ac:dyDescent="0.25">
      <c r="I202">
        <v>6</v>
      </c>
      <c r="K202">
        <v>50</v>
      </c>
      <c r="P202" s="33">
        <v>3</v>
      </c>
      <c r="R202">
        <v>32</v>
      </c>
    </row>
    <row r="203" spans="9:18" x14ac:dyDescent="0.25">
      <c r="I203">
        <v>15</v>
      </c>
      <c r="K203">
        <v>1</v>
      </c>
      <c r="P203" s="33">
        <v>3</v>
      </c>
      <c r="R203">
        <v>32</v>
      </c>
    </row>
    <row r="204" spans="9:18" x14ac:dyDescent="0.25">
      <c r="I204">
        <v>14</v>
      </c>
      <c r="K204">
        <v>58</v>
      </c>
      <c r="P204" s="33">
        <v>3</v>
      </c>
      <c r="R204">
        <v>32</v>
      </c>
    </row>
    <row r="205" spans="9:18" x14ac:dyDescent="0.25">
      <c r="I205">
        <v>2</v>
      </c>
      <c r="K205">
        <v>38</v>
      </c>
      <c r="P205" s="33">
        <v>1</v>
      </c>
      <c r="R205">
        <v>54</v>
      </c>
    </row>
    <row r="206" spans="9:18" x14ac:dyDescent="0.25">
      <c r="I206">
        <v>22</v>
      </c>
      <c r="K206">
        <v>17</v>
      </c>
      <c r="P206" s="33">
        <v>2</v>
      </c>
      <c r="R206">
        <v>33</v>
      </c>
    </row>
    <row r="207" spans="9:18" x14ac:dyDescent="0.25">
      <c r="I207">
        <v>10</v>
      </c>
      <c r="K207">
        <v>45</v>
      </c>
      <c r="P207" s="33">
        <v>2</v>
      </c>
      <c r="R207">
        <v>31</v>
      </c>
    </row>
    <row r="208" spans="9:18" x14ac:dyDescent="0.25">
      <c r="I208">
        <v>6</v>
      </c>
      <c r="K208">
        <v>25</v>
      </c>
      <c r="P208" s="33">
        <v>2</v>
      </c>
      <c r="R208">
        <v>29</v>
      </c>
    </row>
    <row r="209" spans="9:18" x14ac:dyDescent="0.25">
      <c r="I209">
        <v>6</v>
      </c>
      <c r="K209">
        <v>54</v>
      </c>
      <c r="P209" s="33">
        <v>2</v>
      </c>
      <c r="R209">
        <v>24</v>
      </c>
    </row>
    <row r="210" spans="9:18" x14ac:dyDescent="0.25">
      <c r="I210">
        <v>6</v>
      </c>
      <c r="K210">
        <v>52</v>
      </c>
      <c r="P210" s="33">
        <v>3</v>
      </c>
      <c r="R210">
        <v>29</v>
      </c>
    </row>
    <row r="211" spans="9:18" x14ac:dyDescent="0.25">
      <c r="I211">
        <v>18</v>
      </c>
      <c r="K211">
        <v>23</v>
      </c>
      <c r="P211" s="33">
        <v>3</v>
      </c>
      <c r="R211">
        <v>29</v>
      </c>
    </row>
    <row r="212" spans="9:18" x14ac:dyDescent="0.25">
      <c r="I212">
        <v>23</v>
      </c>
      <c r="K212">
        <v>23</v>
      </c>
      <c r="P212" s="33">
        <v>3</v>
      </c>
      <c r="R212">
        <v>29</v>
      </c>
    </row>
    <row r="213" spans="9:18" x14ac:dyDescent="0.25">
      <c r="I213">
        <v>3</v>
      </c>
      <c r="K213">
        <v>7</v>
      </c>
      <c r="P213" s="33">
        <v>3</v>
      </c>
      <c r="R213">
        <v>29</v>
      </c>
    </row>
    <row r="214" spans="9:18" x14ac:dyDescent="0.25">
      <c r="I214">
        <v>1</v>
      </c>
      <c r="K214">
        <v>54</v>
      </c>
      <c r="P214" s="33">
        <v>3</v>
      </c>
      <c r="R214">
        <v>29</v>
      </c>
    </row>
    <row r="215" spans="9:18" x14ac:dyDescent="0.25">
      <c r="I215">
        <v>4</v>
      </c>
      <c r="K215">
        <v>28</v>
      </c>
      <c r="P215" s="33">
        <v>3</v>
      </c>
      <c r="R215">
        <v>29</v>
      </c>
    </row>
    <row r="216" spans="9:18" x14ac:dyDescent="0.25">
      <c r="I216">
        <v>6</v>
      </c>
      <c r="K216">
        <v>46</v>
      </c>
      <c r="P216" s="33">
        <v>3</v>
      </c>
      <c r="R216">
        <v>29</v>
      </c>
    </row>
    <row r="217" spans="9:18" x14ac:dyDescent="0.25">
      <c r="I217">
        <v>6</v>
      </c>
      <c r="K217">
        <v>39</v>
      </c>
      <c r="P217" s="33">
        <v>3</v>
      </c>
      <c r="R217">
        <v>29</v>
      </c>
    </row>
    <row r="218" spans="9:18" x14ac:dyDescent="0.25">
      <c r="I218">
        <v>3</v>
      </c>
      <c r="K218">
        <v>29</v>
      </c>
      <c r="P218" s="33">
        <v>3</v>
      </c>
      <c r="R218">
        <v>29</v>
      </c>
    </row>
    <row r="219" spans="9:18" x14ac:dyDescent="0.25">
      <c r="I219">
        <v>2</v>
      </c>
      <c r="K219">
        <v>9</v>
      </c>
      <c r="P219" s="33">
        <v>3</v>
      </c>
      <c r="R219">
        <v>29</v>
      </c>
    </row>
    <row r="220" spans="9:18" x14ac:dyDescent="0.25">
      <c r="I220">
        <v>2</v>
      </c>
      <c r="K220">
        <v>25</v>
      </c>
      <c r="P220" s="33">
        <v>3</v>
      </c>
      <c r="R220">
        <v>29</v>
      </c>
    </row>
    <row r="221" spans="9:18" x14ac:dyDescent="0.25">
      <c r="I221">
        <v>2</v>
      </c>
      <c r="K221">
        <v>42</v>
      </c>
      <c r="P221" s="33">
        <v>3</v>
      </c>
      <c r="R221">
        <v>27</v>
      </c>
    </row>
    <row r="222" spans="9:18" x14ac:dyDescent="0.25">
      <c r="I222">
        <v>2</v>
      </c>
      <c r="K222">
        <v>42</v>
      </c>
      <c r="P222" s="33">
        <v>3</v>
      </c>
      <c r="R222">
        <v>24</v>
      </c>
    </row>
    <row r="223" spans="9:18" x14ac:dyDescent="0.25">
      <c r="I223">
        <v>2</v>
      </c>
      <c r="K223">
        <v>41</v>
      </c>
      <c r="P223" s="33">
        <v>3</v>
      </c>
      <c r="R223">
        <v>24</v>
      </c>
    </row>
    <row r="224" spans="9:18" x14ac:dyDescent="0.25">
      <c r="I224">
        <v>6</v>
      </c>
      <c r="K224">
        <v>28</v>
      </c>
      <c r="P224" s="33">
        <v>3</v>
      </c>
      <c r="R224">
        <v>24</v>
      </c>
    </row>
    <row r="225" spans="9:18" x14ac:dyDescent="0.25">
      <c r="I225">
        <v>7</v>
      </c>
      <c r="K225">
        <v>58</v>
      </c>
      <c r="P225" s="33">
        <v>3</v>
      </c>
      <c r="R225">
        <v>20</v>
      </c>
    </row>
    <row r="226" spans="9:18" x14ac:dyDescent="0.25">
      <c r="I226">
        <v>3</v>
      </c>
      <c r="K226">
        <v>0</v>
      </c>
      <c r="P226" s="33">
        <v>3</v>
      </c>
      <c r="R226">
        <v>34</v>
      </c>
    </row>
    <row r="227" spans="9:18" x14ac:dyDescent="0.25">
      <c r="I227">
        <v>2</v>
      </c>
      <c r="K227">
        <v>8</v>
      </c>
      <c r="P227" s="33">
        <v>0</v>
      </c>
      <c r="R227">
        <v>0</v>
      </c>
    </row>
    <row r="228" spans="9:18" x14ac:dyDescent="0.25">
      <c r="I228">
        <v>2</v>
      </c>
      <c r="K228">
        <v>19</v>
      </c>
    </row>
    <row r="229" spans="9:18" x14ac:dyDescent="0.25">
      <c r="I229">
        <v>2</v>
      </c>
      <c r="K229">
        <v>16</v>
      </c>
    </row>
    <row r="230" spans="9:18" x14ac:dyDescent="0.25">
      <c r="I230">
        <v>2</v>
      </c>
      <c r="K230">
        <v>15</v>
      </c>
      <c r="P230" s="33">
        <f>SUBTOTAL(9,P197:P229)</f>
        <v>87</v>
      </c>
      <c r="R230">
        <f>SUBTOTAL(9,R197:R229)</f>
        <v>839</v>
      </c>
    </row>
    <row r="231" spans="9:18" x14ac:dyDescent="0.25">
      <c r="I231">
        <v>2</v>
      </c>
      <c r="K231">
        <v>28</v>
      </c>
    </row>
    <row r="232" spans="9:18" x14ac:dyDescent="0.25">
      <c r="I232">
        <v>2</v>
      </c>
      <c r="K232">
        <v>27</v>
      </c>
      <c r="P232" s="33">
        <f>(P230)+(R230/60)</f>
        <v>100.98333333333333</v>
      </c>
    </row>
    <row r="233" spans="9:18" x14ac:dyDescent="0.25">
      <c r="I233">
        <v>2</v>
      </c>
      <c r="K233">
        <v>27</v>
      </c>
    </row>
    <row r="234" spans="9:18" x14ac:dyDescent="0.25">
      <c r="I234">
        <v>2</v>
      </c>
      <c r="K234">
        <v>29</v>
      </c>
      <c r="P234" s="40">
        <f>P232/31</f>
        <v>3.2575268817204299</v>
      </c>
    </row>
    <row r="235" spans="9:18" x14ac:dyDescent="0.25">
      <c r="I235">
        <v>2</v>
      </c>
      <c r="K235">
        <v>29</v>
      </c>
    </row>
    <row r="236" spans="9:18" x14ac:dyDescent="0.25">
      <c r="I236">
        <v>2</v>
      </c>
      <c r="K236">
        <v>16</v>
      </c>
    </row>
    <row r="237" spans="9:18" x14ac:dyDescent="0.25">
      <c r="I237">
        <v>2</v>
      </c>
      <c r="K237">
        <v>28</v>
      </c>
    </row>
    <row r="238" spans="9:18" x14ac:dyDescent="0.25">
      <c r="I238">
        <v>2</v>
      </c>
      <c r="K238">
        <v>28</v>
      </c>
    </row>
    <row r="239" spans="9:18" x14ac:dyDescent="0.25">
      <c r="I239">
        <v>2</v>
      </c>
      <c r="K239">
        <v>28</v>
      </c>
    </row>
    <row r="240" spans="9:18" x14ac:dyDescent="0.25">
      <c r="I240">
        <v>4</v>
      </c>
      <c r="K240">
        <v>30</v>
      </c>
    </row>
    <row r="241" spans="9:11" x14ac:dyDescent="0.25">
      <c r="I241">
        <v>2</v>
      </c>
      <c r="K241">
        <v>11</v>
      </c>
    </row>
    <row r="242" spans="9:11" x14ac:dyDescent="0.25">
      <c r="I242">
        <v>2</v>
      </c>
      <c r="K242">
        <v>47</v>
      </c>
    </row>
    <row r="243" spans="9:11" x14ac:dyDescent="0.25">
      <c r="I243">
        <v>1</v>
      </c>
      <c r="K243">
        <v>59</v>
      </c>
    </row>
    <row r="244" spans="9:11" x14ac:dyDescent="0.25">
      <c r="I244">
        <v>2</v>
      </c>
      <c r="K244">
        <v>10</v>
      </c>
    </row>
    <row r="245" spans="9:11" x14ac:dyDescent="0.25">
      <c r="I245">
        <v>1</v>
      </c>
      <c r="K245">
        <v>58</v>
      </c>
    </row>
    <row r="246" spans="9:11" x14ac:dyDescent="0.25">
      <c r="I246">
        <v>2</v>
      </c>
      <c r="K246">
        <v>9</v>
      </c>
    </row>
    <row r="247" spans="9:11" x14ac:dyDescent="0.25">
      <c r="I247">
        <v>2</v>
      </c>
      <c r="K247">
        <v>20</v>
      </c>
    </row>
    <row r="248" spans="9:11" x14ac:dyDescent="0.25">
      <c r="I248">
        <v>2</v>
      </c>
      <c r="K248">
        <v>31</v>
      </c>
    </row>
    <row r="249" spans="9:11" x14ac:dyDescent="0.25">
      <c r="I249">
        <v>5</v>
      </c>
      <c r="K249">
        <v>49</v>
      </c>
    </row>
    <row r="250" spans="9:11" x14ac:dyDescent="0.25">
      <c r="I250">
        <v>2</v>
      </c>
      <c r="K250">
        <v>16</v>
      </c>
    </row>
    <row r="251" spans="9:11" x14ac:dyDescent="0.25">
      <c r="I251">
        <v>2</v>
      </c>
      <c r="K251">
        <v>16</v>
      </c>
    </row>
    <row r="252" spans="9:11" x14ac:dyDescent="0.25">
      <c r="I252">
        <v>1</v>
      </c>
      <c r="K252">
        <v>30</v>
      </c>
    </row>
    <row r="253" spans="9:11" x14ac:dyDescent="0.25">
      <c r="I253">
        <v>1</v>
      </c>
      <c r="K253">
        <v>39</v>
      </c>
    </row>
    <row r="254" spans="9:11" x14ac:dyDescent="0.25">
      <c r="I254">
        <v>3</v>
      </c>
      <c r="K254">
        <v>18</v>
      </c>
    </row>
    <row r="255" spans="9:11" x14ac:dyDescent="0.25">
      <c r="I255">
        <v>1</v>
      </c>
      <c r="K255">
        <v>57</v>
      </c>
    </row>
    <row r="256" spans="9:11" x14ac:dyDescent="0.25">
      <c r="I256">
        <v>3</v>
      </c>
      <c r="K256">
        <v>11</v>
      </c>
    </row>
    <row r="257" spans="9:11" x14ac:dyDescent="0.25">
      <c r="I257">
        <v>3</v>
      </c>
      <c r="K257">
        <v>7</v>
      </c>
    </row>
    <row r="258" spans="9:11" x14ac:dyDescent="0.25">
      <c r="I258">
        <v>2</v>
      </c>
      <c r="K258">
        <v>17</v>
      </c>
    </row>
    <row r="259" spans="9:11" x14ac:dyDescent="0.25">
      <c r="I259">
        <v>2</v>
      </c>
      <c r="K259">
        <v>7</v>
      </c>
    </row>
    <row r="260" spans="9:11" x14ac:dyDescent="0.25">
      <c r="I260">
        <v>2</v>
      </c>
      <c r="K260">
        <v>46</v>
      </c>
    </row>
    <row r="261" spans="9:11" x14ac:dyDescent="0.25">
      <c r="I261">
        <v>2</v>
      </c>
      <c r="K261">
        <v>2</v>
      </c>
    </row>
    <row r="262" spans="9:11" x14ac:dyDescent="0.25">
      <c r="I262">
        <v>2</v>
      </c>
      <c r="K262">
        <v>2</v>
      </c>
    </row>
    <row r="263" spans="9:11" x14ac:dyDescent="0.25">
      <c r="I263">
        <v>2</v>
      </c>
      <c r="K263">
        <v>43</v>
      </c>
    </row>
    <row r="264" spans="9:11" x14ac:dyDescent="0.25">
      <c r="I264">
        <v>3</v>
      </c>
      <c r="K264">
        <v>32</v>
      </c>
    </row>
    <row r="265" spans="9:11" x14ac:dyDescent="0.25">
      <c r="I265">
        <v>3</v>
      </c>
      <c r="K265">
        <v>32</v>
      </c>
    </row>
    <row r="266" spans="9:11" x14ac:dyDescent="0.25">
      <c r="I266">
        <v>2</v>
      </c>
      <c r="K266">
        <v>36</v>
      </c>
    </row>
    <row r="267" spans="9:11" x14ac:dyDescent="0.25">
      <c r="I267">
        <v>2</v>
      </c>
      <c r="K267">
        <v>33</v>
      </c>
    </row>
    <row r="268" spans="9:11" x14ac:dyDescent="0.25">
      <c r="I268">
        <v>2</v>
      </c>
      <c r="K268">
        <v>29</v>
      </c>
    </row>
    <row r="269" spans="9:11" x14ac:dyDescent="0.25">
      <c r="I269">
        <v>2</v>
      </c>
      <c r="K269">
        <v>26</v>
      </c>
    </row>
    <row r="270" spans="9:11" x14ac:dyDescent="0.25">
      <c r="I270">
        <v>2</v>
      </c>
      <c r="K270">
        <v>24</v>
      </c>
    </row>
    <row r="271" spans="9:11" x14ac:dyDescent="0.25">
      <c r="I271">
        <v>2</v>
      </c>
      <c r="K271">
        <v>24</v>
      </c>
    </row>
    <row r="272" spans="9:11" x14ac:dyDescent="0.25">
      <c r="I272">
        <v>3</v>
      </c>
      <c r="K272">
        <v>29</v>
      </c>
    </row>
    <row r="273" spans="9:11" x14ac:dyDescent="0.25">
      <c r="I273">
        <v>3</v>
      </c>
      <c r="K273">
        <v>29</v>
      </c>
    </row>
    <row r="274" spans="9:11" x14ac:dyDescent="0.25">
      <c r="I274">
        <v>3</v>
      </c>
      <c r="K274">
        <v>29</v>
      </c>
    </row>
    <row r="275" spans="9:11" x14ac:dyDescent="0.25">
      <c r="I275">
        <v>3</v>
      </c>
      <c r="K275">
        <v>29</v>
      </c>
    </row>
    <row r="276" spans="9:11" x14ac:dyDescent="0.25">
      <c r="I276">
        <v>3</v>
      </c>
      <c r="K276">
        <v>29</v>
      </c>
    </row>
    <row r="277" spans="9:11" x14ac:dyDescent="0.25">
      <c r="I277">
        <v>3</v>
      </c>
      <c r="K277">
        <v>29</v>
      </c>
    </row>
    <row r="278" spans="9:11" x14ac:dyDescent="0.25">
      <c r="I278">
        <v>3</v>
      </c>
      <c r="K278">
        <v>29</v>
      </c>
    </row>
    <row r="279" spans="9:11" x14ac:dyDescent="0.25">
      <c r="I279">
        <v>3</v>
      </c>
      <c r="K279">
        <v>29</v>
      </c>
    </row>
    <row r="280" spans="9:11" x14ac:dyDescent="0.25">
      <c r="I280">
        <v>3</v>
      </c>
      <c r="K280">
        <v>29</v>
      </c>
    </row>
    <row r="281" spans="9:11" x14ac:dyDescent="0.25">
      <c r="I281">
        <v>3</v>
      </c>
      <c r="K281">
        <v>29</v>
      </c>
    </row>
    <row r="282" spans="9:11" x14ac:dyDescent="0.25">
      <c r="I282">
        <v>3</v>
      </c>
      <c r="K282">
        <v>29</v>
      </c>
    </row>
    <row r="283" spans="9:11" x14ac:dyDescent="0.25">
      <c r="I283">
        <v>3</v>
      </c>
      <c r="K283">
        <v>29</v>
      </c>
    </row>
    <row r="284" spans="9:11" x14ac:dyDescent="0.25">
      <c r="I284">
        <v>3</v>
      </c>
      <c r="K284">
        <v>29</v>
      </c>
    </row>
    <row r="285" spans="9:11" x14ac:dyDescent="0.25">
      <c r="I285">
        <v>3</v>
      </c>
      <c r="K285">
        <v>29</v>
      </c>
    </row>
    <row r="286" spans="9:11" x14ac:dyDescent="0.25">
      <c r="I286">
        <v>3</v>
      </c>
      <c r="K286">
        <v>29</v>
      </c>
    </row>
    <row r="287" spans="9:11" x14ac:dyDescent="0.25">
      <c r="I287">
        <v>3</v>
      </c>
      <c r="K287">
        <v>29</v>
      </c>
    </row>
    <row r="288" spans="9:11" x14ac:dyDescent="0.25">
      <c r="I288">
        <v>3</v>
      </c>
      <c r="K288">
        <v>29</v>
      </c>
    </row>
    <row r="289" spans="9:11" x14ac:dyDescent="0.25">
      <c r="I289">
        <v>3</v>
      </c>
      <c r="K289">
        <v>29</v>
      </c>
    </row>
    <row r="290" spans="9:11" x14ac:dyDescent="0.25">
      <c r="I290">
        <v>3</v>
      </c>
      <c r="K290">
        <v>29</v>
      </c>
    </row>
    <row r="291" spans="9:11" x14ac:dyDescent="0.25">
      <c r="I291">
        <v>3</v>
      </c>
      <c r="K291">
        <v>29</v>
      </c>
    </row>
    <row r="292" spans="9:11" x14ac:dyDescent="0.25">
      <c r="I292">
        <v>3</v>
      </c>
      <c r="K292">
        <v>29</v>
      </c>
    </row>
    <row r="293" spans="9:11" x14ac:dyDescent="0.25">
      <c r="I293">
        <v>3</v>
      </c>
      <c r="K293">
        <v>29</v>
      </c>
    </row>
    <row r="294" spans="9:11" x14ac:dyDescent="0.25">
      <c r="I294">
        <v>3</v>
      </c>
      <c r="K294">
        <v>29</v>
      </c>
    </row>
    <row r="295" spans="9:11" x14ac:dyDescent="0.25">
      <c r="I295">
        <v>3</v>
      </c>
      <c r="K295">
        <v>27</v>
      </c>
    </row>
    <row r="296" spans="9:11" x14ac:dyDescent="0.25">
      <c r="I296">
        <v>3</v>
      </c>
      <c r="K296">
        <v>24</v>
      </c>
    </row>
    <row r="297" spans="9:11" x14ac:dyDescent="0.25">
      <c r="I297">
        <v>3</v>
      </c>
      <c r="K297">
        <v>24</v>
      </c>
    </row>
    <row r="298" spans="9:11" x14ac:dyDescent="0.25">
      <c r="I298">
        <v>3</v>
      </c>
      <c r="K298">
        <v>24</v>
      </c>
    </row>
    <row r="299" spans="9:11" x14ac:dyDescent="0.25">
      <c r="I299">
        <v>3</v>
      </c>
      <c r="K299">
        <v>24</v>
      </c>
    </row>
    <row r="300" spans="9:11" x14ac:dyDescent="0.25">
      <c r="I300">
        <v>3</v>
      </c>
      <c r="K300">
        <v>24</v>
      </c>
    </row>
    <row r="301" spans="9:11" x14ac:dyDescent="0.25">
      <c r="I301">
        <v>3</v>
      </c>
      <c r="K301">
        <v>24</v>
      </c>
    </row>
    <row r="302" spans="9:11" x14ac:dyDescent="0.25">
      <c r="I302">
        <v>3</v>
      </c>
      <c r="K302">
        <v>24</v>
      </c>
    </row>
    <row r="303" spans="9:11" x14ac:dyDescent="0.25">
      <c r="I303">
        <v>3</v>
      </c>
      <c r="K303">
        <v>24</v>
      </c>
    </row>
    <row r="304" spans="9:11" x14ac:dyDescent="0.25">
      <c r="I304">
        <v>3</v>
      </c>
      <c r="K304">
        <v>24</v>
      </c>
    </row>
    <row r="305" spans="9:11" x14ac:dyDescent="0.25">
      <c r="I305">
        <v>4</v>
      </c>
      <c r="K305">
        <v>42</v>
      </c>
    </row>
    <row r="306" spans="9:11" x14ac:dyDescent="0.25">
      <c r="I306">
        <v>1</v>
      </c>
      <c r="K306">
        <v>27</v>
      </c>
    </row>
    <row r="307" spans="9:11" x14ac:dyDescent="0.25">
      <c r="I307">
        <v>1</v>
      </c>
      <c r="K307">
        <v>46</v>
      </c>
    </row>
    <row r="308" spans="9:11" x14ac:dyDescent="0.25">
      <c r="I308">
        <v>1</v>
      </c>
      <c r="K308">
        <v>45</v>
      </c>
    </row>
    <row r="309" spans="9:11" x14ac:dyDescent="0.25">
      <c r="I309">
        <v>1</v>
      </c>
      <c r="K309">
        <v>19</v>
      </c>
    </row>
    <row r="310" spans="9:11" x14ac:dyDescent="0.25">
      <c r="I310">
        <v>2</v>
      </c>
      <c r="K310">
        <v>2</v>
      </c>
    </row>
    <row r="311" spans="9:11" x14ac:dyDescent="0.25">
      <c r="I311">
        <v>3</v>
      </c>
      <c r="K311">
        <v>29</v>
      </c>
    </row>
    <row r="312" spans="9:11" x14ac:dyDescent="0.25">
      <c r="I312">
        <v>2</v>
      </c>
      <c r="K312">
        <v>3</v>
      </c>
    </row>
    <row r="313" spans="9:11" x14ac:dyDescent="0.25">
      <c r="I313">
        <v>2</v>
      </c>
      <c r="K313">
        <v>2</v>
      </c>
    </row>
    <row r="314" spans="9:11" x14ac:dyDescent="0.25">
      <c r="I314">
        <v>2</v>
      </c>
      <c r="K314">
        <v>44</v>
      </c>
    </row>
    <row r="315" spans="9:11" x14ac:dyDescent="0.25">
      <c r="I315">
        <v>4</v>
      </c>
      <c r="K315">
        <v>34</v>
      </c>
    </row>
    <row r="316" spans="9:11" x14ac:dyDescent="0.25">
      <c r="I316">
        <v>3</v>
      </c>
      <c r="K316">
        <v>32</v>
      </c>
    </row>
    <row r="317" spans="9:11" x14ac:dyDescent="0.25">
      <c r="I317">
        <v>2</v>
      </c>
      <c r="K317">
        <v>3</v>
      </c>
    </row>
    <row r="318" spans="9:11" x14ac:dyDescent="0.25">
      <c r="I318">
        <v>2</v>
      </c>
      <c r="K318">
        <v>16</v>
      </c>
    </row>
    <row r="319" spans="9:11" x14ac:dyDescent="0.25">
      <c r="I319">
        <v>5</v>
      </c>
      <c r="K319">
        <v>13</v>
      </c>
    </row>
    <row r="320" spans="9:11" x14ac:dyDescent="0.25">
      <c r="I320">
        <v>5</v>
      </c>
      <c r="K320">
        <v>9</v>
      </c>
    </row>
    <row r="321" spans="9:11" x14ac:dyDescent="0.25">
      <c r="I321">
        <v>2</v>
      </c>
      <c r="K321">
        <v>7</v>
      </c>
    </row>
    <row r="322" spans="9:11" x14ac:dyDescent="0.25">
      <c r="I322">
        <v>2</v>
      </c>
      <c r="K322">
        <v>7</v>
      </c>
    </row>
    <row r="323" spans="9:11" x14ac:dyDescent="0.25">
      <c r="I323">
        <v>3</v>
      </c>
      <c r="K323">
        <v>42</v>
      </c>
    </row>
    <row r="324" spans="9:11" x14ac:dyDescent="0.25">
      <c r="I324">
        <v>2</v>
      </c>
      <c r="K324">
        <v>6</v>
      </c>
    </row>
    <row r="325" spans="9:11" x14ac:dyDescent="0.25">
      <c r="I325">
        <v>2</v>
      </c>
      <c r="K325">
        <v>54</v>
      </c>
    </row>
    <row r="326" spans="9:11" x14ac:dyDescent="0.25">
      <c r="I326">
        <v>4</v>
      </c>
      <c r="K326">
        <v>49</v>
      </c>
    </row>
    <row r="327" spans="9:11" x14ac:dyDescent="0.25">
      <c r="I327">
        <v>1</v>
      </c>
      <c r="K327">
        <v>59</v>
      </c>
    </row>
    <row r="328" spans="9:11" x14ac:dyDescent="0.25">
      <c r="I328">
        <v>3</v>
      </c>
      <c r="K328">
        <v>28</v>
      </c>
    </row>
    <row r="329" spans="9:11" x14ac:dyDescent="0.25">
      <c r="I329">
        <v>4</v>
      </c>
      <c r="K329">
        <v>38</v>
      </c>
    </row>
    <row r="330" spans="9:11" x14ac:dyDescent="0.25">
      <c r="I330">
        <v>4</v>
      </c>
      <c r="K330">
        <v>38</v>
      </c>
    </row>
    <row r="331" spans="9:11" x14ac:dyDescent="0.25">
      <c r="I331">
        <v>2</v>
      </c>
      <c r="K331">
        <v>44</v>
      </c>
    </row>
    <row r="332" spans="9:11" x14ac:dyDescent="0.25">
      <c r="I332">
        <v>2</v>
      </c>
      <c r="K332">
        <v>40</v>
      </c>
    </row>
    <row r="333" spans="9:11" x14ac:dyDescent="0.25">
      <c r="I333">
        <v>3</v>
      </c>
      <c r="K333">
        <v>18</v>
      </c>
    </row>
    <row r="334" spans="9:11" x14ac:dyDescent="0.25">
      <c r="I334">
        <v>1</v>
      </c>
      <c r="K334">
        <v>45</v>
      </c>
    </row>
    <row r="335" spans="9:11" x14ac:dyDescent="0.25">
      <c r="I335">
        <v>2</v>
      </c>
      <c r="K335">
        <v>27</v>
      </c>
    </row>
    <row r="336" spans="9:11" x14ac:dyDescent="0.25">
      <c r="I336">
        <v>2</v>
      </c>
      <c r="K336">
        <v>23</v>
      </c>
    </row>
    <row r="337" spans="7:17" x14ac:dyDescent="0.25">
      <c r="I337">
        <v>2</v>
      </c>
      <c r="K337">
        <v>51</v>
      </c>
    </row>
    <row r="338" spans="7:17" x14ac:dyDescent="0.25">
      <c r="I338">
        <v>3</v>
      </c>
      <c r="K338">
        <v>46</v>
      </c>
    </row>
    <row r="339" spans="7:17" x14ac:dyDescent="0.25">
      <c r="I339">
        <v>1</v>
      </c>
      <c r="K339">
        <v>44</v>
      </c>
    </row>
    <row r="340" spans="7:17" x14ac:dyDescent="0.25">
      <c r="I340">
        <v>2</v>
      </c>
      <c r="K340">
        <v>0</v>
      </c>
    </row>
    <row r="341" spans="7:17" x14ac:dyDescent="0.25">
      <c r="I341">
        <f>SUBTOTAL(9,I196:I340)</f>
        <v>484</v>
      </c>
      <c r="K341">
        <f>SUBTOTAL(9,K196:K340)</f>
        <v>4055</v>
      </c>
    </row>
    <row r="343" spans="7:17" x14ac:dyDescent="0.25">
      <c r="I343">
        <f>(I341)+(K341/60)</f>
        <v>551.58333333333337</v>
      </c>
    </row>
    <row r="344" spans="7:17" x14ac:dyDescent="0.25">
      <c r="K344" s="56" t="s">
        <v>1032</v>
      </c>
      <c r="L344" s="56"/>
      <c r="M344" s="56"/>
      <c r="N344" s="56"/>
      <c r="O344" s="56"/>
    </row>
    <row r="345" spans="7:17" x14ac:dyDescent="0.25">
      <c r="I345" s="38">
        <f>I343/145</f>
        <v>3.8040229885057473</v>
      </c>
      <c r="K345" s="57" t="s">
        <v>1033</v>
      </c>
      <c r="L345" s="55">
        <v>45170</v>
      </c>
      <c r="M345" s="55"/>
      <c r="N345" s="55">
        <v>45200</v>
      </c>
      <c r="O345" s="55"/>
      <c r="P345" s="45"/>
    </row>
    <row r="346" spans="7:17" s="32" customFormat="1" ht="30" x14ac:dyDescent="0.25">
      <c r="G346" s="42"/>
      <c r="K346" s="57"/>
      <c r="L346" s="46" t="s">
        <v>1030</v>
      </c>
      <c r="M346" s="46" t="s">
        <v>1030</v>
      </c>
      <c r="N346" s="46" t="s">
        <v>1030</v>
      </c>
      <c r="O346" s="46" t="s">
        <v>1030</v>
      </c>
      <c r="P346" s="43"/>
      <c r="Q346" s="44"/>
    </row>
    <row r="347" spans="7:17" s="32" customFormat="1" ht="30" x14ac:dyDescent="0.25">
      <c r="G347" s="42"/>
      <c r="K347" s="47"/>
      <c r="L347" s="46" t="s">
        <v>1031</v>
      </c>
      <c r="M347" s="46" t="s">
        <v>1031</v>
      </c>
      <c r="N347" s="46" t="s">
        <v>1031</v>
      </c>
      <c r="O347" s="46" t="s">
        <v>1031</v>
      </c>
      <c r="P347" s="43"/>
      <c r="Q347" s="44"/>
    </row>
    <row r="348" spans="7:17" x14ac:dyDescent="0.25">
      <c r="K348" s="48"/>
      <c r="L348" s="49"/>
      <c r="M348" s="49"/>
      <c r="N348" s="49"/>
      <c r="O348" s="49"/>
    </row>
    <row r="349" spans="7:17" x14ac:dyDescent="0.25">
      <c r="K349" s="48" t="s">
        <v>992</v>
      </c>
      <c r="L349" s="49">
        <v>4.29</v>
      </c>
      <c r="M349" s="49">
        <v>5.25</v>
      </c>
      <c r="N349" s="49">
        <v>3.25</v>
      </c>
      <c r="O349" s="49">
        <v>3.8</v>
      </c>
    </row>
    <row r="350" spans="7:17" x14ac:dyDescent="0.25">
      <c r="K350" s="48"/>
      <c r="L350" s="49"/>
      <c r="M350" s="49"/>
      <c r="N350" s="49"/>
      <c r="O350" s="49"/>
    </row>
  </sheetData>
  <mergeCells count="7">
    <mergeCell ref="B5:F5"/>
    <mergeCell ref="G5:J5"/>
    <mergeCell ref="A2:J2"/>
    <mergeCell ref="L345:M345"/>
    <mergeCell ref="N345:O345"/>
    <mergeCell ref="K344:O344"/>
    <mergeCell ref="K345:K3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2AE8A-5B8A-480A-88DF-A5B7A094D915}">
  <sheetPr filterMode="1"/>
  <dimension ref="A3:AC340"/>
  <sheetViews>
    <sheetView topLeftCell="A312" workbookViewId="0">
      <selection activeCell="U341" sqref="U341"/>
    </sheetView>
  </sheetViews>
  <sheetFormatPr defaultRowHeight="15" x14ac:dyDescent="0.25"/>
  <cols>
    <col min="4" max="14" width="0" hidden="1" customWidth="1"/>
    <col min="15" max="15" width="19.42578125" bestFit="1" customWidth="1"/>
    <col min="16" max="16" width="17.5703125" bestFit="1" customWidth="1"/>
    <col min="17" max="17" width="10" customWidth="1"/>
    <col min="18" max="18" width="5" customWidth="1"/>
    <col min="21" max="21" width="17.5703125" bestFit="1" customWidth="1"/>
    <col min="22" max="23" width="4.85546875" customWidth="1"/>
    <col min="24" max="24" width="5.28515625" customWidth="1"/>
    <col min="25" max="26" width="6.85546875" style="33" customWidth="1"/>
  </cols>
  <sheetData>
    <row r="3" spans="1:29" ht="21" x14ac:dyDescent="0.35">
      <c r="A3" s="53" t="s">
        <v>668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</row>
    <row r="5" spans="1:29" ht="15.75" x14ac:dyDescent="0.25">
      <c r="A5" s="23" t="s">
        <v>669</v>
      </c>
      <c r="B5" s="23" t="s">
        <v>3</v>
      </c>
      <c r="C5" s="24" t="s">
        <v>670</v>
      </c>
      <c r="D5" s="24"/>
      <c r="E5" s="24"/>
      <c r="F5" s="24"/>
      <c r="G5" s="24"/>
      <c r="H5" s="24"/>
      <c r="I5" s="24"/>
      <c r="J5" s="24"/>
      <c r="K5" s="24"/>
      <c r="L5" s="23"/>
      <c r="M5" s="23"/>
      <c r="N5" s="23"/>
      <c r="O5" s="23" t="s">
        <v>3</v>
      </c>
      <c r="P5" s="23" t="s">
        <v>671</v>
      </c>
      <c r="Q5" s="23" t="s">
        <v>672</v>
      </c>
      <c r="R5" s="23" t="s">
        <v>673</v>
      </c>
      <c r="S5" s="23" t="s">
        <v>673</v>
      </c>
      <c r="T5" s="23" t="s">
        <v>674</v>
      </c>
    </row>
    <row r="6" spans="1:29" ht="15.75" x14ac:dyDescent="0.25">
      <c r="A6" s="25">
        <v>10.211</v>
      </c>
      <c r="B6" s="25">
        <v>51</v>
      </c>
      <c r="C6" s="25" t="s">
        <v>33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 t="s">
        <v>33</v>
      </c>
      <c r="O6" s="25">
        <v>4</v>
      </c>
      <c r="P6" s="25"/>
      <c r="Q6" s="25"/>
      <c r="R6" s="25"/>
      <c r="S6" s="26"/>
      <c r="T6" s="26"/>
    </row>
    <row r="7" spans="1:29" ht="15.75" x14ac:dyDescent="0.25">
      <c r="A7" s="25" t="s">
        <v>4</v>
      </c>
      <c r="B7" s="25"/>
      <c r="C7" s="25" t="s">
        <v>26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 t="s">
        <v>26</v>
      </c>
      <c r="O7" s="25">
        <v>39</v>
      </c>
      <c r="P7" s="26"/>
      <c r="Q7" s="26"/>
      <c r="R7" s="25"/>
      <c r="S7" s="25"/>
      <c r="T7" s="25"/>
    </row>
    <row r="8" spans="1:29" ht="15.75" x14ac:dyDescent="0.25">
      <c r="A8" s="25">
        <v>10.214</v>
      </c>
      <c r="B8" s="25">
        <v>23</v>
      </c>
      <c r="C8" s="25" t="s">
        <v>33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 t="s">
        <v>33</v>
      </c>
      <c r="O8" s="25">
        <v>0</v>
      </c>
      <c r="P8" s="25"/>
      <c r="Q8" s="25"/>
      <c r="R8" s="25"/>
      <c r="S8" s="26"/>
      <c r="T8" s="26"/>
    </row>
    <row r="9" spans="1:29" ht="15.75" x14ac:dyDescent="0.25">
      <c r="A9" s="25" t="s">
        <v>5</v>
      </c>
      <c r="B9" s="25"/>
      <c r="C9" s="25" t="s">
        <v>26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 t="s">
        <v>26</v>
      </c>
      <c r="O9" s="25">
        <v>23</v>
      </c>
      <c r="P9" s="26"/>
      <c r="Q9" s="26"/>
      <c r="R9" s="25"/>
      <c r="S9" s="25"/>
      <c r="T9" s="25"/>
    </row>
    <row r="10" spans="1:29" ht="15.75" x14ac:dyDescent="0.25">
      <c r="A10" s="23">
        <v>10.215</v>
      </c>
      <c r="B10" s="23">
        <v>102</v>
      </c>
      <c r="C10" s="23" t="s">
        <v>33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 t="s">
        <v>33</v>
      </c>
      <c r="O10" s="23">
        <v>27</v>
      </c>
      <c r="P10" s="23">
        <v>16</v>
      </c>
      <c r="Q10" s="23">
        <v>11</v>
      </c>
      <c r="R10" s="23"/>
      <c r="S10" s="23"/>
      <c r="T10" s="23"/>
    </row>
    <row r="11" spans="1:29" ht="15.75" x14ac:dyDescent="0.25">
      <c r="A11" s="23" t="s">
        <v>6</v>
      </c>
      <c r="B11" s="23"/>
      <c r="C11" s="23" t="s">
        <v>26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 t="s">
        <v>26</v>
      </c>
      <c r="O11" s="23">
        <v>75</v>
      </c>
      <c r="P11" s="23"/>
      <c r="Q11" s="23"/>
      <c r="R11" s="23"/>
      <c r="S11" s="23">
        <v>43</v>
      </c>
      <c r="T11" s="23">
        <v>22</v>
      </c>
    </row>
    <row r="14" spans="1:29" ht="30" x14ac:dyDescent="0.25">
      <c r="A14" s="12" t="s">
        <v>13</v>
      </c>
      <c r="B14" s="12" t="s">
        <v>15</v>
      </c>
      <c r="C14" s="12" t="s">
        <v>16</v>
      </c>
      <c r="D14" s="12" t="s">
        <v>675</v>
      </c>
      <c r="E14" s="12" t="s">
        <v>676</v>
      </c>
      <c r="F14" s="12" t="s">
        <v>677</v>
      </c>
      <c r="G14" s="12" t="s">
        <v>678</v>
      </c>
      <c r="H14" s="12" t="s">
        <v>679</v>
      </c>
      <c r="I14" s="12" t="s">
        <v>680</v>
      </c>
      <c r="J14" s="12" t="s">
        <v>681</v>
      </c>
      <c r="K14" s="12" t="s">
        <v>682</v>
      </c>
      <c r="L14" s="12" t="s">
        <v>683</v>
      </c>
      <c r="M14" s="12" t="s">
        <v>684</v>
      </c>
      <c r="N14" s="12" t="s">
        <v>685</v>
      </c>
      <c r="O14" s="27" t="s">
        <v>18</v>
      </c>
      <c r="P14" s="28" t="s">
        <v>2</v>
      </c>
      <c r="Q14" s="12" t="s">
        <v>651</v>
      </c>
      <c r="R14" s="12" t="s">
        <v>686</v>
      </c>
      <c r="S14" s="13" t="str">
        <f t="shared" ref="S14:S77" si="0">LEFT(B:B,6)</f>
        <v>IPAddr</v>
      </c>
      <c r="T14" s="14" t="s">
        <v>652</v>
      </c>
      <c r="U14" s="13"/>
      <c r="V14" s="13" t="s">
        <v>1025</v>
      </c>
      <c r="W14" s="13"/>
      <c r="X14" s="13" t="s">
        <v>1019</v>
      </c>
      <c r="Y14" s="12" t="s">
        <v>1026</v>
      </c>
      <c r="Z14" s="12" t="s">
        <v>1024</v>
      </c>
      <c r="AA14" s="13" t="s">
        <v>1021</v>
      </c>
      <c r="AC14" t="s">
        <v>1023</v>
      </c>
    </row>
    <row r="15" spans="1:29" x14ac:dyDescent="0.25">
      <c r="A15" s="12">
        <v>1</v>
      </c>
      <c r="B15" s="12" t="s">
        <v>67</v>
      </c>
      <c r="C15" s="12" t="s">
        <v>68</v>
      </c>
      <c r="D15" s="12">
        <v>2</v>
      </c>
      <c r="E15" s="12">
        <v>2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</v>
      </c>
      <c r="L15" s="12">
        <v>1</v>
      </c>
      <c r="M15" s="12">
        <v>0</v>
      </c>
      <c r="N15" s="12">
        <v>2</v>
      </c>
      <c r="O15" s="12" t="s">
        <v>687</v>
      </c>
      <c r="P15" s="29" t="s">
        <v>688</v>
      </c>
      <c r="Q15" s="12" t="s">
        <v>61</v>
      </c>
      <c r="R15" s="12" t="s">
        <v>65</v>
      </c>
      <c r="S15" s="13" t="str">
        <f t="shared" si="0"/>
        <v>10.215</v>
      </c>
      <c r="T15" s="15" t="s">
        <v>26</v>
      </c>
      <c r="U15" s="29" t="s">
        <v>688</v>
      </c>
      <c r="V15" s="13" t="str">
        <f t="shared" ref="V15:V79" si="1">LEFT(U15,1)</f>
        <v>3</v>
      </c>
      <c r="W15" s="13">
        <v>3</v>
      </c>
      <c r="X15" s="13" t="str">
        <f>MID(U15,6,3)</f>
        <v xml:space="preserve"> 3h</v>
      </c>
      <c r="Y15" s="12" t="str">
        <f>LEFT(X15,2)</f>
        <v xml:space="preserve"> 3</v>
      </c>
      <c r="Z15" s="12">
        <v>3</v>
      </c>
      <c r="AA15" s="13" t="str">
        <f>MID(U15,10,3)</f>
        <v>43m</v>
      </c>
      <c r="AB15">
        <f t="shared" ref="AB15:AB46" si="2">SUM(Z15:AA15)</f>
        <v>3</v>
      </c>
      <c r="AC15">
        <v>43</v>
      </c>
    </row>
    <row r="16" spans="1:29" x14ac:dyDescent="0.25">
      <c r="A16" s="12">
        <v>2</v>
      </c>
      <c r="B16" s="12" t="s">
        <v>605</v>
      </c>
      <c r="C16" s="12" t="s">
        <v>48</v>
      </c>
      <c r="D16" s="12">
        <v>3</v>
      </c>
      <c r="E16" s="12">
        <v>3</v>
      </c>
      <c r="F16" s="12">
        <v>0</v>
      </c>
      <c r="G16" s="12">
        <v>0</v>
      </c>
      <c r="H16" s="12">
        <v>1</v>
      </c>
      <c r="I16" s="12">
        <v>0</v>
      </c>
      <c r="J16" s="12">
        <v>0</v>
      </c>
      <c r="K16" s="12">
        <v>0</v>
      </c>
      <c r="L16" s="12">
        <v>2</v>
      </c>
      <c r="M16" s="12">
        <v>0</v>
      </c>
      <c r="N16" s="12">
        <v>3</v>
      </c>
      <c r="O16" s="12" t="s">
        <v>689</v>
      </c>
      <c r="P16" s="29" t="s">
        <v>690</v>
      </c>
      <c r="Q16" s="12" t="s">
        <v>281</v>
      </c>
      <c r="R16" s="12" t="s">
        <v>604</v>
      </c>
      <c r="S16" s="13" t="str">
        <f t="shared" si="0"/>
        <v>10.211</v>
      </c>
      <c r="T16" s="15" t="s">
        <v>26</v>
      </c>
      <c r="U16" s="29" t="s">
        <v>690</v>
      </c>
      <c r="V16" s="13" t="str">
        <f t="shared" si="1"/>
        <v>2</v>
      </c>
      <c r="W16" s="13">
        <v>2</v>
      </c>
      <c r="X16" s="13" t="str">
        <f t="shared" ref="X16:X79" si="3">MID(U16,6,3)</f>
        <v xml:space="preserve"> 3h</v>
      </c>
      <c r="Y16" s="12" t="str">
        <f t="shared" ref="Y16:Y79" si="4">LEFT(X16,2)</f>
        <v xml:space="preserve"> 3</v>
      </c>
      <c r="Z16" s="12">
        <v>3</v>
      </c>
      <c r="AA16" s="13" t="str">
        <f t="shared" ref="AA16:AA79" si="5">MID(U16,10,3)</f>
        <v>14m</v>
      </c>
      <c r="AB16">
        <f t="shared" si="2"/>
        <v>3</v>
      </c>
      <c r="AC16">
        <v>14</v>
      </c>
    </row>
    <row r="17" spans="1:29" x14ac:dyDescent="0.25">
      <c r="A17" s="12">
        <v>3</v>
      </c>
      <c r="B17" s="12" t="s">
        <v>383</v>
      </c>
      <c r="C17" s="12" t="s">
        <v>43</v>
      </c>
      <c r="D17" s="12">
        <v>1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0</v>
      </c>
      <c r="M17" s="12">
        <v>0</v>
      </c>
      <c r="N17" s="12">
        <v>1</v>
      </c>
      <c r="O17" s="12" t="s">
        <v>691</v>
      </c>
      <c r="P17" s="29" t="s">
        <v>692</v>
      </c>
      <c r="Q17" s="12" t="s">
        <v>382</v>
      </c>
      <c r="R17" s="12" t="s">
        <v>267</v>
      </c>
      <c r="S17" s="13" t="str">
        <f t="shared" si="0"/>
        <v>10.211</v>
      </c>
      <c r="T17" s="15" t="s">
        <v>26</v>
      </c>
      <c r="U17" s="29" t="s">
        <v>692</v>
      </c>
      <c r="V17" s="13" t="str">
        <f t="shared" si="1"/>
        <v>1</v>
      </c>
      <c r="W17" s="13">
        <v>1</v>
      </c>
      <c r="X17" s="13" t="str">
        <f t="shared" si="3"/>
        <v xml:space="preserve"> 8h</v>
      </c>
      <c r="Y17" s="12" t="str">
        <f t="shared" si="4"/>
        <v xml:space="preserve"> 8</v>
      </c>
      <c r="Z17" s="12">
        <v>8</v>
      </c>
      <c r="AA17" s="13" t="str">
        <f t="shared" si="5"/>
        <v>29m</v>
      </c>
      <c r="AB17">
        <f t="shared" si="2"/>
        <v>8</v>
      </c>
      <c r="AC17">
        <v>29</v>
      </c>
    </row>
    <row r="18" spans="1:29" x14ac:dyDescent="0.25">
      <c r="A18" s="12">
        <v>4</v>
      </c>
      <c r="B18" s="12" t="s">
        <v>282</v>
      </c>
      <c r="C18" s="12" t="s">
        <v>37</v>
      </c>
      <c r="D18" s="12">
        <v>4</v>
      </c>
      <c r="E18" s="12">
        <v>4</v>
      </c>
      <c r="F18" s="12">
        <v>0</v>
      </c>
      <c r="G18" s="12">
        <v>1</v>
      </c>
      <c r="H18" s="12">
        <v>1</v>
      </c>
      <c r="I18" s="12">
        <v>1</v>
      </c>
      <c r="J18" s="12">
        <v>0</v>
      </c>
      <c r="K18" s="12">
        <v>0</v>
      </c>
      <c r="L18" s="12">
        <v>1</v>
      </c>
      <c r="M18" s="12">
        <v>0</v>
      </c>
      <c r="N18" s="12">
        <v>4</v>
      </c>
      <c r="O18" s="12" t="s">
        <v>693</v>
      </c>
      <c r="P18" s="29" t="s">
        <v>694</v>
      </c>
      <c r="Q18" s="12" t="e">
        <v>#N/A</v>
      </c>
      <c r="R18" s="12" t="e">
        <v>#N/A</v>
      </c>
      <c r="S18" s="13" t="str">
        <f t="shared" si="0"/>
        <v>10.214</v>
      </c>
      <c r="T18" s="15" t="s">
        <v>26</v>
      </c>
      <c r="U18" s="29" t="s">
        <v>694</v>
      </c>
      <c r="V18" s="13" t="str">
        <f t="shared" si="1"/>
        <v>1</v>
      </c>
      <c r="W18" s="13">
        <v>1</v>
      </c>
      <c r="X18" s="13" t="str">
        <f t="shared" si="3"/>
        <v xml:space="preserve"> 3h</v>
      </c>
      <c r="Y18" s="12" t="str">
        <f t="shared" si="4"/>
        <v xml:space="preserve"> 3</v>
      </c>
      <c r="Z18" s="12">
        <v>3</v>
      </c>
      <c r="AA18" s="13" t="str">
        <f t="shared" si="5"/>
        <v>25m</v>
      </c>
      <c r="AB18">
        <f t="shared" si="2"/>
        <v>3</v>
      </c>
      <c r="AC18">
        <v>25</v>
      </c>
    </row>
    <row r="19" spans="1:29" x14ac:dyDescent="0.25">
      <c r="A19" s="12">
        <v>5</v>
      </c>
      <c r="B19" s="12" t="s">
        <v>62</v>
      </c>
      <c r="C19" s="12" t="s">
        <v>48</v>
      </c>
      <c r="D19" s="12">
        <v>1</v>
      </c>
      <c r="E19" s="12">
        <v>1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1</v>
      </c>
      <c r="L19" s="12">
        <v>0</v>
      </c>
      <c r="M19" s="12">
        <v>0</v>
      </c>
      <c r="N19" s="12">
        <v>1</v>
      </c>
      <c r="O19" s="12" t="s">
        <v>695</v>
      </c>
      <c r="P19" s="29" t="s">
        <v>696</v>
      </c>
      <c r="Q19" s="12" t="s">
        <v>61</v>
      </c>
      <c r="R19" s="12" t="s">
        <v>60</v>
      </c>
      <c r="S19" s="13" t="str">
        <f t="shared" si="0"/>
        <v>10.211</v>
      </c>
      <c r="T19" s="15" t="s">
        <v>26</v>
      </c>
      <c r="U19" s="29" t="s">
        <v>696</v>
      </c>
      <c r="V19" s="13" t="str">
        <f t="shared" si="1"/>
        <v>1</v>
      </c>
      <c r="W19" s="13">
        <v>1</v>
      </c>
      <c r="X19" s="13" t="str">
        <f t="shared" si="3"/>
        <v xml:space="preserve"> 3h</v>
      </c>
      <c r="Y19" s="12" t="str">
        <f t="shared" si="4"/>
        <v xml:space="preserve"> 3</v>
      </c>
      <c r="Z19" s="12">
        <v>3</v>
      </c>
      <c r="AA19" s="13" t="str">
        <f t="shared" si="5"/>
        <v>17m</v>
      </c>
      <c r="AB19">
        <f t="shared" si="2"/>
        <v>3</v>
      </c>
      <c r="AC19">
        <v>17</v>
      </c>
    </row>
    <row r="20" spans="1:29" x14ac:dyDescent="0.25">
      <c r="A20" s="12">
        <v>6</v>
      </c>
      <c r="B20" s="12" t="s">
        <v>226</v>
      </c>
      <c r="C20" s="12" t="s">
        <v>43</v>
      </c>
      <c r="D20" s="12">
        <v>9</v>
      </c>
      <c r="E20" s="12">
        <v>9</v>
      </c>
      <c r="F20" s="12">
        <v>0</v>
      </c>
      <c r="G20" s="12">
        <v>3</v>
      </c>
      <c r="H20" s="12">
        <v>1</v>
      </c>
      <c r="I20" s="12">
        <v>1</v>
      </c>
      <c r="J20" s="12">
        <v>3</v>
      </c>
      <c r="K20" s="12">
        <v>1</v>
      </c>
      <c r="L20" s="12">
        <v>0</v>
      </c>
      <c r="M20" s="12">
        <v>0</v>
      </c>
      <c r="N20" s="12">
        <v>9</v>
      </c>
      <c r="O20" s="12" t="s">
        <v>697</v>
      </c>
      <c r="P20" s="12" t="s">
        <v>698</v>
      </c>
      <c r="Q20" s="12" t="s">
        <v>225</v>
      </c>
      <c r="R20" s="12" t="s">
        <v>139</v>
      </c>
      <c r="S20" s="13" t="str">
        <f t="shared" si="0"/>
        <v>10.211</v>
      </c>
      <c r="T20" s="15" t="s">
        <v>26</v>
      </c>
      <c r="U20" s="12" t="s">
        <v>698</v>
      </c>
      <c r="V20" s="13" t="str">
        <f t="shared" si="1"/>
        <v>0</v>
      </c>
      <c r="W20" s="13">
        <v>0</v>
      </c>
      <c r="X20" s="13" t="str">
        <f t="shared" si="3"/>
        <v xml:space="preserve"> 9h</v>
      </c>
      <c r="Y20" s="12" t="str">
        <f t="shared" si="4"/>
        <v xml:space="preserve"> 9</v>
      </c>
      <c r="Z20" s="12">
        <v>9</v>
      </c>
      <c r="AA20" s="13" t="str">
        <f t="shared" si="5"/>
        <v>55m</v>
      </c>
      <c r="AB20">
        <f t="shared" si="2"/>
        <v>9</v>
      </c>
      <c r="AC20">
        <v>55</v>
      </c>
    </row>
    <row r="21" spans="1:29" x14ac:dyDescent="0.25">
      <c r="A21" s="12">
        <v>7</v>
      </c>
      <c r="B21" s="12" t="s">
        <v>149</v>
      </c>
      <c r="C21" s="12" t="s">
        <v>23</v>
      </c>
      <c r="D21" s="12">
        <v>10</v>
      </c>
      <c r="E21" s="12">
        <v>10</v>
      </c>
      <c r="F21" s="12">
        <v>0</v>
      </c>
      <c r="G21" s="12">
        <v>3</v>
      </c>
      <c r="H21" s="12">
        <v>0</v>
      </c>
      <c r="I21" s="12">
        <v>3</v>
      </c>
      <c r="J21" s="12">
        <v>3</v>
      </c>
      <c r="K21" s="12">
        <v>1</v>
      </c>
      <c r="L21" s="12">
        <v>0</v>
      </c>
      <c r="M21" s="12">
        <v>0</v>
      </c>
      <c r="N21" s="12">
        <v>10</v>
      </c>
      <c r="O21" s="12" t="s">
        <v>699</v>
      </c>
      <c r="P21" s="12" t="s">
        <v>700</v>
      </c>
      <c r="Q21" s="12" t="s">
        <v>148</v>
      </c>
      <c r="R21" s="12" t="s">
        <v>147</v>
      </c>
      <c r="S21" s="13" t="str">
        <f t="shared" si="0"/>
        <v>10.211</v>
      </c>
      <c r="T21" s="15" t="s">
        <v>26</v>
      </c>
      <c r="U21" s="12" t="s">
        <v>700</v>
      </c>
      <c r="V21" s="13" t="str">
        <f t="shared" si="1"/>
        <v>0</v>
      </c>
      <c r="W21" s="13">
        <v>0</v>
      </c>
      <c r="X21" s="13" t="str">
        <f t="shared" si="3"/>
        <v xml:space="preserve"> 9h</v>
      </c>
      <c r="Y21" s="12" t="str">
        <f t="shared" si="4"/>
        <v xml:space="preserve"> 9</v>
      </c>
      <c r="Z21" s="12">
        <v>9</v>
      </c>
      <c r="AA21" s="13" t="str">
        <f t="shared" si="5"/>
        <v>50m</v>
      </c>
      <c r="AB21">
        <f t="shared" si="2"/>
        <v>9</v>
      </c>
      <c r="AC21">
        <v>50</v>
      </c>
    </row>
    <row r="22" spans="1:29" x14ac:dyDescent="0.25">
      <c r="A22" s="12">
        <v>8</v>
      </c>
      <c r="B22" s="12" t="s">
        <v>140</v>
      </c>
      <c r="C22" s="12" t="s">
        <v>43</v>
      </c>
      <c r="D22" s="12">
        <v>9</v>
      </c>
      <c r="E22" s="12">
        <v>9</v>
      </c>
      <c r="F22" s="12">
        <v>0</v>
      </c>
      <c r="G22" s="12">
        <v>4</v>
      </c>
      <c r="H22" s="12">
        <v>0</v>
      </c>
      <c r="I22" s="12">
        <v>1</v>
      </c>
      <c r="J22" s="12">
        <v>3</v>
      </c>
      <c r="K22" s="12">
        <v>1</v>
      </c>
      <c r="L22" s="12">
        <v>0</v>
      </c>
      <c r="M22" s="12">
        <v>0</v>
      </c>
      <c r="N22" s="12">
        <v>9</v>
      </c>
      <c r="O22" s="12" t="s">
        <v>701</v>
      </c>
      <c r="P22" s="12" t="s">
        <v>702</v>
      </c>
      <c r="Q22" s="12" t="s">
        <v>118</v>
      </c>
      <c r="R22" s="12" t="s">
        <v>139</v>
      </c>
      <c r="S22" s="13" t="str">
        <f t="shared" si="0"/>
        <v>10.215</v>
      </c>
      <c r="T22" s="15" t="s">
        <v>26</v>
      </c>
      <c r="U22" s="12" t="s">
        <v>702</v>
      </c>
      <c r="V22" s="13" t="str">
        <f t="shared" si="1"/>
        <v>0</v>
      </c>
      <c r="W22" s="13">
        <v>0</v>
      </c>
      <c r="X22" s="13" t="str">
        <f t="shared" si="3"/>
        <v xml:space="preserve"> 9h</v>
      </c>
      <c r="Y22" s="12" t="str">
        <f t="shared" si="4"/>
        <v xml:space="preserve"> 9</v>
      </c>
      <c r="Z22" s="12">
        <v>9</v>
      </c>
      <c r="AA22" s="13" t="str">
        <f t="shared" si="5"/>
        <v>45m</v>
      </c>
      <c r="AB22">
        <f t="shared" si="2"/>
        <v>9</v>
      </c>
      <c r="AC22">
        <v>45</v>
      </c>
    </row>
    <row r="23" spans="1:29" x14ac:dyDescent="0.25">
      <c r="A23" s="12">
        <v>9</v>
      </c>
      <c r="B23" s="12" t="s">
        <v>201</v>
      </c>
      <c r="C23" s="12" t="s">
        <v>37</v>
      </c>
      <c r="D23" s="12">
        <v>10</v>
      </c>
      <c r="E23" s="12">
        <v>10</v>
      </c>
      <c r="F23" s="12">
        <v>0</v>
      </c>
      <c r="G23" s="12">
        <v>3</v>
      </c>
      <c r="H23" s="12">
        <v>1</v>
      </c>
      <c r="I23" s="12">
        <v>2</v>
      </c>
      <c r="J23" s="12">
        <v>3</v>
      </c>
      <c r="K23" s="12">
        <v>1</v>
      </c>
      <c r="L23" s="12">
        <v>0</v>
      </c>
      <c r="M23" s="12">
        <v>0</v>
      </c>
      <c r="N23" s="12">
        <v>10</v>
      </c>
      <c r="O23" s="12" t="s">
        <v>703</v>
      </c>
      <c r="P23" s="12" t="s">
        <v>704</v>
      </c>
      <c r="Q23" s="12" t="e">
        <v>#N/A</v>
      </c>
      <c r="R23" s="12" t="e">
        <v>#N/A</v>
      </c>
      <c r="S23" s="13" t="str">
        <f t="shared" si="0"/>
        <v>10.214</v>
      </c>
      <c r="T23" s="15" t="s">
        <v>26</v>
      </c>
      <c r="U23" s="12" t="s">
        <v>704</v>
      </c>
      <c r="V23" s="13" t="str">
        <f t="shared" si="1"/>
        <v>0</v>
      </c>
      <c r="W23" s="13">
        <v>0</v>
      </c>
      <c r="X23" s="13" t="str">
        <f t="shared" si="3"/>
        <v xml:space="preserve"> 9h</v>
      </c>
      <c r="Y23" s="12" t="str">
        <f t="shared" si="4"/>
        <v xml:space="preserve"> 9</v>
      </c>
      <c r="Z23" s="12">
        <v>9</v>
      </c>
      <c r="AA23" s="13" t="str">
        <f t="shared" si="5"/>
        <v>41m</v>
      </c>
      <c r="AB23">
        <f t="shared" si="2"/>
        <v>9</v>
      </c>
      <c r="AC23">
        <v>41</v>
      </c>
    </row>
    <row r="24" spans="1:29" x14ac:dyDescent="0.25">
      <c r="A24" s="12">
        <v>10</v>
      </c>
      <c r="B24" s="12" t="s">
        <v>244</v>
      </c>
      <c r="C24" s="12" t="s">
        <v>43</v>
      </c>
      <c r="D24" s="12">
        <v>9</v>
      </c>
      <c r="E24" s="12">
        <v>9</v>
      </c>
      <c r="F24" s="12">
        <v>0</v>
      </c>
      <c r="G24" s="12">
        <v>4</v>
      </c>
      <c r="H24" s="12">
        <v>0</v>
      </c>
      <c r="I24" s="12">
        <v>1</v>
      </c>
      <c r="J24" s="12">
        <v>3</v>
      </c>
      <c r="K24" s="12">
        <v>1</v>
      </c>
      <c r="L24" s="12">
        <v>0</v>
      </c>
      <c r="M24" s="12">
        <v>0</v>
      </c>
      <c r="N24" s="12">
        <v>9</v>
      </c>
      <c r="O24" s="12" t="s">
        <v>705</v>
      </c>
      <c r="P24" s="12" t="s">
        <v>706</v>
      </c>
      <c r="Q24" s="12" t="s">
        <v>185</v>
      </c>
      <c r="R24" s="12" t="s">
        <v>139</v>
      </c>
      <c r="S24" s="13" t="str">
        <f t="shared" si="0"/>
        <v>10.211</v>
      </c>
      <c r="T24" s="15" t="s">
        <v>26</v>
      </c>
      <c r="U24" s="12" t="s">
        <v>706</v>
      </c>
      <c r="V24" s="13" t="str">
        <f t="shared" si="1"/>
        <v>0</v>
      </c>
      <c r="W24" s="13">
        <v>0</v>
      </c>
      <c r="X24" s="13" t="str">
        <f t="shared" si="3"/>
        <v xml:space="preserve"> 9h</v>
      </c>
      <c r="Y24" s="12" t="str">
        <f t="shared" si="4"/>
        <v xml:space="preserve"> 9</v>
      </c>
      <c r="Z24" s="12">
        <v>9</v>
      </c>
      <c r="AA24" s="13" t="str">
        <f t="shared" si="5"/>
        <v>38m</v>
      </c>
      <c r="AB24">
        <f t="shared" si="2"/>
        <v>9</v>
      </c>
      <c r="AC24">
        <v>38</v>
      </c>
    </row>
    <row r="25" spans="1:29" x14ac:dyDescent="0.25">
      <c r="A25" s="12">
        <v>11</v>
      </c>
      <c r="B25" s="12" t="s">
        <v>508</v>
      </c>
      <c r="C25" s="12" t="s">
        <v>43</v>
      </c>
      <c r="D25" s="12">
        <v>4</v>
      </c>
      <c r="E25" s="12">
        <v>4</v>
      </c>
      <c r="F25" s="12">
        <v>0</v>
      </c>
      <c r="G25" s="12">
        <v>3</v>
      </c>
      <c r="H25" s="12">
        <v>0</v>
      </c>
      <c r="I25" s="12">
        <v>0</v>
      </c>
      <c r="J25" s="12">
        <v>0</v>
      </c>
      <c r="K25" s="12">
        <v>1</v>
      </c>
      <c r="L25" s="12">
        <v>0</v>
      </c>
      <c r="M25" s="12">
        <v>0</v>
      </c>
      <c r="N25" s="12">
        <v>4</v>
      </c>
      <c r="O25" s="12" t="s">
        <v>707</v>
      </c>
      <c r="P25" s="12" t="s">
        <v>708</v>
      </c>
      <c r="Q25" s="12" t="s">
        <v>464</v>
      </c>
      <c r="R25" s="12" t="s">
        <v>267</v>
      </c>
      <c r="S25" s="13" t="str">
        <f t="shared" si="0"/>
        <v>10.215</v>
      </c>
      <c r="T25" s="15" t="s">
        <v>26</v>
      </c>
      <c r="U25" s="12" t="s">
        <v>708</v>
      </c>
      <c r="V25" s="13" t="str">
        <f t="shared" si="1"/>
        <v>0</v>
      </c>
      <c r="W25" s="13">
        <v>0</v>
      </c>
      <c r="X25" s="13" t="str">
        <f t="shared" si="3"/>
        <v xml:space="preserve"> 9h</v>
      </c>
      <c r="Y25" s="12" t="str">
        <f t="shared" si="4"/>
        <v xml:space="preserve"> 9</v>
      </c>
      <c r="Z25" s="12">
        <v>9</v>
      </c>
      <c r="AA25" s="13" t="str">
        <f t="shared" si="5"/>
        <v>30m</v>
      </c>
      <c r="AB25">
        <f t="shared" si="2"/>
        <v>9</v>
      </c>
      <c r="AC25">
        <v>30</v>
      </c>
    </row>
    <row r="26" spans="1:29" x14ac:dyDescent="0.25">
      <c r="A26" s="12">
        <v>12</v>
      </c>
      <c r="B26" s="12" t="s">
        <v>57</v>
      </c>
      <c r="C26" s="12" t="s">
        <v>37</v>
      </c>
      <c r="D26" s="12">
        <v>10</v>
      </c>
      <c r="E26" s="12">
        <v>10</v>
      </c>
      <c r="F26" s="12">
        <v>0</v>
      </c>
      <c r="G26" s="12">
        <v>2</v>
      </c>
      <c r="H26" s="12">
        <v>1</v>
      </c>
      <c r="I26" s="12">
        <v>3</v>
      </c>
      <c r="J26" s="12">
        <v>2</v>
      </c>
      <c r="K26" s="12">
        <v>1</v>
      </c>
      <c r="L26" s="12">
        <v>0</v>
      </c>
      <c r="M26" s="12">
        <v>0</v>
      </c>
      <c r="N26" s="12">
        <v>9</v>
      </c>
      <c r="O26" s="12" t="s">
        <v>709</v>
      </c>
      <c r="P26" s="12" t="s">
        <v>710</v>
      </c>
      <c r="Q26" s="12" t="e">
        <v>#N/A</v>
      </c>
      <c r="R26" s="12" t="e">
        <v>#N/A</v>
      </c>
      <c r="S26" s="13" t="str">
        <f t="shared" si="0"/>
        <v>10.214</v>
      </c>
      <c r="T26" s="15" t="s">
        <v>26</v>
      </c>
      <c r="U26" s="12" t="s">
        <v>710</v>
      </c>
      <c r="V26" s="13" t="str">
        <f t="shared" si="1"/>
        <v>0</v>
      </c>
      <c r="W26" s="13">
        <v>0</v>
      </c>
      <c r="X26" s="13" t="str">
        <f t="shared" si="3"/>
        <v xml:space="preserve"> 9h</v>
      </c>
      <c r="Y26" s="12" t="str">
        <f t="shared" si="4"/>
        <v xml:space="preserve"> 9</v>
      </c>
      <c r="Z26" s="12">
        <v>9</v>
      </c>
      <c r="AA26" s="13" t="str">
        <f t="shared" si="5"/>
        <v>24m</v>
      </c>
      <c r="AB26">
        <f t="shared" si="2"/>
        <v>9</v>
      </c>
      <c r="AC26">
        <v>24</v>
      </c>
    </row>
    <row r="27" spans="1:29" x14ac:dyDescent="0.25">
      <c r="A27" s="12">
        <v>13</v>
      </c>
      <c r="B27" s="12" t="s">
        <v>42</v>
      </c>
      <c r="C27" s="12" t="s">
        <v>43</v>
      </c>
      <c r="D27" s="12">
        <v>16</v>
      </c>
      <c r="E27" s="12">
        <v>16</v>
      </c>
      <c r="F27" s="12">
        <v>0</v>
      </c>
      <c r="G27" s="12">
        <v>1</v>
      </c>
      <c r="H27" s="12">
        <v>2</v>
      </c>
      <c r="I27" s="12">
        <v>3</v>
      </c>
      <c r="J27" s="12">
        <v>9</v>
      </c>
      <c r="K27" s="12">
        <v>0</v>
      </c>
      <c r="L27" s="12">
        <v>0</v>
      </c>
      <c r="M27" s="12">
        <v>0</v>
      </c>
      <c r="N27" s="12">
        <v>15</v>
      </c>
      <c r="O27" s="12" t="s">
        <v>711</v>
      </c>
      <c r="P27" s="12" t="s">
        <v>712</v>
      </c>
      <c r="Q27" s="12" t="s">
        <v>263</v>
      </c>
      <c r="R27" s="12" t="s">
        <v>40</v>
      </c>
      <c r="S27" s="13" t="str">
        <f t="shared" si="0"/>
        <v>10.215</v>
      </c>
      <c r="T27" s="15" t="s">
        <v>26</v>
      </c>
      <c r="U27" s="12" t="s">
        <v>712</v>
      </c>
      <c r="V27" s="13" t="str">
        <f t="shared" si="1"/>
        <v>0</v>
      </c>
      <c r="W27" s="13">
        <v>0</v>
      </c>
      <c r="X27" s="13" t="str">
        <f t="shared" si="3"/>
        <v xml:space="preserve"> 9h</v>
      </c>
      <c r="Y27" s="12" t="str">
        <f t="shared" si="4"/>
        <v xml:space="preserve"> 9</v>
      </c>
      <c r="Z27" s="12">
        <v>9</v>
      </c>
      <c r="AA27" s="13" t="str">
        <f t="shared" si="5"/>
        <v>10m</v>
      </c>
      <c r="AB27">
        <f t="shared" si="2"/>
        <v>9</v>
      </c>
      <c r="AC27">
        <v>10</v>
      </c>
    </row>
    <row r="28" spans="1:29" x14ac:dyDescent="0.25">
      <c r="A28" s="12">
        <v>14</v>
      </c>
      <c r="B28" s="12" t="s">
        <v>52</v>
      </c>
      <c r="C28" s="12" t="s">
        <v>53</v>
      </c>
      <c r="D28" s="12">
        <v>15</v>
      </c>
      <c r="E28" s="12">
        <v>15</v>
      </c>
      <c r="F28" s="12">
        <v>0</v>
      </c>
      <c r="G28" s="12">
        <v>6</v>
      </c>
      <c r="H28" s="12">
        <v>2</v>
      </c>
      <c r="I28" s="12">
        <v>1</v>
      </c>
      <c r="J28" s="12">
        <v>5</v>
      </c>
      <c r="K28" s="12">
        <v>1</v>
      </c>
      <c r="L28" s="12">
        <v>0</v>
      </c>
      <c r="M28" s="12">
        <v>0</v>
      </c>
      <c r="N28" s="12">
        <v>15</v>
      </c>
      <c r="O28" s="12" t="s">
        <v>713</v>
      </c>
      <c r="P28" s="12" t="s">
        <v>714</v>
      </c>
      <c r="Q28" s="12" t="e">
        <v>#N/A</v>
      </c>
      <c r="R28" s="12" t="e">
        <v>#N/A</v>
      </c>
      <c r="S28" s="13" t="str">
        <f t="shared" si="0"/>
        <v>10.215</v>
      </c>
      <c r="T28" s="15" t="s">
        <v>26</v>
      </c>
      <c r="U28" s="12" t="s">
        <v>714</v>
      </c>
      <c r="V28" s="13" t="str">
        <f t="shared" si="1"/>
        <v>0</v>
      </c>
      <c r="W28" s="13">
        <v>0</v>
      </c>
      <c r="X28" s="13" t="str">
        <f t="shared" si="3"/>
        <v xml:space="preserve"> 9h</v>
      </c>
      <c r="Y28" s="12" t="str">
        <f t="shared" si="4"/>
        <v xml:space="preserve"> 9</v>
      </c>
      <c r="Z28" s="12">
        <v>9</v>
      </c>
      <c r="AA28" s="13" t="str">
        <f t="shared" si="5"/>
        <v>02m</v>
      </c>
      <c r="AB28">
        <f t="shared" si="2"/>
        <v>9</v>
      </c>
      <c r="AC28">
        <v>2</v>
      </c>
    </row>
    <row r="29" spans="1:29" x14ac:dyDescent="0.25">
      <c r="A29" s="12">
        <v>15</v>
      </c>
      <c r="B29" s="12" t="s">
        <v>607</v>
      </c>
      <c r="C29" s="12" t="s">
        <v>43</v>
      </c>
      <c r="D29" s="12">
        <v>16</v>
      </c>
      <c r="E29" s="12">
        <v>16</v>
      </c>
      <c r="F29" s="12">
        <v>0</v>
      </c>
      <c r="G29" s="12">
        <v>7</v>
      </c>
      <c r="H29" s="12">
        <v>5</v>
      </c>
      <c r="I29" s="12">
        <v>0</v>
      </c>
      <c r="J29" s="12">
        <v>2</v>
      </c>
      <c r="K29" s="12">
        <v>2</v>
      </c>
      <c r="L29" s="12">
        <v>0</v>
      </c>
      <c r="M29" s="12">
        <v>0</v>
      </c>
      <c r="N29" s="12">
        <v>16</v>
      </c>
      <c r="O29" s="12" t="s">
        <v>715</v>
      </c>
      <c r="P29" s="12" t="s">
        <v>716</v>
      </c>
      <c r="Q29" s="12" t="s">
        <v>281</v>
      </c>
      <c r="R29" s="12" t="s">
        <v>296</v>
      </c>
      <c r="S29" s="13" t="str">
        <f t="shared" si="0"/>
        <v>10.211</v>
      </c>
      <c r="T29" s="15" t="s">
        <v>26</v>
      </c>
      <c r="U29" s="12" t="s">
        <v>716</v>
      </c>
      <c r="V29" s="13" t="str">
        <f t="shared" si="1"/>
        <v>0</v>
      </c>
      <c r="W29" s="13">
        <v>0</v>
      </c>
      <c r="X29" s="13" t="str">
        <f t="shared" si="3"/>
        <v xml:space="preserve"> 8h</v>
      </c>
      <c r="Y29" s="12" t="str">
        <f t="shared" si="4"/>
        <v xml:space="preserve"> 8</v>
      </c>
      <c r="Z29" s="12">
        <v>8</v>
      </c>
      <c r="AA29" s="13" t="str">
        <f t="shared" si="5"/>
        <v>57m</v>
      </c>
      <c r="AB29">
        <f t="shared" si="2"/>
        <v>8</v>
      </c>
      <c r="AC29">
        <v>57</v>
      </c>
    </row>
    <row r="30" spans="1:29" x14ac:dyDescent="0.25">
      <c r="A30" s="12">
        <v>16</v>
      </c>
      <c r="B30" s="12" t="s">
        <v>205</v>
      </c>
      <c r="C30" s="12" t="s">
        <v>37</v>
      </c>
      <c r="D30" s="12">
        <v>11</v>
      </c>
      <c r="E30" s="12">
        <v>11</v>
      </c>
      <c r="F30" s="12">
        <v>0</v>
      </c>
      <c r="G30" s="12">
        <v>3</v>
      </c>
      <c r="H30" s="12">
        <v>2</v>
      </c>
      <c r="I30" s="12">
        <v>2</v>
      </c>
      <c r="J30" s="12">
        <v>3</v>
      </c>
      <c r="K30" s="12">
        <v>1</v>
      </c>
      <c r="L30" s="12">
        <v>0</v>
      </c>
      <c r="M30" s="12">
        <v>0</v>
      </c>
      <c r="N30" s="12">
        <v>11</v>
      </c>
      <c r="O30" s="12" t="s">
        <v>717</v>
      </c>
      <c r="P30" s="12" t="s">
        <v>718</v>
      </c>
      <c r="Q30" s="12" t="e">
        <v>#N/A</v>
      </c>
      <c r="R30" s="12" t="e">
        <v>#N/A</v>
      </c>
      <c r="S30" s="13" t="str">
        <f t="shared" si="0"/>
        <v>10.214</v>
      </c>
      <c r="T30" s="15" t="s">
        <v>26</v>
      </c>
      <c r="U30" s="12" t="s">
        <v>718</v>
      </c>
      <c r="V30" s="13" t="str">
        <f t="shared" si="1"/>
        <v>0</v>
      </c>
      <c r="W30" s="13">
        <v>0</v>
      </c>
      <c r="X30" s="13" t="str">
        <f t="shared" si="3"/>
        <v xml:space="preserve"> 8h</v>
      </c>
      <c r="Y30" s="12" t="str">
        <f t="shared" si="4"/>
        <v xml:space="preserve"> 8</v>
      </c>
      <c r="Z30" s="12">
        <v>8</v>
      </c>
      <c r="AA30" s="13" t="str">
        <f t="shared" si="5"/>
        <v>55m</v>
      </c>
      <c r="AB30">
        <f t="shared" si="2"/>
        <v>8</v>
      </c>
      <c r="AC30">
        <v>55</v>
      </c>
    </row>
    <row r="31" spans="1:29" x14ac:dyDescent="0.25">
      <c r="A31" s="12">
        <v>17</v>
      </c>
      <c r="B31" s="12" t="s">
        <v>88</v>
      </c>
      <c r="C31" s="12" t="s">
        <v>43</v>
      </c>
      <c r="D31" s="12">
        <v>14</v>
      </c>
      <c r="E31" s="12">
        <v>14</v>
      </c>
      <c r="F31" s="12">
        <v>0</v>
      </c>
      <c r="G31" s="12">
        <v>6</v>
      </c>
      <c r="H31" s="12">
        <v>1</v>
      </c>
      <c r="I31" s="12">
        <v>2</v>
      </c>
      <c r="J31" s="12">
        <v>4</v>
      </c>
      <c r="K31" s="12">
        <v>1</v>
      </c>
      <c r="L31" s="12">
        <v>0</v>
      </c>
      <c r="M31" s="12">
        <v>0</v>
      </c>
      <c r="N31" s="12">
        <v>14</v>
      </c>
      <c r="O31" s="12" t="s">
        <v>719</v>
      </c>
      <c r="P31" s="12" t="s">
        <v>720</v>
      </c>
      <c r="Q31" s="12" t="s">
        <v>247</v>
      </c>
      <c r="R31" s="12" t="s">
        <v>86</v>
      </c>
      <c r="S31" s="13" t="str">
        <f t="shared" si="0"/>
        <v>10.215</v>
      </c>
      <c r="T31" s="15" t="s">
        <v>26</v>
      </c>
      <c r="U31" s="12" t="s">
        <v>720</v>
      </c>
      <c r="V31" s="13" t="str">
        <f t="shared" si="1"/>
        <v>0</v>
      </c>
      <c r="W31" s="13">
        <v>0</v>
      </c>
      <c r="X31" s="13" t="str">
        <f t="shared" si="3"/>
        <v xml:space="preserve"> 8h</v>
      </c>
      <c r="Y31" s="12" t="str">
        <f t="shared" si="4"/>
        <v xml:space="preserve"> 8</v>
      </c>
      <c r="Z31" s="12">
        <v>8</v>
      </c>
      <c r="AA31" s="13" t="str">
        <f t="shared" si="5"/>
        <v>43m</v>
      </c>
      <c r="AB31">
        <f t="shared" si="2"/>
        <v>8</v>
      </c>
      <c r="AC31">
        <v>43</v>
      </c>
    </row>
    <row r="32" spans="1:29" x14ac:dyDescent="0.25">
      <c r="A32" s="12">
        <v>18</v>
      </c>
      <c r="B32" s="12" t="s">
        <v>241</v>
      </c>
      <c r="C32" s="12" t="s">
        <v>43</v>
      </c>
      <c r="D32" s="12">
        <v>10</v>
      </c>
      <c r="E32" s="12">
        <v>10</v>
      </c>
      <c r="F32" s="12">
        <v>0</v>
      </c>
      <c r="G32" s="12">
        <v>5</v>
      </c>
      <c r="H32" s="12">
        <v>0</v>
      </c>
      <c r="I32" s="12">
        <v>1</v>
      </c>
      <c r="J32" s="12">
        <v>3</v>
      </c>
      <c r="K32" s="12">
        <v>1</v>
      </c>
      <c r="L32" s="12">
        <v>0</v>
      </c>
      <c r="M32" s="12">
        <v>0</v>
      </c>
      <c r="N32" s="12">
        <v>10</v>
      </c>
      <c r="O32" s="12" t="s">
        <v>721</v>
      </c>
      <c r="P32" s="12" t="s">
        <v>722</v>
      </c>
      <c r="Q32" s="12" t="s">
        <v>240</v>
      </c>
      <c r="R32" s="12" t="s">
        <v>139</v>
      </c>
      <c r="S32" s="13" t="str">
        <f t="shared" si="0"/>
        <v>10.211</v>
      </c>
      <c r="T32" s="15" t="s">
        <v>26</v>
      </c>
      <c r="U32" s="12" t="s">
        <v>722</v>
      </c>
      <c r="V32" s="13" t="str">
        <f t="shared" si="1"/>
        <v>0</v>
      </c>
      <c r="W32" s="13">
        <v>0</v>
      </c>
      <c r="X32" s="13" t="str">
        <f t="shared" si="3"/>
        <v xml:space="preserve"> 8h</v>
      </c>
      <c r="Y32" s="12" t="str">
        <f t="shared" si="4"/>
        <v xml:space="preserve"> 8</v>
      </c>
      <c r="Z32" s="12">
        <v>8</v>
      </c>
      <c r="AA32" s="13" t="str">
        <f t="shared" si="5"/>
        <v>43m</v>
      </c>
      <c r="AB32">
        <f t="shared" si="2"/>
        <v>8</v>
      </c>
      <c r="AC32">
        <v>43</v>
      </c>
    </row>
    <row r="33" spans="1:29" x14ac:dyDescent="0.25">
      <c r="A33" s="12">
        <v>19</v>
      </c>
      <c r="B33" s="12" t="s">
        <v>530</v>
      </c>
      <c r="C33" s="12" t="s">
        <v>43</v>
      </c>
      <c r="D33" s="12">
        <v>9</v>
      </c>
      <c r="E33" s="12">
        <v>9</v>
      </c>
      <c r="F33" s="12">
        <v>0</v>
      </c>
      <c r="G33" s="12">
        <v>4</v>
      </c>
      <c r="H33" s="12">
        <v>1</v>
      </c>
      <c r="I33" s="12">
        <v>2</v>
      </c>
      <c r="J33" s="12">
        <v>1</v>
      </c>
      <c r="K33" s="12">
        <v>1</v>
      </c>
      <c r="L33" s="12">
        <v>0</v>
      </c>
      <c r="M33" s="12">
        <v>0</v>
      </c>
      <c r="N33" s="12">
        <v>9</v>
      </c>
      <c r="O33" s="12" t="s">
        <v>723</v>
      </c>
      <c r="P33" s="12" t="s">
        <v>724</v>
      </c>
      <c r="Q33" s="12" t="s">
        <v>148</v>
      </c>
      <c r="R33" s="12" t="s">
        <v>147</v>
      </c>
      <c r="S33" s="13" t="str">
        <f t="shared" si="0"/>
        <v>10.211</v>
      </c>
      <c r="T33" s="15" t="s">
        <v>26</v>
      </c>
      <c r="U33" s="12" t="s">
        <v>724</v>
      </c>
      <c r="V33" s="13" t="str">
        <f t="shared" si="1"/>
        <v>0</v>
      </c>
      <c r="W33" s="13">
        <v>0</v>
      </c>
      <c r="X33" s="13" t="str">
        <f t="shared" si="3"/>
        <v xml:space="preserve"> 8h</v>
      </c>
      <c r="Y33" s="12" t="str">
        <f t="shared" si="4"/>
        <v xml:space="preserve"> 8</v>
      </c>
      <c r="Z33" s="12">
        <v>8</v>
      </c>
      <c r="AA33" s="13" t="str">
        <f t="shared" si="5"/>
        <v>36m</v>
      </c>
      <c r="AB33">
        <f t="shared" si="2"/>
        <v>8</v>
      </c>
      <c r="AC33">
        <v>36</v>
      </c>
    </row>
    <row r="34" spans="1:29" x14ac:dyDescent="0.25">
      <c r="A34" s="12">
        <v>20</v>
      </c>
      <c r="B34" s="12" t="s">
        <v>163</v>
      </c>
      <c r="C34" s="12" t="s">
        <v>30</v>
      </c>
      <c r="D34" s="12">
        <v>3</v>
      </c>
      <c r="E34" s="12">
        <v>3</v>
      </c>
      <c r="F34" s="12">
        <v>0</v>
      </c>
      <c r="G34" s="12">
        <v>0</v>
      </c>
      <c r="H34" s="12">
        <v>1</v>
      </c>
      <c r="I34" s="12">
        <v>1</v>
      </c>
      <c r="J34" s="12">
        <v>1</v>
      </c>
      <c r="K34" s="12">
        <v>0</v>
      </c>
      <c r="L34" s="12">
        <v>0</v>
      </c>
      <c r="M34" s="12">
        <v>0</v>
      </c>
      <c r="N34" s="12">
        <v>3</v>
      </c>
      <c r="O34" s="12" t="s">
        <v>725</v>
      </c>
      <c r="P34" s="12" t="s">
        <v>726</v>
      </c>
      <c r="Q34" s="12" t="s">
        <v>376</v>
      </c>
      <c r="R34" s="12" t="s">
        <v>161</v>
      </c>
      <c r="S34" s="13" t="str">
        <f t="shared" si="0"/>
        <v>10.211</v>
      </c>
      <c r="T34" s="15" t="s">
        <v>26</v>
      </c>
      <c r="U34" s="12" t="s">
        <v>726</v>
      </c>
      <c r="V34" s="13" t="str">
        <f t="shared" si="1"/>
        <v>0</v>
      </c>
      <c r="W34" s="13">
        <v>0</v>
      </c>
      <c r="X34" s="13" t="str">
        <f t="shared" si="3"/>
        <v xml:space="preserve"> 8h</v>
      </c>
      <c r="Y34" s="12" t="str">
        <f t="shared" si="4"/>
        <v xml:space="preserve"> 8</v>
      </c>
      <c r="Z34" s="12">
        <v>8</v>
      </c>
      <c r="AA34" s="13" t="str">
        <f t="shared" si="5"/>
        <v>04m</v>
      </c>
      <c r="AB34">
        <f t="shared" si="2"/>
        <v>8</v>
      </c>
      <c r="AC34">
        <v>4</v>
      </c>
    </row>
    <row r="35" spans="1:29" x14ac:dyDescent="0.25">
      <c r="A35" s="12">
        <v>21</v>
      </c>
      <c r="B35" s="12" t="s">
        <v>339</v>
      </c>
      <c r="C35" s="12" t="s">
        <v>68</v>
      </c>
      <c r="D35" s="12">
        <v>11</v>
      </c>
      <c r="E35" s="12">
        <v>11</v>
      </c>
      <c r="F35" s="12">
        <v>0</v>
      </c>
      <c r="G35" s="12">
        <v>4</v>
      </c>
      <c r="H35" s="12">
        <v>4</v>
      </c>
      <c r="I35" s="12">
        <v>0</v>
      </c>
      <c r="J35" s="12">
        <v>1</v>
      </c>
      <c r="K35" s="12">
        <v>2</v>
      </c>
      <c r="L35" s="12">
        <v>0</v>
      </c>
      <c r="M35" s="12">
        <v>0</v>
      </c>
      <c r="N35" s="12">
        <v>11</v>
      </c>
      <c r="O35" s="12" t="s">
        <v>727</v>
      </c>
      <c r="P35" s="12" t="s">
        <v>728</v>
      </c>
      <c r="Q35" s="12" t="s">
        <v>281</v>
      </c>
      <c r="R35" s="12" t="s">
        <v>125</v>
      </c>
      <c r="S35" s="13" t="str">
        <f t="shared" si="0"/>
        <v>10.215</v>
      </c>
      <c r="T35" s="15" t="s">
        <v>26</v>
      </c>
      <c r="U35" s="12" t="s">
        <v>728</v>
      </c>
      <c r="V35" s="13" t="str">
        <f t="shared" si="1"/>
        <v>0</v>
      </c>
      <c r="W35" s="13">
        <v>0</v>
      </c>
      <c r="X35" s="13" t="str">
        <f t="shared" si="3"/>
        <v xml:space="preserve"> 8h</v>
      </c>
      <c r="Y35" s="12" t="str">
        <f t="shared" si="4"/>
        <v xml:space="preserve"> 8</v>
      </c>
      <c r="Z35" s="12">
        <v>8</v>
      </c>
      <c r="AA35" s="13" t="str">
        <f t="shared" si="5"/>
        <v>02m</v>
      </c>
      <c r="AB35">
        <f t="shared" si="2"/>
        <v>8</v>
      </c>
      <c r="AC35">
        <v>2</v>
      </c>
    </row>
    <row r="36" spans="1:29" hidden="1" x14ac:dyDescent="0.25">
      <c r="A36" s="12">
        <v>22</v>
      </c>
      <c r="B36" s="12" t="s">
        <v>331</v>
      </c>
      <c r="C36" s="12" t="s">
        <v>68</v>
      </c>
      <c r="D36" s="12">
        <v>2</v>
      </c>
      <c r="E36" s="12">
        <v>2</v>
      </c>
      <c r="F36" s="12">
        <v>0</v>
      </c>
      <c r="G36" s="12">
        <v>0</v>
      </c>
      <c r="H36" s="12">
        <v>1</v>
      </c>
      <c r="I36" s="12">
        <v>0</v>
      </c>
      <c r="J36" s="12">
        <v>1</v>
      </c>
      <c r="K36" s="12">
        <v>0</v>
      </c>
      <c r="L36" s="12">
        <v>0</v>
      </c>
      <c r="M36" s="12">
        <v>0</v>
      </c>
      <c r="N36" s="12">
        <v>2</v>
      </c>
      <c r="O36" s="12" t="s">
        <v>729</v>
      </c>
      <c r="P36" s="12" t="s">
        <v>730</v>
      </c>
      <c r="Q36" s="12" t="s">
        <v>653</v>
      </c>
      <c r="R36" s="12" t="s">
        <v>125</v>
      </c>
      <c r="S36" s="13" t="str">
        <f t="shared" si="0"/>
        <v>10.215</v>
      </c>
      <c r="T36" s="16" t="s">
        <v>33</v>
      </c>
      <c r="U36" s="12" t="s">
        <v>730</v>
      </c>
      <c r="V36" s="13" t="str">
        <f t="shared" si="1"/>
        <v>0</v>
      </c>
      <c r="W36" s="13">
        <v>0</v>
      </c>
      <c r="X36" s="13" t="str">
        <f t="shared" si="3"/>
        <v xml:space="preserve"> 7h</v>
      </c>
      <c r="Y36" s="12" t="str">
        <f t="shared" si="4"/>
        <v xml:space="preserve"> 7</v>
      </c>
      <c r="Z36" s="12">
        <v>7</v>
      </c>
      <c r="AA36" s="13" t="str">
        <f t="shared" si="5"/>
        <v>59m</v>
      </c>
      <c r="AB36">
        <f t="shared" si="2"/>
        <v>7</v>
      </c>
      <c r="AC36">
        <v>59</v>
      </c>
    </row>
    <row r="37" spans="1:29" hidden="1" x14ac:dyDescent="0.25">
      <c r="A37" s="12">
        <v>23</v>
      </c>
      <c r="B37" s="12" t="s">
        <v>459</v>
      </c>
      <c r="C37" s="12" t="s">
        <v>68</v>
      </c>
      <c r="D37" s="12">
        <v>2</v>
      </c>
      <c r="E37" s="12">
        <v>2</v>
      </c>
      <c r="F37" s="12">
        <v>0</v>
      </c>
      <c r="G37" s="12">
        <v>0</v>
      </c>
      <c r="H37" s="12">
        <v>1</v>
      </c>
      <c r="I37" s="12">
        <v>0</v>
      </c>
      <c r="J37" s="12">
        <v>1</v>
      </c>
      <c r="K37" s="12">
        <v>0</v>
      </c>
      <c r="L37" s="12">
        <v>0</v>
      </c>
      <c r="M37" s="12">
        <v>0</v>
      </c>
      <c r="N37" s="12">
        <v>2</v>
      </c>
      <c r="O37" s="12" t="s">
        <v>729</v>
      </c>
      <c r="P37" s="12" t="s">
        <v>730</v>
      </c>
      <c r="Q37" s="12" t="s">
        <v>653</v>
      </c>
      <c r="R37" s="12" t="s">
        <v>125</v>
      </c>
      <c r="S37" s="13" t="str">
        <f t="shared" si="0"/>
        <v>10.215</v>
      </c>
      <c r="T37" s="16" t="s">
        <v>33</v>
      </c>
      <c r="U37" s="12" t="s">
        <v>730</v>
      </c>
      <c r="V37" s="13" t="str">
        <f t="shared" si="1"/>
        <v>0</v>
      </c>
      <c r="W37" s="13">
        <v>0</v>
      </c>
      <c r="X37" s="13" t="str">
        <f t="shared" si="3"/>
        <v xml:space="preserve"> 7h</v>
      </c>
      <c r="Y37" s="12" t="str">
        <f t="shared" si="4"/>
        <v xml:space="preserve"> 7</v>
      </c>
      <c r="Z37" s="12">
        <v>7</v>
      </c>
      <c r="AA37" s="13" t="str">
        <f t="shared" si="5"/>
        <v>59m</v>
      </c>
      <c r="AB37">
        <f t="shared" si="2"/>
        <v>7</v>
      </c>
      <c r="AC37">
        <v>59</v>
      </c>
    </row>
    <row r="38" spans="1:29" x14ac:dyDescent="0.25">
      <c r="A38" s="12">
        <v>24</v>
      </c>
      <c r="B38" s="12" t="s">
        <v>535</v>
      </c>
      <c r="C38" s="12" t="s">
        <v>43</v>
      </c>
      <c r="D38" s="12">
        <v>10</v>
      </c>
      <c r="E38" s="12">
        <v>10</v>
      </c>
      <c r="F38" s="12">
        <v>0</v>
      </c>
      <c r="G38" s="12">
        <v>5</v>
      </c>
      <c r="H38" s="12">
        <v>0</v>
      </c>
      <c r="I38" s="12">
        <v>3</v>
      </c>
      <c r="J38" s="12">
        <v>1</v>
      </c>
      <c r="K38" s="12">
        <v>1</v>
      </c>
      <c r="L38" s="12">
        <v>0</v>
      </c>
      <c r="M38" s="12">
        <v>0</v>
      </c>
      <c r="N38" s="12">
        <v>10</v>
      </c>
      <c r="O38" s="12" t="s">
        <v>731</v>
      </c>
      <c r="P38" s="12" t="s">
        <v>732</v>
      </c>
      <c r="Q38" s="12" t="s">
        <v>143</v>
      </c>
      <c r="R38" s="12" t="s">
        <v>533</v>
      </c>
      <c r="S38" s="13" t="str">
        <f t="shared" si="0"/>
        <v>10.215</v>
      </c>
      <c r="T38" s="15" t="s">
        <v>26</v>
      </c>
      <c r="U38" s="12" t="s">
        <v>732</v>
      </c>
      <c r="V38" s="13" t="str">
        <f t="shared" si="1"/>
        <v>0</v>
      </c>
      <c r="W38" s="13">
        <v>0</v>
      </c>
      <c r="X38" s="13" t="str">
        <f t="shared" si="3"/>
        <v xml:space="preserve"> 7h</v>
      </c>
      <c r="Y38" s="12" t="str">
        <f t="shared" si="4"/>
        <v xml:space="preserve"> 7</v>
      </c>
      <c r="Z38" s="12">
        <v>7</v>
      </c>
      <c r="AA38" s="13" t="str">
        <f t="shared" si="5"/>
        <v>56m</v>
      </c>
      <c r="AB38">
        <f t="shared" si="2"/>
        <v>7</v>
      </c>
      <c r="AC38">
        <v>56</v>
      </c>
    </row>
    <row r="39" spans="1:29" hidden="1" x14ac:dyDescent="0.25">
      <c r="A39" s="12">
        <v>25</v>
      </c>
      <c r="B39" s="12" t="s">
        <v>594</v>
      </c>
      <c r="C39" s="12" t="s">
        <v>68</v>
      </c>
      <c r="D39" s="12">
        <v>4</v>
      </c>
      <c r="E39" s="12">
        <v>4</v>
      </c>
      <c r="F39" s="12">
        <v>0</v>
      </c>
      <c r="G39" s="12">
        <v>2</v>
      </c>
      <c r="H39" s="12">
        <v>0</v>
      </c>
      <c r="I39" s="12">
        <v>0</v>
      </c>
      <c r="J39" s="12">
        <v>2</v>
      </c>
      <c r="K39" s="12">
        <v>0</v>
      </c>
      <c r="L39" s="12">
        <v>0</v>
      </c>
      <c r="M39" s="12">
        <v>0</v>
      </c>
      <c r="N39" s="12">
        <v>4</v>
      </c>
      <c r="O39" s="12" t="s">
        <v>733</v>
      </c>
      <c r="P39" s="12" t="s">
        <v>734</v>
      </c>
      <c r="Q39" s="12" t="s">
        <v>653</v>
      </c>
      <c r="R39" s="12" t="s">
        <v>125</v>
      </c>
      <c r="S39" s="13" t="str">
        <f t="shared" si="0"/>
        <v>10.215</v>
      </c>
      <c r="T39" s="16" t="s">
        <v>33</v>
      </c>
      <c r="U39" s="12" t="s">
        <v>734</v>
      </c>
      <c r="V39" s="13" t="str">
        <f t="shared" si="1"/>
        <v>0</v>
      </c>
      <c r="W39" s="13">
        <v>0</v>
      </c>
      <c r="X39" s="13" t="str">
        <f t="shared" si="3"/>
        <v xml:space="preserve"> 7h</v>
      </c>
      <c r="Y39" s="12" t="str">
        <f t="shared" si="4"/>
        <v xml:space="preserve"> 7</v>
      </c>
      <c r="Z39" s="12">
        <v>7</v>
      </c>
      <c r="AA39" s="13" t="str">
        <f t="shared" si="5"/>
        <v>29m</v>
      </c>
      <c r="AB39">
        <f t="shared" si="2"/>
        <v>7</v>
      </c>
      <c r="AC39">
        <v>29</v>
      </c>
    </row>
    <row r="40" spans="1:29" x14ac:dyDescent="0.25">
      <c r="A40" s="12">
        <v>26</v>
      </c>
      <c r="B40" s="12" t="s">
        <v>153</v>
      </c>
      <c r="C40" s="12" t="s">
        <v>23</v>
      </c>
      <c r="D40" s="12">
        <v>3</v>
      </c>
      <c r="E40" s="12">
        <v>3</v>
      </c>
      <c r="F40" s="12">
        <v>0</v>
      </c>
      <c r="G40" s="12">
        <v>1</v>
      </c>
      <c r="H40" s="12">
        <v>0</v>
      </c>
      <c r="I40" s="12">
        <v>1</v>
      </c>
      <c r="J40" s="12">
        <v>1</v>
      </c>
      <c r="K40" s="12">
        <v>0</v>
      </c>
      <c r="L40" s="12">
        <v>0</v>
      </c>
      <c r="M40" s="12">
        <v>0</v>
      </c>
      <c r="N40" s="12">
        <v>3</v>
      </c>
      <c r="O40" s="12" t="s">
        <v>735</v>
      </c>
      <c r="P40" s="12" t="s">
        <v>736</v>
      </c>
      <c r="Q40" s="12" t="e">
        <v>#N/A</v>
      </c>
      <c r="R40" s="12" t="e">
        <v>#N/A</v>
      </c>
      <c r="S40" s="13" t="str">
        <f t="shared" si="0"/>
        <v>10.211</v>
      </c>
      <c r="T40" s="15" t="s">
        <v>26</v>
      </c>
      <c r="U40" s="12" t="s">
        <v>736</v>
      </c>
      <c r="V40" s="13" t="str">
        <f t="shared" si="1"/>
        <v>0</v>
      </c>
      <c r="W40" s="13">
        <v>0</v>
      </c>
      <c r="X40" s="13" t="str">
        <f t="shared" si="3"/>
        <v xml:space="preserve"> 7h</v>
      </c>
      <c r="Y40" s="12" t="str">
        <f t="shared" si="4"/>
        <v xml:space="preserve"> 7</v>
      </c>
      <c r="Z40" s="12">
        <v>7</v>
      </c>
      <c r="AA40" s="13" t="str">
        <f t="shared" si="5"/>
        <v>23m</v>
      </c>
      <c r="AB40">
        <f t="shared" si="2"/>
        <v>7</v>
      </c>
      <c r="AC40">
        <v>23</v>
      </c>
    </row>
    <row r="41" spans="1:29" hidden="1" x14ac:dyDescent="0.25">
      <c r="A41" s="12">
        <v>27</v>
      </c>
      <c r="B41" s="12" t="s">
        <v>424</v>
      </c>
      <c r="C41" s="12" t="s">
        <v>68</v>
      </c>
      <c r="D41" s="12">
        <v>2</v>
      </c>
      <c r="E41" s="12">
        <v>2</v>
      </c>
      <c r="F41" s="12">
        <v>0</v>
      </c>
      <c r="G41" s="12">
        <v>1</v>
      </c>
      <c r="H41" s="12">
        <v>0</v>
      </c>
      <c r="I41" s="12">
        <v>0</v>
      </c>
      <c r="J41" s="12">
        <v>1</v>
      </c>
      <c r="K41" s="12">
        <v>0</v>
      </c>
      <c r="L41" s="12">
        <v>0</v>
      </c>
      <c r="M41" s="12">
        <v>0</v>
      </c>
      <c r="N41" s="12">
        <v>2</v>
      </c>
      <c r="O41" s="12" t="s">
        <v>737</v>
      </c>
      <c r="P41" s="12" t="s">
        <v>738</v>
      </c>
      <c r="Q41" s="12" t="s">
        <v>98</v>
      </c>
      <c r="R41" s="12" t="s">
        <v>125</v>
      </c>
      <c r="S41" s="13" t="str">
        <f t="shared" si="0"/>
        <v>10.215</v>
      </c>
      <c r="T41" s="16" t="s">
        <v>33</v>
      </c>
      <c r="U41" s="12" t="s">
        <v>738</v>
      </c>
      <c r="V41" s="13" t="str">
        <f t="shared" si="1"/>
        <v>0</v>
      </c>
      <c r="W41" s="13">
        <v>0</v>
      </c>
      <c r="X41" s="13" t="str">
        <f t="shared" si="3"/>
        <v xml:space="preserve"> 6h</v>
      </c>
      <c r="Y41" s="12" t="str">
        <f t="shared" si="4"/>
        <v xml:space="preserve"> 6</v>
      </c>
      <c r="Z41" s="12">
        <v>6</v>
      </c>
      <c r="AA41" s="13" t="str">
        <f t="shared" si="5"/>
        <v>40m</v>
      </c>
      <c r="AB41">
        <f t="shared" si="2"/>
        <v>6</v>
      </c>
      <c r="AC41">
        <v>40</v>
      </c>
    </row>
    <row r="42" spans="1:29" x14ac:dyDescent="0.25">
      <c r="A42" s="12">
        <v>28</v>
      </c>
      <c r="B42" s="12" t="s">
        <v>538</v>
      </c>
      <c r="C42" s="12" t="s">
        <v>132</v>
      </c>
      <c r="D42" s="12">
        <v>2</v>
      </c>
      <c r="E42" s="12">
        <v>2</v>
      </c>
      <c r="F42" s="12">
        <v>0</v>
      </c>
      <c r="G42" s="12">
        <v>1</v>
      </c>
      <c r="H42" s="12">
        <v>0</v>
      </c>
      <c r="I42" s="12">
        <v>0</v>
      </c>
      <c r="J42" s="12">
        <v>1</v>
      </c>
      <c r="K42" s="12">
        <v>0</v>
      </c>
      <c r="L42" s="12">
        <v>0</v>
      </c>
      <c r="M42" s="12">
        <v>0</v>
      </c>
      <c r="N42" s="12">
        <v>2</v>
      </c>
      <c r="O42" s="12" t="s">
        <v>739</v>
      </c>
      <c r="P42" s="12" t="s">
        <v>740</v>
      </c>
      <c r="Q42" s="12" t="s">
        <v>464</v>
      </c>
      <c r="R42" s="12" t="s">
        <v>267</v>
      </c>
      <c r="S42" s="13" t="str">
        <f t="shared" si="0"/>
        <v>10.215</v>
      </c>
      <c r="T42" s="15" t="s">
        <v>26</v>
      </c>
      <c r="U42" s="12" t="s">
        <v>740</v>
      </c>
      <c r="V42" s="13" t="str">
        <f t="shared" si="1"/>
        <v>0</v>
      </c>
      <c r="W42" s="13">
        <v>0</v>
      </c>
      <c r="X42" s="13" t="str">
        <f t="shared" si="3"/>
        <v xml:space="preserve"> 6h</v>
      </c>
      <c r="Y42" s="12" t="str">
        <f t="shared" si="4"/>
        <v xml:space="preserve"> 6</v>
      </c>
      <c r="Z42" s="12">
        <v>6</v>
      </c>
      <c r="AA42" s="13" t="str">
        <f t="shared" si="5"/>
        <v>40m</v>
      </c>
      <c r="AB42">
        <f t="shared" si="2"/>
        <v>6</v>
      </c>
      <c r="AC42">
        <v>40</v>
      </c>
    </row>
    <row r="43" spans="1:29" x14ac:dyDescent="0.25">
      <c r="A43" s="12">
        <v>29</v>
      </c>
      <c r="B43" s="12" t="s">
        <v>158</v>
      </c>
      <c r="C43" s="12" t="s">
        <v>30</v>
      </c>
      <c r="D43" s="12">
        <v>4</v>
      </c>
      <c r="E43" s="12">
        <v>4</v>
      </c>
      <c r="F43" s="12">
        <v>0</v>
      </c>
      <c r="G43" s="12">
        <v>0</v>
      </c>
      <c r="H43" s="12">
        <v>1</v>
      </c>
      <c r="I43" s="12">
        <v>2</v>
      </c>
      <c r="J43" s="12">
        <v>1</v>
      </c>
      <c r="K43" s="12">
        <v>0</v>
      </c>
      <c r="L43" s="12">
        <v>0</v>
      </c>
      <c r="M43" s="12">
        <v>0</v>
      </c>
      <c r="N43" s="12">
        <v>4</v>
      </c>
      <c r="O43" s="12" t="s">
        <v>741</v>
      </c>
      <c r="P43" s="12" t="s">
        <v>742</v>
      </c>
      <c r="Q43" s="12" t="s">
        <v>654</v>
      </c>
      <c r="R43" s="12" t="s">
        <v>156</v>
      </c>
      <c r="S43" s="13" t="str">
        <f t="shared" si="0"/>
        <v>10.215</v>
      </c>
      <c r="T43" s="15" t="s">
        <v>26</v>
      </c>
      <c r="U43" s="12" t="s">
        <v>742</v>
      </c>
      <c r="V43" s="13" t="str">
        <f t="shared" si="1"/>
        <v>0</v>
      </c>
      <c r="W43" s="13">
        <v>0</v>
      </c>
      <c r="X43" s="13" t="str">
        <f t="shared" si="3"/>
        <v xml:space="preserve"> 6h</v>
      </c>
      <c r="Y43" s="12" t="str">
        <f t="shared" si="4"/>
        <v xml:space="preserve"> 6</v>
      </c>
      <c r="Z43" s="12">
        <v>6</v>
      </c>
      <c r="AA43" s="13" t="str">
        <f t="shared" si="5"/>
        <v>33m</v>
      </c>
      <c r="AB43">
        <f t="shared" si="2"/>
        <v>6</v>
      </c>
      <c r="AC43">
        <v>33</v>
      </c>
    </row>
    <row r="44" spans="1:29" hidden="1" x14ac:dyDescent="0.25">
      <c r="A44" s="12">
        <v>30</v>
      </c>
      <c r="B44" s="12" t="s">
        <v>293</v>
      </c>
      <c r="C44" s="12" t="s">
        <v>68</v>
      </c>
      <c r="D44" s="12">
        <v>2</v>
      </c>
      <c r="E44" s="12">
        <v>2</v>
      </c>
      <c r="F44" s="12">
        <v>0</v>
      </c>
      <c r="G44" s="12">
        <v>1</v>
      </c>
      <c r="H44" s="12">
        <v>0</v>
      </c>
      <c r="I44" s="12">
        <v>0</v>
      </c>
      <c r="J44" s="12">
        <v>1</v>
      </c>
      <c r="K44" s="12">
        <v>0</v>
      </c>
      <c r="L44" s="12">
        <v>0</v>
      </c>
      <c r="M44" s="12">
        <v>0</v>
      </c>
      <c r="N44" s="12">
        <v>2</v>
      </c>
      <c r="O44" s="12" t="s">
        <v>743</v>
      </c>
      <c r="P44" s="12" t="s">
        <v>744</v>
      </c>
      <c r="Q44" s="12" t="s">
        <v>98</v>
      </c>
      <c r="R44" s="12" t="s">
        <v>125</v>
      </c>
      <c r="S44" s="13" t="str">
        <f t="shared" si="0"/>
        <v>10.215</v>
      </c>
      <c r="T44" s="16" t="s">
        <v>33</v>
      </c>
      <c r="U44" s="12" t="s">
        <v>744</v>
      </c>
      <c r="V44" s="13" t="str">
        <f t="shared" si="1"/>
        <v>0</v>
      </c>
      <c r="W44" s="13">
        <v>0</v>
      </c>
      <c r="X44" s="13" t="str">
        <f t="shared" si="3"/>
        <v xml:space="preserve"> 6h</v>
      </c>
      <c r="Y44" s="12" t="str">
        <f t="shared" si="4"/>
        <v xml:space="preserve"> 6</v>
      </c>
      <c r="Z44" s="12">
        <v>6</v>
      </c>
      <c r="AA44" s="13" t="str">
        <f t="shared" si="5"/>
        <v>15m</v>
      </c>
      <c r="AB44">
        <f t="shared" si="2"/>
        <v>6</v>
      </c>
      <c r="AC44">
        <v>15</v>
      </c>
    </row>
    <row r="45" spans="1:29" hidden="1" x14ac:dyDescent="0.25">
      <c r="A45" s="12">
        <v>31</v>
      </c>
      <c r="B45" s="12" t="s">
        <v>469</v>
      </c>
      <c r="C45" s="12" t="s">
        <v>68</v>
      </c>
      <c r="D45" s="12">
        <v>2</v>
      </c>
      <c r="E45" s="12">
        <v>2</v>
      </c>
      <c r="F45" s="12">
        <v>0</v>
      </c>
      <c r="G45" s="12">
        <v>1</v>
      </c>
      <c r="H45" s="12">
        <v>0</v>
      </c>
      <c r="I45" s="12">
        <v>0</v>
      </c>
      <c r="J45" s="12">
        <v>1</v>
      </c>
      <c r="K45" s="12">
        <v>0</v>
      </c>
      <c r="L45" s="12">
        <v>0</v>
      </c>
      <c r="M45" s="12">
        <v>0</v>
      </c>
      <c r="N45" s="12">
        <v>2</v>
      </c>
      <c r="O45" s="12" t="s">
        <v>743</v>
      </c>
      <c r="P45" s="12" t="s">
        <v>745</v>
      </c>
      <c r="Q45" s="12" t="s">
        <v>292</v>
      </c>
      <c r="R45" s="12" t="s">
        <v>125</v>
      </c>
      <c r="S45" s="13" t="str">
        <f t="shared" si="0"/>
        <v>10.215</v>
      </c>
      <c r="T45" s="16" t="s">
        <v>33</v>
      </c>
      <c r="U45" s="12" t="s">
        <v>745</v>
      </c>
      <c r="V45" s="13" t="str">
        <f t="shared" si="1"/>
        <v>0</v>
      </c>
      <c r="W45" s="13">
        <v>0</v>
      </c>
      <c r="X45" s="13" t="str">
        <f t="shared" si="3"/>
        <v xml:space="preserve"> 6h</v>
      </c>
      <c r="Y45" s="12" t="str">
        <f t="shared" si="4"/>
        <v xml:space="preserve"> 6</v>
      </c>
      <c r="Z45" s="12">
        <v>6</v>
      </c>
      <c r="AA45" s="13" t="str">
        <f t="shared" si="5"/>
        <v>15m</v>
      </c>
      <c r="AB45">
        <f t="shared" si="2"/>
        <v>6</v>
      </c>
      <c r="AC45">
        <v>15</v>
      </c>
    </row>
    <row r="46" spans="1:29" x14ac:dyDescent="0.25">
      <c r="A46" s="12">
        <v>32</v>
      </c>
      <c r="B46" s="12" t="s">
        <v>520</v>
      </c>
      <c r="C46" s="12" t="s">
        <v>43</v>
      </c>
      <c r="D46" s="12">
        <v>7</v>
      </c>
      <c r="E46" s="12">
        <v>7</v>
      </c>
      <c r="F46" s="12">
        <v>0</v>
      </c>
      <c r="G46" s="12">
        <v>4</v>
      </c>
      <c r="H46" s="12">
        <v>2</v>
      </c>
      <c r="I46" s="12">
        <v>0</v>
      </c>
      <c r="J46" s="12">
        <v>0</v>
      </c>
      <c r="K46" s="12">
        <v>1</v>
      </c>
      <c r="L46" s="12">
        <v>0</v>
      </c>
      <c r="M46" s="12">
        <v>0</v>
      </c>
      <c r="N46" s="12">
        <v>7</v>
      </c>
      <c r="O46" s="12" t="s">
        <v>746</v>
      </c>
      <c r="P46" s="12" t="s">
        <v>747</v>
      </c>
      <c r="Q46" s="12" t="s">
        <v>464</v>
      </c>
      <c r="R46" s="12" t="s">
        <v>267</v>
      </c>
      <c r="S46" s="13" t="str">
        <f t="shared" si="0"/>
        <v>10.211</v>
      </c>
      <c r="T46" s="15" t="s">
        <v>26</v>
      </c>
      <c r="U46" s="12" t="s">
        <v>747</v>
      </c>
      <c r="V46" s="13" t="str">
        <f t="shared" si="1"/>
        <v>0</v>
      </c>
      <c r="W46" s="13">
        <v>0</v>
      </c>
      <c r="X46" s="13" t="str">
        <f t="shared" si="3"/>
        <v xml:space="preserve"> 6h</v>
      </c>
      <c r="Y46" s="12" t="str">
        <f t="shared" si="4"/>
        <v xml:space="preserve"> 6</v>
      </c>
      <c r="Z46" s="12">
        <v>6</v>
      </c>
      <c r="AA46" s="13" t="str">
        <f t="shared" si="5"/>
        <v>00m</v>
      </c>
      <c r="AB46">
        <f t="shared" si="2"/>
        <v>6</v>
      </c>
      <c r="AC46">
        <v>0</v>
      </c>
    </row>
    <row r="47" spans="1:29" hidden="1" x14ac:dyDescent="0.25">
      <c r="A47" s="12">
        <v>33</v>
      </c>
      <c r="B47" s="12" t="s">
        <v>360</v>
      </c>
      <c r="C47" s="12" t="s">
        <v>361</v>
      </c>
      <c r="D47" s="12">
        <v>4</v>
      </c>
      <c r="E47" s="12">
        <v>4</v>
      </c>
      <c r="F47" s="12">
        <v>0</v>
      </c>
      <c r="G47" s="12">
        <v>1</v>
      </c>
      <c r="H47" s="12">
        <v>1</v>
      </c>
      <c r="I47" s="12">
        <v>1</v>
      </c>
      <c r="J47" s="12">
        <v>1</v>
      </c>
      <c r="K47" s="12">
        <v>0</v>
      </c>
      <c r="L47" s="12">
        <v>0</v>
      </c>
      <c r="M47" s="12">
        <v>0</v>
      </c>
      <c r="N47" s="12">
        <v>4</v>
      </c>
      <c r="O47" s="12" t="s">
        <v>748</v>
      </c>
      <c r="P47" s="12" t="s">
        <v>749</v>
      </c>
      <c r="Q47" s="12" t="s">
        <v>653</v>
      </c>
      <c r="R47" s="12" t="s">
        <v>125</v>
      </c>
      <c r="S47" s="13" t="str">
        <f t="shared" si="0"/>
        <v>10.215</v>
      </c>
      <c r="T47" s="16" t="s">
        <v>33</v>
      </c>
      <c r="U47" s="12" t="s">
        <v>749</v>
      </c>
      <c r="V47" s="13" t="str">
        <f t="shared" si="1"/>
        <v>0</v>
      </c>
      <c r="W47" s="13">
        <v>0</v>
      </c>
      <c r="X47" s="13" t="str">
        <f t="shared" si="3"/>
        <v xml:space="preserve"> 5h</v>
      </c>
      <c r="Y47" s="12" t="str">
        <f t="shared" si="4"/>
        <v xml:space="preserve"> 5</v>
      </c>
      <c r="Z47" s="12">
        <v>5</v>
      </c>
      <c r="AA47" s="13" t="str">
        <f t="shared" si="5"/>
        <v>45m</v>
      </c>
      <c r="AB47">
        <f t="shared" ref="AB47:AB78" si="6">SUM(Z47:AA47)</f>
        <v>5</v>
      </c>
      <c r="AC47">
        <v>45</v>
      </c>
    </row>
    <row r="48" spans="1:29" x14ac:dyDescent="0.25">
      <c r="A48" s="12">
        <v>34</v>
      </c>
      <c r="B48" s="12" t="s">
        <v>396</v>
      </c>
      <c r="C48" s="12" t="s">
        <v>23</v>
      </c>
      <c r="D48" s="12">
        <v>6</v>
      </c>
      <c r="E48" s="12">
        <v>6</v>
      </c>
      <c r="F48" s="12">
        <v>0</v>
      </c>
      <c r="G48" s="12">
        <v>3</v>
      </c>
      <c r="H48" s="12">
        <v>0</v>
      </c>
      <c r="I48" s="12">
        <v>1</v>
      </c>
      <c r="J48" s="12">
        <v>2</v>
      </c>
      <c r="K48" s="12">
        <v>0</v>
      </c>
      <c r="L48" s="12">
        <v>0</v>
      </c>
      <c r="M48" s="12">
        <v>0</v>
      </c>
      <c r="N48" s="12">
        <v>6</v>
      </c>
      <c r="O48" s="12" t="s">
        <v>750</v>
      </c>
      <c r="P48" s="12" t="s">
        <v>751</v>
      </c>
      <c r="Q48" s="12" t="s">
        <v>376</v>
      </c>
      <c r="R48" s="12" t="s">
        <v>389</v>
      </c>
      <c r="S48" s="13" t="str">
        <f t="shared" si="0"/>
        <v>10.211</v>
      </c>
      <c r="T48" s="15" t="s">
        <v>26</v>
      </c>
      <c r="U48" s="12" t="s">
        <v>751</v>
      </c>
      <c r="V48" s="13" t="str">
        <f t="shared" si="1"/>
        <v>0</v>
      </c>
      <c r="W48" s="13">
        <v>0</v>
      </c>
      <c r="X48" s="13" t="str">
        <f t="shared" si="3"/>
        <v xml:space="preserve"> 5h</v>
      </c>
      <c r="Y48" s="12" t="str">
        <f t="shared" si="4"/>
        <v xml:space="preserve"> 5</v>
      </c>
      <c r="Z48" s="12">
        <v>5</v>
      </c>
      <c r="AA48" s="13" t="str">
        <f t="shared" si="5"/>
        <v>40m</v>
      </c>
      <c r="AB48">
        <f t="shared" si="6"/>
        <v>5</v>
      </c>
      <c r="AC48">
        <v>40</v>
      </c>
    </row>
    <row r="49" spans="1:29" x14ac:dyDescent="0.25">
      <c r="A49" s="12">
        <v>35</v>
      </c>
      <c r="B49" s="12" t="s">
        <v>22</v>
      </c>
      <c r="C49" s="12" t="s">
        <v>23</v>
      </c>
      <c r="D49" s="12">
        <v>58</v>
      </c>
      <c r="E49" s="12">
        <v>58</v>
      </c>
      <c r="F49" s="12">
        <v>0</v>
      </c>
      <c r="G49" s="12">
        <v>9</v>
      </c>
      <c r="H49" s="12">
        <v>22</v>
      </c>
      <c r="I49" s="12">
        <v>23</v>
      </c>
      <c r="J49" s="12">
        <v>3</v>
      </c>
      <c r="K49" s="12">
        <v>0</v>
      </c>
      <c r="L49" s="12">
        <v>1</v>
      </c>
      <c r="M49" s="12">
        <v>0</v>
      </c>
      <c r="N49" s="12">
        <v>58</v>
      </c>
      <c r="O49" s="12" t="s">
        <v>752</v>
      </c>
      <c r="P49" s="30" t="s">
        <v>753</v>
      </c>
      <c r="Q49" s="12" t="s">
        <v>273</v>
      </c>
      <c r="R49" s="12" t="s">
        <v>20</v>
      </c>
      <c r="S49" s="13" t="str">
        <f t="shared" si="0"/>
        <v>10.215</v>
      </c>
      <c r="T49" s="15" t="s">
        <v>26</v>
      </c>
      <c r="U49" s="30" t="s">
        <v>753</v>
      </c>
      <c r="V49" s="13" t="str">
        <f t="shared" si="1"/>
        <v>0</v>
      </c>
      <c r="W49" s="13">
        <v>0</v>
      </c>
      <c r="X49" s="13" t="str">
        <f t="shared" si="3"/>
        <v xml:space="preserve"> 5h</v>
      </c>
      <c r="Y49" s="12" t="str">
        <f t="shared" si="4"/>
        <v xml:space="preserve"> 5</v>
      </c>
      <c r="Z49" s="12">
        <v>5</v>
      </c>
      <c r="AA49" s="13" t="str">
        <f t="shared" si="5"/>
        <v>36m</v>
      </c>
      <c r="AB49">
        <f t="shared" si="6"/>
        <v>5</v>
      </c>
      <c r="AC49">
        <v>36</v>
      </c>
    </row>
    <row r="50" spans="1:29" x14ac:dyDescent="0.25">
      <c r="A50" s="12">
        <v>36</v>
      </c>
      <c r="B50" s="12" t="s">
        <v>481</v>
      </c>
      <c r="C50" s="12" t="s">
        <v>275</v>
      </c>
      <c r="D50" s="12">
        <v>4</v>
      </c>
      <c r="E50" s="12">
        <v>4</v>
      </c>
      <c r="F50" s="12">
        <v>0</v>
      </c>
      <c r="G50" s="12">
        <v>1</v>
      </c>
      <c r="H50" s="12">
        <v>0</v>
      </c>
      <c r="I50" s="12">
        <v>2</v>
      </c>
      <c r="J50" s="12">
        <v>1</v>
      </c>
      <c r="K50" s="12">
        <v>0</v>
      </c>
      <c r="L50" s="12">
        <v>0</v>
      </c>
      <c r="M50" s="12">
        <v>0</v>
      </c>
      <c r="N50" s="12">
        <v>4</v>
      </c>
      <c r="O50" s="12" t="s">
        <v>754</v>
      </c>
      <c r="P50" s="30" t="s">
        <v>755</v>
      </c>
      <c r="Q50" s="12" t="s">
        <v>376</v>
      </c>
      <c r="R50" s="12" t="s">
        <v>156</v>
      </c>
      <c r="S50" s="13" t="str">
        <f t="shared" si="0"/>
        <v>10.215</v>
      </c>
      <c r="T50" s="15" t="s">
        <v>26</v>
      </c>
      <c r="U50" s="30" t="s">
        <v>755</v>
      </c>
      <c r="V50" s="13" t="str">
        <f t="shared" si="1"/>
        <v>0</v>
      </c>
      <c r="W50" s="13">
        <v>0</v>
      </c>
      <c r="X50" s="13" t="str">
        <f t="shared" si="3"/>
        <v xml:space="preserve"> 5h</v>
      </c>
      <c r="Y50" s="12" t="str">
        <f t="shared" si="4"/>
        <v xml:space="preserve"> 5</v>
      </c>
      <c r="Z50" s="12">
        <v>5</v>
      </c>
      <c r="AA50" s="13" t="str">
        <f t="shared" si="5"/>
        <v>36m</v>
      </c>
      <c r="AB50">
        <f t="shared" si="6"/>
        <v>5</v>
      </c>
      <c r="AC50">
        <v>36</v>
      </c>
    </row>
    <row r="51" spans="1:29" x14ac:dyDescent="0.25">
      <c r="A51" s="12">
        <v>37</v>
      </c>
      <c r="B51" s="12" t="s">
        <v>391</v>
      </c>
      <c r="C51" s="12" t="s">
        <v>30</v>
      </c>
      <c r="D51" s="12">
        <v>4</v>
      </c>
      <c r="E51" s="12">
        <v>4</v>
      </c>
      <c r="F51" s="12">
        <v>0</v>
      </c>
      <c r="G51" s="12">
        <v>2</v>
      </c>
      <c r="H51" s="12">
        <v>0</v>
      </c>
      <c r="I51" s="12">
        <v>1</v>
      </c>
      <c r="J51" s="12">
        <v>1</v>
      </c>
      <c r="K51" s="12">
        <v>0</v>
      </c>
      <c r="L51" s="12">
        <v>0</v>
      </c>
      <c r="M51" s="12">
        <v>0</v>
      </c>
      <c r="N51" s="12">
        <v>4</v>
      </c>
      <c r="O51" s="12" t="s">
        <v>756</v>
      </c>
      <c r="P51" s="12" t="s">
        <v>757</v>
      </c>
      <c r="Q51" s="12" t="s">
        <v>376</v>
      </c>
      <c r="R51" s="12" t="s">
        <v>389</v>
      </c>
      <c r="S51" s="13" t="str">
        <f t="shared" si="0"/>
        <v>10.211</v>
      </c>
      <c r="T51" s="15" t="s">
        <v>26</v>
      </c>
      <c r="U51" s="12" t="s">
        <v>757</v>
      </c>
      <c r="V51" s="13" t="str">
        <f t="shared" si="1"/>
        <v>0</v>
      </c>
      <c r="W51" s="13">
        <v>0</v>
      </c>
      <c r="X51" s="13" t="str">
        <f t="shared" si="3"/>
        <v xml:space="preserve"> 5h</v>
      </c>
      <c r="Y51" s="12" t="str">
        <f t="shared" si="4"/>
        <v xml:space="preserve"> 5</v>
      </c>
      <c r="Z51" s="12">
        <v>5</v>
      </c>
      <c r="AA51" s="13" t="str">
        <f t="shared" si="5"/>
        <v>26m</v>
      </c>
      <c r="AB51">
        <f t="shared" si="6"/>
        <v>5</v>
      </c>
      <c r="AC51">
        <v>26</v>
      </c>
    </row>
    <row r="52" spans="1:29" x14ac:dyDescent="0.25">
      <c r="A52" s="12">
        <v>38</v>
      </c>
      <c r="B52" s="12" t="s">
        <v>403</v>
      </c>
      <c r="C52" s="12" t="s">
        <v>30</v>
      </c>
      <c r="D52" s="12">
        <v>5</v>
      </c>
      <c r="E52" s="12">
        <v>5</v>
      </c>
      <c r="F52" s="12">
        <v>0</v>
      </c>
      <c r="G52" s="12">
        <v>2</v>
      </c>
      <c r="H52" s="12">
        <v>1</v>
      </c>
      <c r="I52" s="12">
        <v>1</v>
      </c>
      <c r="J52" s="12">
        <v>1</v>
      </c>
      <c r="K52" s="12">
        <v>0</v>
      </c>
      <c r="L52" s="12">
        <v>0</v>
      </c>
      <c r="M52" s="12">
        <v>0</v>
      </c>
      <c r="N52" s="12">
        <v>5</v>
      </c>
      <c r="O52" s="12" t="s">
        <v>758</v>
      </c>
      <c r="P52" s="12" t="s">
        <v>759</v>
      </c>
      <c r="Q52" s="12" t="s">
        <v>407</v>
      </c>
      <c r="R52" s="12" t="s">
        <v>401</v>
      </c>
      <c r="S52" s="13" t="str">
        <f t="shared" si="0"/>
        <v>10.211</v>
      </c>
      <c r="T52" s="15" t="s">
        <v>26</v>
      </c>
      <c r="U52" s="12" t="s">
        <v>759</v>
      </c>
      <c r="V52" s="13" t="str">
        <f t="shared" si="1"/>
        <v>0</v>
      </c>
      <c r="W52" s="13">
        <v>0</v>
      </c>
      <c r="X52" s="13" t="str">
        <f t="shared" si="3"/>
        <v xml:space="preserve"> 5h</v>
      </c>
      <c r="Y52" s="12" t="str">
        <f t="shared" si="4"/>
        <v xml:space="preserve"> 5</v>
      </c>
      <c r="Z52" s="12">
        <v>5</v>
      </c>
      <c r="AA52" s="13" t="str">
        <f t="shared" si="5"/>
        <v>18m</v>
      </c>
      <c r="AB52">
        <f t="shared" si="6"/>
        <v>5</v>
      </c>
      <c r="AC52">
        <v>18</v>
      </c>
    </row>
    <row r="53" spans="1:29" x14ac:dyDescent="0.25">
      <c r="A53" s="12">
        <v>39</v>
      </c>
      <c r="B53" s="12" t="s">
        <v>377</v>
      </c>
      <c r="C53" s="12" t="s">
        <v>132</v>
      </c>
      <c r="D53" s="12">
        <v>4</v>
      </c>
      <c r="E53" s="12">
        <v>4</v>
      </c>
      <c r="F53" s="12">
        <v>0</v>
      </c>
      <c r="G53" s="12">
        <v>0</v>
      </c>
      <c r="H53" s="12">
        <v>1</v>
      </c>
      <c r="I53" s="12">
        <v>3</v>
      </c>
      <c r="J53" s="12">
        <v>0</v>
      </c>
      <c r="K53" s="12">
        <v>0</v>
      </c>
      <c r="L53" s="12">
        <v>0</v>
      </c>
      <c r="M53" s="12">
        <v>0</v>
      </c>
      <c r="N53" s="12">
        <v>4</v>
      </c>
      <c r="O53" s="12" t="s">
        <v>760</v>
      </c>
      <c r="P53" s="30" t="s">
        <v>761</v>
      </c>
      <c r="Q53" s="12" t="s">
        <v>376</v>
      </c>
      <c r="R53" s="12" t="s">
        <v>110</v>
      </c>
      <c r="S53" s="13" t="str">
        <f t="shared" si="0"/>
        <v>10.215</v>
      </c>
      <c r="T53" s="15" t="s">
        <v>26</v>
      </c>
      <c r="U53" s="30" t="s">
        <v>761</v>
      </c>
      <c r="V53" s="13" t="str">
        <f t="shared" si="1"/>
        <v>0</v>
      </c>
      <c r="W53" s="13">
        <v>0</v>
      </c>
      <c r="X53" s="13" t="str">
        <f t="shared" si="3"/>
        <v xml:space="preserve"> 5h</v>
      </c>
      <c r="Y53" s="12" t="str">
        <f t="shared" si="4"/>
        <v xml:space="preserve"> 5</v>
      </c>
      <c r="Z53" s="12">
        <v>5</v>
      </c>
      <c r="AA53" s="13" t="str">
        <f t="shared" si="5"/>
        <v>05m</v>
      </c>
      <c r="AB53">
        <f t="shared" si="6"/>
        <v>5</v>
      </c>
      <c r="AC53">
        <v>5</v>
      </c>
    </row>
    <row r="54" spans="1:29" x14ac:dyDescent="0.25">
      <c r="A54" s="12">
        <v>40</v>
      </c>
      <c r="B54" s="12" t="s">
        <v>504</v>
      </c>
      <c r="C54" s="12" t="s">
        <v>505</v>
      </c>
      <c r="D54" s="12">
        <v>1</v>
      </c>
      <c r="E54" s="12">
        <v>1</v>
      </c>
      <c r="F54" s="12">
        <v>0</v>
      </c>
      <c r="G54" s="12">
        <v>0</v>
      </c>
      <c r="H54" s="12">
        <v>0</v>
      </c>
      <c r="I54" s="12">
        <v>1</v>
      </c>
      <c r="J54" s="12">
        <v>0</v>
      </c>
      <c r="K54" s="12">
        <v>0</v>
      </c>
      <c r="L54" s="12">
        <v>0</v>
      </c>
      <c r="M54" s="12">
        <v>0</v>
      </c>
      <c r="N54" s="12">
        <v>1</v>
      </c>
      <c r="O54" s="12" t="s">
        <v>762</v>
      </c>
      <c r="P54" s="30" t="s">
        <v>763</v>
      </c>
      <c r="Q54" s="12" t="s">
        <v>655</v>
      </c>
      <c r="R54" s="12" t="s">
        <v>502</v>
      </c>
      <c r="S54" s="13" t="str">
        <f t="shared" si="0"/>
        <v>10.215</v>
      </c>
      <c r="T54" s="15" t="s">
        <v>26</v>
      </c>
      <c r="U54" s="30" t="s">
        <v>763</v>
      </c>
      <c r="V54" s="13" t="str">
        <f t="shared" si="1"/>
        <v>0</v>
      </c>
      <c r="W54" s="13">
        <v>0</v>
      </c>
      <c r="X54" s="13" t="str">
        <f t="shared" si="3"/>
        <v xml:space="preserve"> 4h</v>
      </c>
      <c r="Y54" s="12" t="str">
        <f t="shared" si="4"/>
        <v xml:space="preserve"> 4</v>
      </c>
      <c r="Z54" s="12">
        <v>4</v>
      </c>
      <c r="AA54" s="13" t="str">
        <f t="shared" si="5"/>
        <v>59m</v>
      </c>
      <c r="AB54">
        <f t="shared" si="6"/>
        <v>4</v>
      </c>
      <c r="AC54">
        <v>59</v>
      </c>
    </row>
    <row r="55" spans="1:29" x14ac:dyDescent="0.25">
      <c r="A55" s="12">
        <v>41</v>
      </c>
      <c r="B55" s="12" t="s">
        <v>408</v>
      </c>
      <c r="C55" s="12" t="s">
        <v>30</v>
      </c>
      <c r="D55" s="12">
        <v>3</v>
      </c>
      <c r="E55" s="12">
        <v>3</v>
      </c>
      <c r="F55" s="12">
        <v>0</v>
      </c>
      <c r="G55" s="12">
        <v>0</v>
      </c>
      <c r="H55" s="12">
        <v>1</v>
      </c>
      <c r="I55" s="12">
        <v>2</v>
      </c>
      <c r="J55" s="12">
        <v>0</v>
      </c>
      <c r="K55" s="12">
        <v>0</v>
      </c>
      <c r="L55" s="12">
        <v>0</v>
      </c>
      <c r="M55" s="12">
        <v>0</v>
      </c>
      <c r="N55" s="12">
        <v>3</v>
      </c>
      <c r="O55" s="12" t="s">
        <v>764</v>
      </c>
      <c r="P55" s="12" t="s">
        <v>765</v>
      </c>
      <c r="Q55" s="12" t="s">
        <v>407</v>
      </c>
      <c r="R55" s="12" t="s">
        <v>161</v>
      </c>
      <c r="S55" s="13" t="str">
        <f t="shared" si="0"/>
        <v>10.211</v>
      </c>
      <c r="T55" s="15" t="s">
        <v>26</v>
      </c>
      <c r="U55" s="12" t="s">
        <v>765</v>
      </c>
      <c r="V55" s="13" t="str">
        <f t="shared" si="1"/>
        <v>0</v>
      </c>
      <c r="W55" s="13">
        <v>0</v>
      </c>
      <c r="X55" s="13" t="str">
        <f t="shared" si="3"/>
        <v xml:space="preserve"> 4h</v>
      </c>
      <c r="Y55" s="12" t="str">
        <f t="shared" si="4"/>
        <v xml:space="preserve"> 4</v>
      </c>
      <c r="Z55" s="12">
        <v>4</v>
      </c>
      <c r="AA55" s="13" t="str">
        <f t="shared" si="5"/>
        <v>51m</v>
      </c>
      <c r="AB55">
        <f t="shared" si="6"/>
        <v>4</v>
      </c>
      <c r="AC55">
        <v>51</v>
      </c>
    </row>
    <row r="56" spans="1:29" x14ac:dyDescent="0.25">
      <c r="A56" s="12">
        <v>42</v>
      </c>
      <c r="B56" s="12" t="s">
        <v>642</v>
      </c>
      <c r="C56" s="12" t="s">
        <v>23</v>
      </c>
      <c r="D56" s="12">
        <v>4</v>
      </c>
      <c r="E56" s="12">
        <v>4</v>
      </c>
      <c r="F56" s="12">
        <v>0</v>
      </c>
      <c r="G56" s="12">
        <v>2</v>
      </c>
      <c r="H56" s="12">
        <v>1</v>
      </c>
      <c r="I56" s="12">
        <v>0</v>
      </c>
      <c r="J56" s="12">
        <v>1</v>
      </c>
      <c r="K56" s="12">
        <v>0</v>
      </c>
      <c r="L56" s="12">
        <v>0</v>
      </c>
      <c r="M56" s="12">
        <v>0</v>
      </c>
      <c r="N56" s="12">
        <v>4</v>
      </c>
      <c r="O56" s="12" t="s">
        <v>766</v>
      </c>
      <c r="P56" s="12" t="s">
        <v>767</v>
      </c>
      <c r="Q56" s="12" t="s">
        <v>641</v>
      </c>
      <c r="R56" s="12" t="s">
        <v>640</v>
      </c>
      <c r="S56" s="13" t="str">
        <f t="shared" si="0"/>
        <v>10.211</v>
      </c>
      <c r="T56" s="15" t="s">
        <v>26</v>
      </c>
      <c r="U56" s="12" t="s">
        <v>767</v>
      </c>
      <c r="V56" s="13" t="str">
        <f t="shared" si="1"/>
        <v>0</v>
      </c>
      <c r="W56" s="13">
        <v>0</v>
      </c>
      <c r="X56" s="13" t="str">
        <f t="shared" si="3"/>
        <v xml:space="preserve"> 4h</v>
      </c>
      <c r="Y56" s="12" t="str">
        <f t="shared" si="4"/>
        <v xml:space="preserve"> 4</v>
      </c>
      <c r="Z56" s="12">
        <v>4</v>
      </c>
      <c r="AA56" s="13" t="str">
        <f t="shared" si="5"/>
        <v>49m</v>
      </c>
      <c r="AB56">
        <f t="shared" si="6"/>
        <v>4</v>
      </c>
      <c r="AC56">
        <v>49</v>
      </c>
    </row>
    <row r="57" spans="1:29" x14ac:dyDescent="0.25">
      <c r="A57" s="12">
        <v>43</v>
      </c>
      <c r="B57" s="12" t="s">
        <v>410</v>
      </c>
      <c r="C57" s="12" t="s">
        <v>48</v>
      </c>
      <c r="D57" s="12">
        <v>4</v>
      </c>
      <c r="E57" s="12">
        <v>4</v>
      </c>
      <c r="F57" s="12">
        <v>0</v>
      </c>
      <c r="G57" s="12">
        <v>1</v>
      </c>
      <c r="H57" s="12">
        <v>0</v>
      </c>
      <c r="I57" s="12">
        <v>2</v>
      </c>
      <c r="J57" s="12">
        <v>1</v>
      </c>
      <c r="K57" s="12">
        <v>0</v>
      </c>
      <c r="L57" s="12">
        <v>0</v>
      </c>
      <c r="M57" s="12">
        <v>0</v>
      </c>
      <c r="N57" s="12">
        <v>4</v>
      </c>
      <c r="O57" s="12" t="s">
        <v>768</v>
      </c>
      <c r="P57" s="12" t="s">
        <v>769</v>
      </c>
      <c r="Q57" s="12" t="s">
        <v>356</v>
      </c>
      <c r="R57" s="12" t="s">
        <v>254</v>
      </c>
      <c r="S57" s="13" t="str">
        <f t="shared" si="0"/>
        <v>10.211</v>
      </c>
      <c r="T57" s="15" t="s">
        <v>26</v>
      </c>
      <c r="U57" s="12" t="s">
        <v>769</v>
      </c>
      <c r="V57" s="13" t="str">
        <f t="shared" si="1"/>
        <v>0</v>
      </c>
      <c r="W57" s="13">
        <v>0</v>
      </c>
      <c r="X57" s="13" t="str">
        <f t="shared" si="3"/>
        <v xml:space="preserve"> 4h</v>
      </c>
      <c r="Y57" s="12" t="str">
        <f t="shared" si="4"/>
        <v xml:space="preserve"> 4</v>
      </c>
      <c r="Z57" s="12">
        <v>4</v>
      </c>
      <c r="AA57" s="13" t="str">
        <f t="shared" si="5"/>
        <v>41m</v>
      </c>
      <c r="AB57">
        <f t="shared" si="6"/>
        <v>4</v>
      </c>
      <c r="AC57">
        <v>41</v>
      </c>
    </row>
    <row r="58" spans="1:29" x14ac:dyDescent="0.25">
      <c r="A58" s="12">
        <v>44</v>
      </c>
      <c r="B58" s="12" t="s">
        <v>479</v>
      </c>
      <c r="C58" s="12" t="s">
        <v>48</v>
      </c>
      <c r="D58" s="12">
        <v>4</v>
      </c>
      <c r="E58" s="12">
        <v>4</v>
      </c>
      <c r="F58" s="12">
        <v>0</v>
      </c>
      <c r="G58" s="12">
        <v>1</v>
      </c>
      <c r="H58" s="12">
        <v>2</v>
      </c>
      <c r="I58" s="12">
        <v>0</v>
      </c>
      <c r="J58" s="12">
        <v>1</v>
      </c>
      <c r="K58" s="12">
        <v>0</v>
      </c>
      <c r="L58" s="12">
        <v>0</v>
      </c>
      <c r="M58" s="12">
        <v>0</v>
      </c>
      <c r="N58" s="12">
        <v>4</v>
      </c>
      <c r="O58" s="12" t="s">
        <v>770</v>
      </c>
      <c r="P58" s="30" t="s">
        <v>771</v>
      </c>
      <c r="Q58" s="12" t="e">
        <v>#N/A</v>
      </c>
      <c r="R58" s="12" t="e">
        <v>#N/A</v>
      </c>
      <c r="S58" s="13" t="str">
        <f t="shared" si="0"/>
        <v>10.215</v>
      </c>
      <c r="T58" s="15" t="s">
        <v>26</v>
      </c>
      <c r="U58" s="30" t="s">
        <v>771</v>
      </c>
      <c r="V58" s="13" t="str">
        <f t="shared" si="1"/>
        <v>0</v>
      </c>
      <c r="W58" s="13">
        <v>0</v>
      </c>
      <c r="X58" s="13" t="str">
        <f t="shared" si="3"/>
        <v xml:space="preserve"> 4h</v>
      </c>
      <c r="Y58" s="12" t="str">
        <f t="shared" si="4"/>
        <v xml:space="preserve"> 4</v>
      </c>
      <c r="Z58" s="12">
        <v>4</v>
      </c>
      <c r="AA58" s="13" t="str">
        <f t="shared" si="5"/>
        <v>18m</v>
      </c>
      <c r="AB58">
        <f t="shared" si="6"/>
        <v>4</v>
      </c>
      <c r="AC58">
        <v>18</v>
      </c>
    </row>
    <row r="59" spans="1:29" x14ac:dyDescent="0.25">
      <c r="A59" s="12">
        <v>45</v>
      </c>
      <c r="B59" s="12" t="s">
        <v>36</v>
      </c>
      <c r="C59" s="12" t="s">
        <v>37</v>
      </c>
      <c r="D59" s="12">
        <v>40</v>
      </c>
      <c r="E59" s="12">
        <v>40</v>
      </c>
      <c r="F59" s="12">
        <v>0</v>
      </c>
      <c r="G59" s="12">
        <v>22</v>
      </c>
      <c r="H59" s="12">
        <v>8</v>
      </c>
      <c r="I59" s="12">
        <v>5</v>
      </c>
      <c r="J59" s="12">
        <v>4</v>
      </c>
      <c r="K59" s="12">
        <v>1</v>
      </c>
      <c r="L59" s="12">
        <v>0</v>
      </c>
      <c r="M59" s="12">
        <v>0</v>
      </c>
      <c r="N59" s="12">
        <v>40</v>
      </c>
      <c r="O59" s="12" t="s">
        <v>772</v>
      </c>
      <c r="P59" s="12" t="s">
        <v>773</v>
      </c>
      <c r="Q59" s="12" t="e">
        <v>#N/A</v>
      </c>
      <c r="R59" s="12" t="e">
        <v>#N/A</v>
      </c>
      <c r="S59" s="13" t="str">
        <f t="shared" si="0"/>
        <v>10.214</v>
      </c>
      <c r="T59" s="15" t="s">
        <v>26</v>
      </c>
      <c r="U59" s="12" t="s">
        <v>773</v>
      </c>
      <c r="V59" s="13" t="str">
        <f t="shared" si="1"/>
        <v>0</v>
      </c>
      <c r="W59" s="13">
        <v>0</v>
      </c>
      <c r="X59" s="13" t="str">
        <f t="shared" si="3"/>
        <v xml:space="preserve"> 4h</v>
      </c>
      <c r="Y59" s="12" t="str">
        <f t="shared" si="4"/>
        <v xml:space="preserve"> 4</v>
      </c>
      <c r="Z59" s="12">
        <v>4</v>
      </c>
      <c r="AA59" s="13" t="str">
        <f t="shared" si="5"/>
        <v>05m</v>
      </c>
      <c r="AB59">
        <f t="shared" si="6"/>
        <v>4</v>
      </c>
      <c r="AC59">
        <v>5</v>
      </c>
    </row>
    <row r="60" spans="1:29" x14ac:dyDescent="0.25">
      <c r="A60" s="12">
        <v>46</v>
      </c>
      <c r="B60" s="12" t="s">
        <v>394</v>
      </c>
      <c r="C60" s="12" t="s">
        <v>23</v>
      </c>
      <c r="D60" s="12">
        <v>8</v>
      </c>
      <c r="E60" s="12">
        <v>8</v>
      </c>
      <c r="F60" s="12">
        <v>0</v>
      </c>
      <c r="G60" s="12">
        <v>4</v>
      </c>
      <c r="H60" s="12">
        <v>1</v>
      </c>
      <c r="I60" s="12">
        <v>2</v>
      </c>
      <c r="J60" s="12">
        <v>1</v>
      </c>
      <c r="K60" s="12">
        <v>0</v>
      </c>
      <c r="L60" s="12">
        <v>0</v>
      </c>
      <c r="M60" s="12">
        <v>0</v>
      </c>
      <c r="N60" s="12">
        <v>8</v>
      </c>
      <c r="O60" s="12" t="s">
        <v>774</v>
      </c>
      <c r="P60" s="12" t="s">
        <v>775</v>
      </c>
      <c r="Q60" s="12" t="s">
        <v>376</v>
      </c>
      <c r="R60" s="12" t="s">
        <v>393</v>
      </c>
      <c r="S60" s="13" t="str">
        <f t="shared" si="0"/>
        <v>10.211</v>
      </c>
      <c r="T60" s="15" t="s">
        <v>26</v>
      </c>
      <c r="U60" s="12" t="s">
        <v>775</v>
      </c>
      <c r="V60" s="13" t="str">
        <f t="shared" si="1"/>
        <v>0</v>
      </c>
      <c r="W60" s="13">
        <v>0</v>
      </c>
      <c r="X60" s="13" t="str">
        <f t="shared" si="3"/>
        <v xml:space="preserve"> 4h</v>
      </c>
      <c r="Y60" s="12" t="str">
        <f t="shared" si="4"/>
        <v xml:space="preserve"> 4</v>
      </c>
      <c r="Z60" s="12">
        <v>4</v>
      </c>
      <c r="AA60" s="13" t="str">
        <f t="shared" si="5"/>
        <v>05m</v>
      </c>
      <c r="AB60">
        <f t="shared" si="6"/>
        <v>4</v>
      </c>
      <c r="AC60">
        <v>5</v>
      </c>
    </row>
    <row r="61" spans="1:29" x14ac:dyDescent="0.25">
      <c r="A61" s="12">
        <v>47</v>
      </c>
      <c r="B61" s="12" t="s">
        <v>357</v>
      </c>
      <c r="C61" s="12" t="s">
        <v>132</v>
      </c>
      <c r="D61" s="12">
        <v>5</v>
      </c>
      <c r="E61" s="12">
        <v>5</v>
      </c>
      <c r="F61" s="12">
        <v>0</v>
      </c>
      <c r="G61" s="12">
        <v>1</v>
      </c>
      <c r="H61" s="12">
        <v>1</v>
      </c>
      <c r="I61" s="12">
        <v>2</v>
      </c>
      <c r="J61" s="12">
        <v>1</v>
      </c>
      <c r="K61" s="12">
        <v>0</v>
      </c>
      <c r="L61" s="12">
        <v>0</v>
      </c>
      <c r="M61" s="12">
        <v>0</v>
      </c>
      <c r="N61" s="12">
        <v>5</v>
      </c>
      <c r="O61" s="12" t="s">
        <v>776</v>
      </c>
      <c r="P61" s="30" t="s">
        <v>777</v>
      </c>
      <c r="Q61" s="12" t="s">
        <v>356</v>
      </c>
      <c r="R61" s="12" t="s">
        <v>254</v>
      </c>
      <c r="S61" s="13" t="str">
        <f t="shared" si="0"/>
        <v>10.215</v>
      </c>
      <c r="T61" s="15" t="s">
        <v>26</v>
      </c>
      <c r="U61" s="30" t="s">
        <v>777</v>
      </c>
      <c r="V61" s="13" t="str">
        <f t="shared" si="1"/>
        <v>0</v>
      </c>
      <c r="W61" s="13">
        <v>0</v>
      </c>
      <c r="X61" s="13" t="str">
        <f t="shared" si="3"/>
        <v xml:space="preserve"> 3h</v>
      </c>
      <c r="Y61" s="12" t="str">
        <f t="shared" si="4"/>
        <v xml:space="preserve"> 3</v>
      </c>
      <c r="Z61" s="12">
        <v>3</v>
      </c>
      <c r="AA61" s="13" t="str">
        <f t="shared" si="5"/>
        <v>55m</v>
      </c>
      <c r="AB61">
        <f t="shared" si="6"/>
        <v>3</v>
      </c>
      <c r="AC61">
        <v>55</v>
      </c>
    </row>
    <row r="62" spans="1:29" x14ac:dyDescent="0.25">
      <c r="A62" s="12">
        <v>48</v>
      </c>
      <c r="B62" s="12" t="s">
        <v>628</v>
      </c>
      <c r="C62" s="12" t="s">
        <v>48</v>
      </c>
      <c r="D62" s="12">
        <v>7</v>
      </c>
      <c r="E62" s="12">
        <v>7</v>
      </c>
      <c r="F62" s="12">
        <v>0</v>
      </c>
      <c r="G62" s="12">
        <v>4</v>
      </c>
      <c r="H62" s="12">
        <v>1</v>
      </c>
      <c r="I62" s="12">
        <v>1</v>
      </c>
      <c r="J62" s="12">
        <v>1</v>
      </c>
      <c r="K62" s="12">
        <v>0</v>
      </c>
      <c r="L62" s="12">
        <v>0</v>
      </c>
      <c r="M62" s="12">
        <v>0</v>
      </c>
      <c r="N62" s="12">
        <v>7</v>
      </c>
      <c r="O62" s="12" t="s">
        <v>211</v>
      </c>
      <c r="P62" s="30" t="s">
        <v>778</v>
      </c>
      <c r="Q62" s="12" t="s">
        <v>427</v>
      </c>
      <c r="R62" s="12" t="s">
        <v>301</v>
      </c>
      <c r="S62" s="13" t="str">
        <f t="shared" si="0"/>
        <v>10.211</v>
      </c>
      <c r="T62" s="15" t="s">
        <v>26</v>
      </c>
      <c r="U62" s="30" t="s">
        <v>778</v>
      </c>
      <c r="V62" s="13" t="str">
        <f t="shared" si="1"/>
        <v>0</v>
      </c>
      <c r="W62" s="13">
        <v>0</v>
      </c>
      <c r="X62" s="13" t="str">
        <f t="shared" si="3"/>
        <v xml:space="preserve"> 3h</v>
      </c>
      <c r="Y62" s="12" t="str">
        <f t="shared" si="4"/>
        <v xml:space="preserve"> 3</v>
      </c>
      <c r="Z62" s="12">
        <v>3</v>
      </c>
      <c r="AA62" s="13" t="str">
        <f t="shared" si="5"/>
        <v>53m</v>
      </c>
      <c r="AB62">
        <f t="shared" si="6"/>
        <v>3</v>
      </c>
      <c r="AC62">
        <v>53</v>
      </c>
    </row>
    <row r="63" spans="1:29" x14ac:dyDescent="0.25">
      <c r="A63" s="12">
        <v>49</v>
      </c>
      <c r="B63" s="12" t="s">
        <v>633</v>
      </c>
      <c r="C63" s="12" t="s">
        <v>43</v>
      </c>
      <c r="D63" s="12">
        <v>4</v>
      </c>
      <c r="E63" s="12">
        <v>4</v>
      </c>
      <c r="F63" s="12">
        <v>0</v>
      </c>
      <c r="G63" s="12">
        <v>3</v>
      </c>
      <c r="H63" s="12">
        <v>0</v>
      </c>
      <c r="I63" s="12">
        <v>0</v>
      </c>
      <c r="J63" s="12">
        <v>1</v>
      </c>
      <c r="K63" s="12">
        <v>0</v>
      </c>
      <c r="L63" s="12">
        <v>0</v>
      </c>
      <c r="M63" s="12">
        <v>0</v>
      </c>
      <c r="N63" s="12">
        <v>4</v>
      </c>
      <c r="O63" s="12" t="s">
        <v>764</v>
      </c>
      <c r="P63" s="30" t="s">
        <v>779</v>
      </c>
      <c r="Q63" s="12" t="s">
        <v>464</v>
      </c>
      <c r="R63" s="12" t="s">
        <v>631</v>
      </c>
      <c r="S63" s="13" t="str">
        <f t="shared" si="0"/>
        <v>10.215</v>
      </c>
      <c r="T63" s="15" t="s">
        <v>26</v>
      </c>
      <c r="U63" s="30" t="s">
        <v>779</v>
      </c>
      <c r="V63" s="13" t="str">
        <f t="shared" si="1"/>
        <v>0</v>
      </c>
      <c r="W63" s="13">
        <v>0</v>
      </c>
      <c r="X63" s="13" t="str">
        <f t="shared" si="3"/>
        <v xml:space="preserve"> 3h</v>
      </c>
      <c r="Y63" s="12" t="str">
        <f t="shared" si="4"/>
        <v xml:space="preserve"> 3</v>
      </c>
      <c r="Z63" s="12">
        <v>3</v>
      </c>
      <c r="AA63" s="13" t="str">
        <f t="shared" si="5"/>
        <v>38m</v>
      </c>
      <c r="AB63">
        <f t="shared" si="6"/>
        <v>3</v>
      </c>
      <c r="AC63">
        <v>38</v>
      </c>
    </row>
    <row r="64" spans="1:29" x14ac:dyDescent="0.25">
      <c r="A64" s="12">
        <v>50</v>
      </c>
      <c r="B64" s="12" t="s">
        <v>122</v>
      </c>
      <c r="C64" s="12" t="s">
        <v>43</v>
      </c>
      <c r="D64" s="12">
        <v>4</v>
      </c>
      <c r="E64" s="12">
        <v>4</v>
      </c>
      <c r="F64" s="12">
        <v>0</v>
      </c>
      <c r="G64" s="12">
        <v>2</v>
      </c>
      <c r="H64" s="12">
        <v>1</v>
      </c>
      <c r="I64" s="12">
        <v>0</v>
      </c>
      <c r="J64" s="12">
        <v>1</v>
      </c>
      <c r="K64" s="12">
        <v>0</v>
      </c>
      <c r="L64" s="12">
        <v>0</v>
      </c>
      <c r="M64" s="12">
        <v>0</v>
      </c>
      <c r="N64" s="12">
        <v>4</v>
      </c>
      <c r="O64" s="12" t="s">
        <v>780</v>
      </c>
      <c r="P64" s="30" t="s">
        <v>781</v>
      </c>
      <c r="Q64" s="12" t="s">
        <v>82</v>
      </c>
      <c r="R64" s="12" t="s">
        <v>76</v>
      </c>
      <c r="S64" s="13" t="str">
        <f t="shared" si="0"/>
        <v>10.211</v>
      </c>
      <c r="T64" s="15" t="s">
        <v>26</v>
      </c>
      <c r="U64" s="30" t="s">
        <v>781</v>
      </c>
      <c r="V64" s="13" t="str">
        <f t="shared" si="1"/>
        <v>0</v>
      </c>
      <c r="W64" s="13">
        <v>0</v>
      </c>
      <c r="X64" s="13" t="str">
        <f t="shared" si="3"/>
        <v xml:space="preserve"> 3h</v>
      </c>
      <c r="Y64" s="12" t="str">
        <f t="shared" si="4"/>
        <v xml:space="preserve"> 3</v>
      </c>
      <c r="Z64" s="12">
        <v>3</v>
      </c>
      <c r="AA64" s="13" t="str">
        <f t="shared" si="5"/>
        <v>32m</v>
      </c>
      <c r="AB64">
        <f t="shared" si="6"/>
        <v>3</v>
      </c>
      <c r="AC64">
        <v>32</v>
      </c>
    </row>
    <row r="65" spans="1:29" x14ac:dyDescent="0.25">
      <c r="A65" s="12">
        <v>51</v>
      </c>
      <c r="B65" s="12" t="s">
        <v>601</v>
      </c>
      <c r="C65" s="12" t="s">
        <v>602</v>
      </c>
      <c r="D65" s="12">
        <v>2</v>
      </c>
      <c r="E65" s="12">
        <v>2</v>
      </c>
      <c r="F65" s="12">
        <v>0</v>
      </c>
      <c r="G65" s="12">
        <v>0</v>
      </c>
      <c r="H65" s="12">
        <v>1</v>
      </c>
      <c r="I65" s="12">
        <v>1</v>
      </c>
      <c r="J65" s="12">
        <v>0</v>
      </c>
      <c r="K65" s="12">
        <v>0</v>
      </c>
      <c r="L65" s="12">
        <v>0</v>
      </c>
      <c r="M65" s="12">
        <v>0</v>
      </c>
      <c r="N65" s="12">
        <v>2</v>
      </c>
      <c r="O65" s="12" t="s">
        <v>328</v>
      </c>
      <c r="P65" s="30" t="s">
        <v>782</v>
      </c>
      <c r="Q65" s="12" t="s">
        <v>656</v>
      </c>
      <c r="R65" s="12" t="s">
        <v>558</v>
      </c>
      <c r="S65" s="13" t="str">
        <f t="shared" si="0"/>
        <v>10.215</v>
      </c>
      <c r="T65" s="15" t="s">
        <v>26</v>
      </c>
      <c r="U65" s="30" t="s">
        <v>782</v>
      </c>
      <c r="V65" s="13" t="str">
        <f t="shared" si="1"/>
        <v>0</v>
      </c>
      <c r="W65" s="13">
        <v>0</v>
      </c>
      <c r="X65" s="13" t="str">
        <f t="shared" si="3"/>
        <v xml:space="preserve"> 3h</v>
      </c>
      <c r="Y65" s="12" t="str">
        <f t="shared" si="4"/>
        <v xml:space="preserve"> 3</v>
      </c>
      <c r="Z65" s="12">
        <v>3</v>
      </c>
      <c r="AA65" s="13" t="str">
        <f t="shared" si="5"/>
        <v>32m</v>
      </c>
      <c r="AB65">
        <f t="shared" si="6"/>
        <v>3</v>
      </c>
      <c r="AC65">
        <v>32</v>
      </c>
    </row>
    <row r="66" spans="1:29" x14ac:dyDescent="0.25">
      <c r="A66" s="12">
        <v>52</v>
      </c>
      <c r="B66" s="12" t="s">
        <v>131</v>
      </c>
      <c r="C66" s="12" t="s">
        <v>132</v>
      </c>
      <c r="D66" s="12">
        <v>15</v>
      </c>
      <c r="E66" s="12">
        <v>15</v>
      </c>
      <c r="F66" s="12">
        <v>0</v>
      </c>
      <c r="G66" s="12">
        <v>5</v>
      </c>
      <c r="H66" s="12">
        <v>6</v>
      </c>
      <c r="I66" s="12">
        <v>2</v>
      </c>
      <c r="J66" s="12">
        <v>2</v>
      </c>
      <c r="K66" s="12">
        <v>0</v>
      </c>
      <c r="L66" s="12">
        <v>0</v>
      </c>
      <c r="M66" s="12">
        <v>0</v>
      </c>
      <c r="N66" s="12">
        <v>15</v>
      </c>
      <c r="O66" s="12" t="s">
        <v>783</v>
      </c>
      <c r="P66" s="30" t="s">
        <v>784</v>
      </c>
      <c r="Q66" s="12" t="s">
        <v>657</v>
      </c>
      <c r="R66" s="12" t="s">
        <v>129</v>
      </c>
      <c r="S66" s="13" t="str">
        <f t="shared" si="0"/>
        <v>10.215</v>
      </c>
      <c r="T66" s="15" t="s">
        <v>26</v>
      </c>
      <c r="U66" s="30" t="s">
        <v>784</v>
      </c>
      <c r="V66" s="13" t="str">
        <f t="shared" si="1"/>
        <v>0</v>
      </c>
      <c r="W66" s="13">
        <v>0</v>
      </c>
      <c r="X66" s="13" t="str">
        <f t="shared" si="3"/>
        <v xml:space="preserve"> 3h</v>
      </c>
      <c r="Y66" s="12" t="str">
        <f t="shared" si="4"/>
        <v xml:space="preserve"> 3</v>
      </c>
      <c r="Z66" s="12">
        <v>3</v>
      </c>
      <c r="AA66" s="13" t="str">
        <f t="shared" si="5"/>
        <v>31m</v>
      </c>
      <c r="AB66">
        <f t="shared" si="6"/>
        <v>3</v>
      </c>
      <c r="AC66">
        <v>31</v>
      </c>
    </row>
    <row r="67" spans="1:29" x14ac:dyDescent="0.25">
      <c r="A67" s="12">
        <v>53</v>
      </c>
      <c r="B67" s="12" t="s">
        <v>327</v>
      </c>
      <c r="C67" s="12" t="s">
        <v>30</v>
      </c>
      <c r="D67" s="12">
        <v>2</v>
      </c>
      <c r="E67" s="12">
        <v>2</v>
      </c>
      <c r="F67" s="12">
        <v>0</v>
      </c>
      <c r="G67" s="12">
        <v>1</v>
      </c>
      <c r="H67" s="12">
        <v>0</v>
      </c>
      <c r="I67" s="12">
        <v>1</v>
      </c>
      <c r="J67" s="12">
        <v>0</v>
      </c>
      <c r="K67" s="12">
        <v>0</v>
      </c>
      <c r="L67" s="12">
        <v>0</v>
      </c>
      <c r="M67" s="12">
        <v>0</v>
      </c>
      <c r="N67" s="12">
        <v>2</v>
      </c>
      <c r="O67" s="12" t="s">
        <v>785</v>
      </c>
      <c r="P67" s="30" t="s">
        <v>786</v>
      </c>
      <c r="Q67" s="12" t="s">
        <v>61</v>
      </c>
      <c r="R67" s="12" t="s">
        <v>326</v>
      </c>
      <c r="S67" s="13" t="str">
        <f t="shared" si="0"/>
        <v>10.211</v>
      </c>
      <c r="T67" s="15" t="s">
        <v>26</v>
      </c>
      <c r="U67" s="30" t="s">
        <v>786</v>
      </c>
      <c r="V67" s="13" t="str">
        <f t="shared" si="1"/>
        <v>0</v>
      </c>
      <c r="W67" s="13">
        <v>0</v>
      </c>
      <c r="X67" s="13" t="str">
        <f t="shared" si="3"/>
        <v xml:space="preserve"> 3h</v>
      </c>
      <c r="Y67" s="12" t="str">
        <f t="shared" si="4"/>
        <v xml:space="preserve"> 3</v>
      </c>
      <c r="Z67" s="12">
        <v>3</v>
      </c>
      <c r="AA67" s="13" t="str">
        <f t="shared" si="5"/>
        <v>07m</v>
      </c>
      <c r="AB67">
        <f t="shared" si="6"/>
        <v>3</v>
      </c>
      <c r="AC67">
        <v>7</v>
      </c>
    </row>
    <row r="68" spans="1:29" x14ac:dyDescent="0.25">
      <c r="A68" s="12">
        <v>54</v>
      </c>
      <c r="B68" s="12" t="s">
        <v>222</v>
      </c>
      <c r="C68" s="12" t="s">
        <v>132</v>
      </c>
      <c r="D68" s="12">
        <v>14</v>
      </c>
      <c r="E68" s="12">
        <v>14</v>
      </c>
      <c r="F68" s="12">
        <v>0</v>
      </c>
      <c r="G68" s="12">
        <v>5</v>
      </c>
      <c r="H68" s="12">
        <v>6</v>
      </c>
      <c r="I68" s="12">
        <v>2</v>
      </c>
      <c r="J68" s="12">
        <v>1</v>
      </c>
      <c r="K68" s="12">
        <v>0</v>
      </c>
      <c r="L68" s="12">
        <v>0</v>
      </c>
      <c r="M68" s="12">
        <v>0</v>
      </c>
      <c r="N68" s="12">
        <v>14</v>
      </c>
      <c r="O68" s="12" t="s">
        <v>787</v>
      </c>
      <c r="P68" s="30" t="s">
        <v>788</v>
      </c>
      <c r="Q68" s="12" t="s">
        <v>277</v>
      </c>
      <c r="R68" s="12" t="s">
        <v>220</v>
      </c>
      <c r="S68" s="13" t="str">
        <f t="shared" si="0"/>
        <v>10.215</v>
      </c>
      <c r="T68" s="15" t="s">
        <v>26</v>
      </c>
      <c r="U68" s="30" t="s">
        <v>788</v>
      </c>
      <c r="V68" s="13" t="str">
        <f t="shared" si="1"/>
        <v>0</v>
      </c>
      <c r="W68" s="13">
        <v>0</v>
      </c>
      <c r="X68" s="13" t="str">
        <f t="shared" si="3"/>
        <v xml:space="preserve"> 3h</v>
      </c>
      <c r="Y68" s="12" t="str">
        <f t="shared" si="4"/>
        <v xml:space="preserve"> 3</v>
      </c>
      <c r="Z68" s="12">
        <v>3</v>
      </c>
      <c r="AA68" s="13" t="str">
        <f t="shared" si="5"/>
        <v>07m</v>
      </c>
      <c r="AB68">
        <f t="shared" si="6"/>
        <v>3</v>
      </c>
      <c r="AC68">
        <v>7</v>
      </c>
    </row>
    <row r="69" spans="1:29" x14ac:dyDescent="0.25">
      <c r="A69" s="12">
        <v>55</v>
      </c>
      <c r="B69" s="12" t="s">
        <v>551</v>
      </c>
      <c r="C69" s="12" t="s">
        <v>37</v>
      </c>
      <c r="D69" s="12">
        <v>7</v>
      </c>
      <c r="E69" s="12">
        <v>7</v>
      </c>
      <c r="F69" s="12">
        <v>0</v>
      </c>
      <c r="G69" s="12">
        <v>2</v>
      </c>
      <c r="H69" s="12">
        <v>4</v>
      </c>
      <c r="I69" s="12">
        <v>0</v>
      </c>
      <c r="J69" s="12">
        <v>1</v>
      </c>
      <c r="K69" s="12">
        <v>0</v>
      </c>
      <c r="L69" s="12">
        <v>0</v>
      </c>
      <c r="M69" s="12">
        <v>0</v>
      </c>
      <c r="N69" s="12">
        <v>7</v>
      </c>
      <c r="O69" s="12" t="s">
        <v>789</v>
      </c>
      <c r="P69" s="30" t="s">
        <v>790</v>
      </c>
      <c r="Q69" s="12" t="e">
        <v>#N/A</v>
      </c>
      <c r="R69" s="12" t="e">
        <v>#N/A</v>
      </c>
      <c r="S69" s="13" t="str">
        <f t="shared" si="0"/>
        <v>10.214</v>
      </c>
      <c r="T69" s="15" t="s">
        <v>26</v>
      </c>
      <c r="U69" s="30" t="s">
        <v>790</v>
      </c>
      <c r="V69" s="13" t="str">
        <f t="shared" si="1"/>
        <v>0</v>
      </c>
      <c r="W69" s="13">
        <v>0</v>
      </c>
      <c r="X69" s="13" t="str">
        <f t="shared" si="3"/>
        <v xml:space="preserve"> 3h</v>
      </c>
      <c r="Y69" s="12" t="str">
        <f t="shared" si="4"/>
        <v xml:space="preserve"> 3</v>
      </c>
      <c r="Z69" s="12">
        <v>3</v>
      </c>
      <c r="AA69" s="13" t="str">
        <f t="shared" si="5"/>
        <v>03m</v>
      </c>
      <c r="AB69">
        <f t="shared" si="6"/>
        <v>3</v>
      </c>
      <c r="AC69">
        <v>3</v>
      </c>
    </row>
    <row r="70" spans="1:29" hidden="1" x14ac:dyDescent="0.25">
      <c r="A70" s="12">
        <v>56</v>
      </c>
      <c r="B70" s="12" t="s">
        <v>399</v>
      </c>
      <c r="C70" s="12" t="s">
        <v>23</v>
      </c>
      <c r="D70" s="12">
        <v>2</v>
      </c>
      <c r="E70" s="12">
        <v>2</v>
      </c>
      <c r="F70" s="12">
        <v>0</v>
      </c>
      <c r="G70" s="12">
        <v>1</v>
      </c>
      <c r="H70" s="12">
        <v>0</v>
      </c>
      <c r="I70" s="12">
        <v>1</v>
      </c>
      <c r="J70" s="12">
        <v>0</v>
      </c>
      <c r="K70" s="12">
        <v>0</v>
      </c>
      <c r="L70" s="12">
        <v>0</v>
      </c>
      <c r="M70" s="12">
        <v>0</v>
      </c>
      <c r="N70" s="12">
        <v>2</v>
      </c>
      <c r="O70" s="12" t="s">
        <v>791</v>
      </c>
      <c r="P70" s="30" t="s">
        <v>792</v>
      </c>
      <c r="Q70" s="12" t="s">
        <v>61</v>
      </c>
      <c r="R70" s="12" t="s">
        <v>398</v>
      </c>
      <c r="S70" s="13" t="str">
        <f t="shared" si="0"/>
        <v>10.211</v>
      </c>
      <c r="T70" s="16" t="s">
        <v>33</v>
      </c>
      <c r="U70" s="30" t="s">
        <v>792</v>
      </c>
      <c r="V70" s="13" t="str">
        <f t="shared" si="1"/>
        <v>0</v>
      </c>
      <c r="W70" s="13">
        <v>0</v>
      </c>
      <c r="X70" s="13" t="str">
        <f t="shared" si="3"/>
        <v xml:space="preserve"> 3h</v>
      </c>
      <c r="Y70" s="12" t="str">
        <f t="shared" si="4"/>
        <v xml:space="preserve"> 3</v>
      </c>
      <c r="Z70" s="12">
        <v>3</v>
      </c>
      <c r="AA70" s="13" t="str">
        <f t="shared" si="5"/>
        <v>00m</v>
      </c>
      <c r="AB70">
        <f t="shared" si="6"/>
        <v>3</v>
      </c>
      <c r="AC70">
        <v>0</v>
      </c>
    </row>
    <row r="71" spans="1:29" x14ac:dyDescent="0.25">
      <c r="A71" s="12">
        <v>57</v>
      </c>
      <c r="B71" s="12" t="s">
        <v>136</v>
      </c>
      <c r="C71" s="12" t="s">
        <v>37</v>
      </c>
      <c r="D71" s="12">
        <v>35</v>
      </c>
      <c r="E71" s="12">
        <v>35</v>
      </c>
      <c r="F71" s="12">
        <v>0</v>
      </c>
      <c r="G71" s="12">
        <v>22</v>
      </c>
      <c r="H71" s="12">
        <v>7</v>
      </c>
      <c r="I71" s="12">
        <v>3</v>
      </c>
      <c r="J71" s="12">
        <v>2</v>
      </c>
      <c r="K71" s="12">
        <v>1</v>
      </c>
      <c r="L71" s="12">
        <v>0</v>
      </c>
      <c r="M71" s="12">
        <v>0</v>
      </c>
      <c r="N71" s="12">
        <v>35</v>
      </c>
      <c r="O71" s="12" t="s">
        <v>793</v>
      </c>
      <c r="P71" s="30" t="s">
        <v>794</v>
      </c>
      <c r="Q71" s="12" t="e">
        <v>#N/A</v>
      </c>
      <c r="R71" s="12" t="e">
        <v>#N/A</v>
      </c>
      <c r="S71" s="13" t="str">
        <f t="shared" si="0"/>
        <v>10.214</v>
      </c>
      <c r="T71" s="15" t="s">
        <v>26</v>
      </c>
      <c r="U71" s="30" t="s">
        <v>794</v>
      </c>
      <c r="V71" s="13" t="str">
        <f t="shared" si="1"/>
        <v>0</v>
      </c>
      <c r="W71" s="13">
        <v>0</v>
      </c>
      <c r="X71" s="13" t="str">
        <f t="shared" si="3"/>
        <v xml:space="preserve"> 2h</v>
      </c>
      <c r="Y71" s="12" t="str">
        <f t="shared" si="4"/>
        <v xml:space="preserve"> 2</v>
      </c>
      <c r="Z71" s="12">
        <v>2</v>
      </c>
      <c r="AA71" s="13" t="str">
        <f t="shared" si="5"/>
        <v>59m</v>
      </c>
      <c r="AB71">
        <f t="shared" si="6"/>
        <v>2</v>
      </c>
      <c r="AC71">
        <v>59</v>
      </c>
    </row>
    <row r="72" spans="1:29" x14ac:dyDescent="0.25">
      <c r="A72" s="12">
        <v>58</v>
      </c>
      <c r="B72" s="12" t="s">
        <v>433</v>
      </c>
      <c r="C72" s="12" t="s">
        <v>434</v>
      </c>
      <c r="D72" s="12">
        <v>5</v>
      </c>
      <c r="E72" s="12">
        <v>5</v>
      </c>
      <c r="F72" s="12">
        <v>0</v>
      </c>
      <c r="G72" s="12">
        <v>2</v>
      </c>
      <c r="H72" s="12">
        <v>1</v>
      </c>
      <c r="I72" s="12">
        <v>2</v>
      </c>
      <c r="J72" s="12">
        <v>0</v>
      </c>
      <c r="K72" s="12">
        <v>0</v>
      </c>
      <c r="L72" s="12">
        <v>0</v>
      </c>
      <c r="M72" s="12">
        <v>0</v>
      </c>
      <c r="N72" s="12">
        <v>5</v>
      </c>
      <c r="O72" s="12" t="s">
        <v>795</v>
      </c>
      <c r="P72" s="30" t="s">
        <v>796</v>
      </c>
      <c r="Q72" s="12" t="s">
        <v>376</v>
      </c>
      <c r="R72" s="12" t="s">
        <v>401</v>
      </c>
      <c r="S72" s="13" t="str">
        <f t="shared" si="0"/>
        <v>10.215</v>
      </c>
      <c r="T72" s="15" t="s">
        <v>26</v>
      </c>
      <c r="U72" s="30" t="s">
        <v>796</v>
      </c>
      <c r="V72" s="13" t="str">
        <f t="shared" si="1"/>
        <v>0</v>
      </c>
      <c r="W72" s="13">
        <v>0</v>
      </c>
      <c r="X72" s="13" t="str">
        <f t="shared" si="3"/>
        <v xml:space="preserve"> 2h</v>
      </c>
      <c r="Y72" s="12" t="str">
        <f t="shared" si="4"/>
        <v xml:space="preserve"> 2</v>
      </c>
      <c r="Z72" s="12">
        <v>2</v>
      </c>
      <c r="AA72" s="13" t="str">
        <f t="shared" si="5"/>
        <v>59m</v>
      </c>
      <c r="AB72">
        <f t="shared" si="6"/>
        <v>2</v>
      </c>
      <c r="AC72">
        <v>59</v>
      </c>
    </row>
    <row r="73" spans="1:29" x14ac:dyDescent="0.25">
      <c r="A73" s="12">
        <v>59</v>
      </c>
      <c r="B73" s="12" t="s">
        <v>591</v>
      </c>
      <c r="C73" s="12" t="s">
        <v>586</v>
      </c>
      <c r="D73" s="12">
        <v>9</v>
      </c>
      <c r="E73" s="12">
        <v>9</v>
      </c>
      <c r="F73" s="12">
        <v>0</v>
      </c>
      <c r="G73" s="12">
        <v>3</v>
      </c>
      <c r="H73" s="12">
        <v>4</v>
      </c>
      <c r="I73" s="12">
        <v>1</v>
      </c>
      <c r="J73" s="12">
        <v>1</v>
      </c>
      <c r="K73" s="12">
        <v>0</v>
      </c>
      <c r="L73" s="12">
        <v>0</v>
      </c>
      <c r="M73" s="12">
        <v>0</v>
      </c>
      <c r="N73" s="12">
        <v>9</v>
      </c>
      <c r="O73" s="12" t="s">
        <v>797</v>
      </c>
      <c r="P73" s="30" t="s">
        <v>798</v>
      </c>
      <c r="Q73" s="12" t="s">
        <v>281</v>
      </c>
      <c r="R73" s="12" t="s">
        <v>589</v>
      </c>
      <c r="S73" s="13" t="str">
        <f t="shared" si="0"/>
        <v>10.215</v>
      </c>
      <c r="T73" s="15" t="s">
        <v>26</v>
      </c>
      <c r="U73" s="30" t="s">
        <v>798</v>
      </c>
      <c r="V73" s="13" t="str">
        <f t="shared" si="1"/>
        <v>0</v>
      </c>
      <c r="W73" s="13">
        <v>0</v>
      </c>
      <c r="X73" s="13" t="str">
        <f t="shared" si="3"/>
        <v xml:space="preserve"> 2h</v>
      </c>
      <c r="Y73" s="12" t="str">
        <f t="shared" si="4"/>
        <v xml:space="preserve"> 2</v>
      </c>
      <c r="Z73" s="12">
        <v>2</v>
      </c>
      <c r="AA73" s="13" t="str">
        <f t="shared" si="5"/>
        <v>57m</v>
      </c>
      <c r="AB73">
        <f t="shared" si="6"/>
        <v>2</v>
      </c>
      <c r="AC73">
        <v>57</v>
      </c>
    </row>
    <row r="74" spans="1:29" x14ac:dyDescent="0.25">
      <c r="A74" s="12">
        <v>60</v>
      </c>
      <c r="B74" s="12" t="s">
        <v>598</v>
      </c>
      <c r="C74" s="12" t="s">
        <v>48</v>
      </c>
      <c r="D74" s="12">
        <v>5</v>
      </c>
      <c r="E74" s="12">
        <v>5</v>
      </c>
      <c r="F74" s="12">
        <v>0</v>
      </c>
      <c r="G74" s="12">
        <v>3</v>
      </c>
      <c r="H74" s="12">
        <v>0</v>
      </c>
      <c r="I74" s="12">
        <v>2</v>
      </c>
      <c r="J74" s="12">
        <v>0</v>
      </c>
      <c r="K74" s="12">
        <v>0</v>
      </c>
      <c r="L74" s="12">
        <v>0</v>
      </c>
      <c r="M74" s="12">
        <v>0</v>
      </c>
      <c r="N74" s="12">
        <v>5</v>
      </c>
      <c r="O74" s="12" t="s">
        <v>799</v>
      </c>
      <c r="P74" s="30" t="s">
        <v>800</v>
      </c>
      <c r="Q74" s="12" t="s">
        <v>427</v>
      </c>
      <c r="R74" s="12" t="s">
        <v>301</v>
      </c>
      <c r="S74" s="13" t="str">
        <f t="shared" si="0"/>
        <v>10.215</v>
      </c>
      <c r="T74" s="15" t="s">
        <v>26</v>
      </c>
      <c r="U74" s="30" t="s">
        <v>800</v>
      </c>
      <c r="V74" s="13" t="str">
        <f t="shared" si="1"/>
        <v>0</v>
      </c>
      <c r="W74" s="13">
        <v>0</v>
      </c>
      <c r="X74" s="13" t="str">
        <f t="shared" si="3"/>
        <v xml:space="preserve"> 2h</v>
      </c>
      <c r="Y74" s="12" t="str">
        <f t="shared" si="4"/>
        <v xml:space="preserve"> 2</v>
      </c>
      <c r="Z74" s="12">
        <v>2</v>
      </c>
      <c r="AA74" s="13" t="str">
        <f t="shared" si="5"/>
        <v>55m</v>
      </c>
      <c r="AB74">
        <f t="shared" si="6"/>
        <v>2</v>
      </c>
      <c r="AC74">
        <v>55</v>
      </c>
    </row>
    <row r="75" spans="1:29" x14ac:dyDescent="0.25">
      <c r="A75" s="12">
        <v>61</v>
      </c>
      <c r="B75" s="12" t="s">
        <v>637</v>
      </c>
      <c r="C75" s="12" t="s">
        <v>48</v>
      </c>
      <c r="D75" s="12">
        <v>2</v>
      </c>
      <c r="E75" s="12">
        <v>2</v>
      </c>
      <c r="F75" s="12">
        <v>0</v>
      </c>
      <c r="G75" s="12">
        <v>1</v>
      </c>
      <c r="H75" s="12">
        <v>0</v>
      </c>
      <c r="I75" s="12">
        <v>1</v>
      </c>
      <c r="J75" s="12">
        <v>0</v>
      </c>
      <c r="K75" s="12">
        <v>0</v>
      </c>
      <c r="L75" s="12">
        <v>0</v>
      </c>
      <c r="M75" s="12">
        <v>0</v>
      </c>
      <c r="N75" s="12">
        <v>2</v>
      </c>
      <c r="O75" s="12" t="s">
        <v>801</v>
      </c>
      <c r="P75" s="30" t="s">
        <v>802</v>
      </c>
      <c r="Q75" s="12" t="s">
        <v>655</v>
      </c>
      <c r="R75" s="12" t="s">
        <v>636</v>
      </c>
      <c r="S75" s="13" t="str">
        <f t="shared" si="0"/>
        <v>10.215</v>
      </c>
      <c r="T75" s="15" t="s">
        <v>26</v>
      </c>
      <c r="U75" s="30" t="s">
        <v>802</v>
      </c>
      <c r="V75" s="13" t="str">
        <f t="shared" si="1"/>
        <v>0</v>
      </c>
      <c r="W75" s="13">
        <v>0</v>
      </c>
      <c r="X75" s="13" t="str">
        <f t="shared" si="3"/>
        <v xml:space="preserve"> 2h</v>
      </c>
      <c r="Y75" s="12" t="str">
        <f t="shared" si="4"/>
        <v xml:space="preserve"> 2</v>
      </c>
      <c r="Z75" s="12">
        <v>2</v>
      </c>
      <c r="AA75" s="13" t="str">
        <f t="shared" si="5"/>
        <v>54m</v>
      </c>
      <c r="AB75">
        <f t="shared" si="6"/>
        <v>2</v>
      </c>
      <c r="AC75">
        <v>54</v>
      </c>
    </row>
    <row r="76" spans="1:29" x14ac:dyDescent="0.25">
      <c r="A76" s="12">
        <v>62</v>
      </c>
      <c r="B76" s="12" t="s">
        <v>436</v>
      </c>
      <c r="C76" s="12" t="s">
        <v>48</v>
      </c>
      <c r="D76" s="12">
        <v>5</v>
      </c>
      <c r="E76" s="12">
        <v>5</v>
      </c>
      <c r="F76" s="12">
        <v>0</v>
      </c>
      <c r="G76" s="12">
        <v>2</v>
      </c>
      <c r="H76" s="12">
        <v>1</v>
      </c>
      <c r="I76" s="12">
        <v>2</v>
      </c>
      <c r="J76" s="12">
        <v>0</v>
      </c>
      <c r="K76" s="12">
        <v>0</v>
      </c>
      <c r="L76" s="12">
        <v>0</v>
      </c>
      <c r="M76" s="12">
        <v>0</v>
      </c>
      <c r="N76" s="12">
        <v>5</v>
      </c>
      <c r="O76" s="12" t="s">
        <v>803</v>
      </c>
      <c r="P76" s="30" t="s">
        <v>804</v>
      </c>
      <c r="Q76" s="12" t="s">
        <v>376</v>
      </c>
      <c r="R76" s="12" t="s">
        <v>156</v>
      </c>
      <c r="S76" s="13" t="str">
        <f t="shared" si="0"/>
        <v>10.215</v>
      </c>
      <c r="T76" s="15" t="s">
        <v>26</v>
      </c>
      <c r="U76" s="30" t="s">
        <v>804</v>
      </c>
      <c r="V76" s="13" t="str">
        <f t="shared" si="1"/>
        <v>0</v>
      </c>
      <c r="W76" s="13">
        <v>0</v>
      </c>
      <c r="X76" s="13" t="str">
        <f t="shared" si="3"/>
        <v xml:space="preserve"> 2h</v>
      </c>
      <c r="Y76" s="12" t="str">
        <f t="shared" si="4"/>
        <v xml:space="preserve"> 2</v>
      </c>
      <c r="Z76" s="12">
        <v>2</v>
      </c>
      <c r="AA76" s="13" t="str">
        <f t="shared" si="5"/>
        <v>54m</v>
      </c>
      <c r="AB76">
        <f t="shared" si="6"/>
        <v>2</v>
      </c>
      <c r="AC76">
        <v>54</v>
      </c>
    </row>
    <row r="77" spans="1:29" x14ac:dyDescent="0.25">
      <c r="A77" s="12">
        <v>63</v>
      </c>
      <c r="B77" s="12" t="s">
        <v>107</v>
      </c>
      <c r="C77" s="12" t="s">
        <v>37</v>
      </c>
      <c r="D77" s="12">
        <v>23</v>
      </c>
      <c r="E77" s="12">
        <v>23</v>
      </c>
      <c r="F77" s="12">
        <v>0</v>
      </c>
      <c r="G77" s="12">
        <v>13</v>
      </c>
      <c r="H77" s="12">
        <v>5</v>
      </c>
      <c r="I77" s="12">
        <v>2</v>
      </c>
      <c r="J77" s="12">
        <v>2</v>
      </c>
      <c r="K77" s="12">
        <v>0</v>
      </c>
      <c r="L77" s="12">
        <v>0</v>
      </c>
      <c r="M77" s="12">
        <v>0</v>
      </c>
      <c r="N77" s="12">
        <v>22</v>
      </c>
      <c r="O77" s="12" t="s">
        <v>805</v>
      </c>
      <c r="P77" s="30" t="s">
        <v>806</v>
      </c>
      <c r="Q77" s="12" t="e">
        <v>#N/A</v>
      </c>
      <c r="R77" s="12" t="e">
        <v>#N/A</v>
      </c>
      <c r="S77" s="13" t="str">
        <f t="shared" si="0"/>
        <v>10.214</v>
      </c>
      <c r="T77" s="15" t="s">
        <v>26</v>
      </c>
      <c r="U77" s="30" t="s">
        <v>806</v>
      </c>
      <c r="V77" s="13" t="str">
        <f t="shared" si="1"/>
        <v>0</v>
      </c>
      <c r="W77" s="13">
        <v>0</v>
      </c>
      <c r="X77" s="13" t="str">
        <f t="shared" si="3"/>
        <v xml:space="preserve"> 2h</v>
      </c>
      <c r="Y77" s="12" t="str">
        <f t="shared" si="4"/>
        <v xml:space="preserve"> 2</v>
      </c>
      <c r="Z77" s="12">
        <v>2</v>
      </c>
      <c r="AA77" s="13" t="str">
        <f t="shared" si="5"/>
        <v>50m</v>
      </c>
      <c r="AB77">
        <f t="shared" si="6"/>
        <v>2</v>
      </c>
      <c r="AC77">
        <v>50</v>
      </c>
    </row>
    <row r="78" spans="1:29" x14ac:dyDescent="0.25">
      <c r="A78" s="12">
        <v>64</v>
      </c>
      <c r="B78" s="12" t="s">
        <v>115</v>
      </c>
      <c r="C78" s="12" t="s">
        <v>37</v>
      </c>
      <c r="D78" s="12">
        <v>44</v>
      </c>
      <c r="E78" s="12">
        <v>44</v>
      </c>
      <c r="F78" s="12">
        <v>0</v>
      </c>
      <c r="G78" s="12">
        <v>21</v>
      </c>
      <c r="H78" s="12">
        <v>14</v>
      </c>
      <c r="I78" s="12">
        <v>5</v>
      </c>
      <c r="J78" s="12">
        <v>4</v>
      </c>
      <c r="K78" s="12">
        <v>0</v>
      </c>
      <c r="L78" s="12">
        <v>0</v>
      </c>
      <c r="M78" s="12">
        <v>0</v>
      </c>
      <c r="N78" s="12">
        <v>44</v>
      </c>
      <c r="O78" s="12" t="s">
        <v>807</v>
      </c>
      <c r="P78" s="30" t="s">
        <v>808</v>
      </c>
      <c r="Q78" s="12" t="e">
        <v>#N/A</v>
      </c>
      <c r="R78" s="12" t="e">
        <v>#N/A</v>
      </c>
      <c r="S78" s="13" t="str">
        <f t="shared" ref="S78:S141" si="7">LEFT(B:B,6)</f>
        <v>10.214</v>
      </c>
      <c r="T78" s="15" t="s">
        <v>26</v>
      </c>
      <c r="U78" s="30" t="s">
        <v>808</v>
      </c>
      <c r="V78" s="13" t="str">
        <f t="shared" si="1"/>
        <v>0</v>
      </c>
      <c r="W78" s="13">
        <v>0</v>
      </c>
      <c r="X78" s="13" t="str">
        <f t="shared" si="3"/>
        <v xml:space="preserve"> 2h</v>
      </c>
      <c r="Y78" s="12" t="str">
        <f t="shared" si="4"/>
        <v xml:space="preserve"> 2</v>
      </c>
      <c r="Z78" s="12">
        <v>2</v>
      </c>
      <c r="AA78" s="13" t="str">
        <f t="shared" si="5"/>
        <v>40m</v>
      </c>
      <c r="AB78">
        <f t="shared" si="6"/>
        <v>2</v>
      </c>
      <c r="AC78">
        <v>40</v>
      </c>
    </row>
    <row r="79" spans="1:29" hidden="1" x14ac:dyDescent="0.25">
      <c r="A79" s="12">
        <v>65</v>
      </c>
      <c r="B79" s="12" t="s">
        <v>386</v>
      </c>
      <c r="C79" s="12" t="s">
        <v>48</v>
      </c>
      <c r="D79" s="12">
        <v>7</v>
      </c>
      <c r="E79" s="12">
        <v>7</v>
      </c>
      <c r="F79" s="12">
        <v>0</v>
      </c>
      <c r="G79" s="12">
        <v>4</v>
      </c>
      <c r="H79" s="12">
        <v>2</v>
      </c>
      <c r="I79" s="12">
        <v>0</v>
      </c>
      <c r="J79" s="12">
        <v>1</v>
      </c>
      <c r="K79" s="12">
        <v>0</v>
      </c>
      <c r="L79" s="12">
        <v>0</v>
      </c>
      <c r="M79" s="12">
        <v>0</v>
      </c>
      <c r="N79" s="12">
        <v>7</v>
      </c>
      <c r="O79" s="12" t="s">
        <v>809</v>
      </c>
      <c r="P79" s="30" t="s">
        <v>810</v>
      </c>
      <c r="Q79" s="12" t="s">
        <v>98</v>
      </c>
      <c r="R79" s="12" t="s">
        <v>384</v>
      </c>
      <c r="S79" s="13" t="str">
        <f t="shared" si="7"/>
        <v>10.211</v>
      </c>
      <c r="T79" s="16" t="s">
        <v>33</v>
      </c>
      <c r="U79" s="30" t="s">
        <v>810</v>
      </c>
      <c r="V79" s="13" t="str">
        <f t="shared" si="1"/>
        <v>0</v>
      </c>
      <c r="W79" s="13">
        <v>0</v>
      </c>
      <c r="X79" s="13" t="str">
        <f t="shared" si="3"/>
        <v xml:space="preserve"> 2h</v>
      </c>
      <c r="Y79" s="12" t="str">
        <f t="shared" si="4"/>
        <v xml:space="preserve"> 2</v>
      </c>
      <c r="Z79" s="12">
        <v>2</v>
      </c>
      <c r="AA79" s="13" t="str">
        <f t="shared" si="5"/>
        <v>40m</v>
      </c>
      <c r="AB79">
        <f t="shared" ref="AB79:AB110" si="8">SUM(Z79:AA79)</f>
        <v>2</v>
      </c>
      <c r="AC79">
        <v>40</v>
      </c>
    </row>
    <row r="80" spans="1:29" x14ac:dyDescent="0.25">
      <c r="A80" s="12">
        <v>66</v>
      </c>
      <c r="B80" s="12" t="s">
        <v>285</v>
      </c>
      <c r="C80" s="12" t="s">
        <v>23</v>
      </c>
      <c r="D80" s="12">
        <v>41</v>
      </c>
      <c r="E80" s="12">
        <v>41</v>
      </c>
      <c r="F80" s="12">
        <v>0</v>
      </c>
      <c r="G80" s="12">
        <v>20</v>
      </c>
      <c r="H80" s="12">
        <v>13</v>
      </c>
      <c r="I80" s="12">
        <v>5</v>
      </c>
      <c r="J80" s="12">
        <v>3</v>
      </c>
      <c r="K80" s="12">
        <v>0</v>
      </c>
      <c r="L80" s="12">
        <v>0</v>
      </c>
      <c r="M80" s="12">
        <v>0</v>
      </c>
      <c r="N80" s="12">
        <v>41</v>
      </c>
      <c r="O80" s="12" t="s">
        <v>811</v>
      </c>
      <c r="P80" s="30" t="s">
        <v>812</v>
      </c>
      <c r="Q80" s="12" t="s">
        <v>28</v>
      </c>
      <c r="R80" s="12" t="s">
        <v>27</v>
      </c>
      <c r="S80" s="13" t="str">
        <f t="shared" si="7"/>
        <v>10.211</v>
      </c>
      <c r="T80" s="15" t="s">
        <v>26</v>
      </c>
      <c r="U80" s="30" t="s">
        <v>812</v>
      </c>
      <c r="V80" s="13" t="str">
        <f t="shared" ref="V80:V143" si="9">LEFT(U80,1)</f>
        <v>0</v>
      </c>
      <c r="W80" s="13">
        <v>0</v>
      </c>
      <c r="X80" s="13" t="str">
        <f t="shared" ref="X80:X111" si="10">MID(U80,6,3)</f>
        <v xml:space="preserve"> 2h</v>
      </c>
      <c r="Y80" s="12" t="str">
        <f t="shared" ref="Y80:Y111" si="11">LEFT(X80,2)</f>
        <v xml:space="preserve"> 2</v>
      </c>
      <c r="Z80" s="12">
        <v>2</v>
      </c>
      <c r="AA80" s="13" t="str">
        <f t="shared" ref="AA80:AA111" si="12">MID(U80,10,3)</f>
        <v>38m</v>
      </c>
      <c r="AB80">
        <f t="shared" si="8"/>
        <v>2</v>
      </c>
      <c r="AC80">
        <v>38</v>
      </c>
    </row>
    <row r="81" spans="1:29" x14ac:dyDescent="0.25">
      <c r="A81" s="12">
        <v>67</v>
      </c>
      <c r="B81" s="12" t="s">
        <v>625</v>
      </c>
      <c r="C81" s="12" t="s">
        <v>48</v>
      </c>
      <c r="D81" s="12">
        <v>6</v>
      </c>
      <c r="E81" s="12">
        <v>6</v>
      </c>
      <c r="F81" s="12">
        <v>0</v>
      </c>
      <c r="G81" s="12">
        <v>3</v>
      </c>
      <c r="H81" s="12">
        <v>1</v>
      </c>
      <c r="I81" s="12">
        <v>2</v>
      </c>
      <c r="J81" s="12">
        <v>0</v>
      </c>
      <c r="K81" s="12">
        <v>0</v>
      </c>
      <c r="L81" s="12">
        <v>0</v>
      </c>
      <c r="M81" s="12">
        <v>0</v>
      </c>
      <c r="N81" s="12">
        <v>6</v>
      </c>
      <c r="O81" s="12" t="s">
        <v>813</v>
      </c>
      <c r="P81" s="30" t="s">
        <v>814</v>
      </c>
      <c r="Q81" s="12" t="s">
        <v>658</v>
      </c>
      <c r="R81" s="12" t="s">
        <v>301</v>
      </c>
      <c r="S81" s="13" t="str">
        <f t="shared" si="7"/>
        <v>10.215</v>
      </c>
      <c r="T81" s="15" t="s">
        <v>26</v>
      </c>
      <c r="U81" s="30" t="s">
        <v>814</v>
      </c>
      <c r="V81" s="13" t="str">
        <f t="shared" si="9"/>
        <v>0</v>
      </c>
      <c r="W81" s="13">
        <v>0</v>
      </c>
      <c r="X81" s="13" t="str">
        <f t="shared" si="10"/>
        <v xml:space="preserve"> 2h</v>
      </c>
      <c r="Y81" s="12" t="str">
        <f t="shared" si="11"/>
        <v xml:space="preserve"> 2</v>
      </c>
      <c r="Z81" s="12">
        <v>2</v>
      </c>
      <c r="AA81" s="13" t="str">
        <f t="shared" si="12"/>
        <v>34m</v>
      </c>
      <c r="AB81">
        <f t="shared" si="8"/>
        <v>2</v>
      </c>
      <c r="AC81">
        <v>34</v>
      </c>
    </row>
    <row r="82" spans="1:29" x14ac:dyDescent="0.25">
      <c r="A82" s="12">
        <v>68</v>
      </c>
      <c r="B82" s="12" t="s">
        <v>29</v>
      </c>
      <c r="C82" s="12" t="s">
        <v>30</v>
      </c>
      <c r="D82" s="12">
        <v>75</v>
      </c>
      <c r="E82" s="12">
        <v>75</v>
      </c>
      <c r="F82" s="12">
        <v>0</v>
      </c>
      <c r="G82" s="12">
        <v>34</v>
      </c>
      <c r="H82" s="12">
        <v>27</v>
      </c>
      <c r="I82" s="12">
        <v>10</v>
      </c>
      <c r="J82" s="12">
        <v>3</v>
      </c>
      <c r="K82" s="12">
        <v>0</v>
      </c>
      <c r="L82" s="12">
        <v>0</v>
      </c>
      <c r="M82" s="12">
        <v>0</v>
      </c>
      <c r="N82" s="12">
        <v>74</v>
      </c>
      <c r="O82" s="12" t="s">
        <v>815</v>
      </c>
      <c r="P82" s="30" t="s">
        <v>816</v>
      </c>
      <c r="Q82" s="12" t="s">
        <v>376</v>
      </c>
      <c r="R82" s="12" t="s">
        <v>27</v>
      </c>
      <c r="S82" s="13" t="str">
        <f t="shared" si="7"/>
        <v>10.215</v>
      </c>
      <c r="T82" s="15" t="s">
        <v>26</v>
      </c>
      <c r="U82" s="30" t="s">
        <v>816</v>
      </c>
      <c r="V82" s="13" t="str">
        <f t="shared" si="9"/>
        <v>0</v>
      </c>
      <c r="W82" s="13">
        <v>0</v>
      </c>
      <c r="X82" s="13" t="str">
        <f t="shared" si="10"/>
        <v xml:space="preserve"> 2h</v>
      </c>
      <c r="Y82" s="12" t="str">
        <f t="shared" si="11"/>
        <v xml:space="preserve"> 2</v>
      </c>
      <c r="Z82" s="12">
        <v>2</v>
      </c>
      <c r="AA82" s="13" t="str">
        <f t="shared" si="12"/>
        <v>32m</v>
      </c>
      <c r="AB82">
        <f t="shared" si="8"/>
        <v>2</v>
      </c>
      <c r="AC82">
        <v>32</v>
      </c>
    </row>
    <row r="83" spans="1:29" x14ac:dyDescent="0.25">
      <c r="A83" s="12">
        <v>69</v>
      </c>
      <c r="B83" s="12" t="s">
        <v>437</v>
      </c>
      <c r="C83" s="12" t="s">
        <v>275</v>
      </c>
      <c r="D83" s="12">
        <v>6</v>
      </c>
      <c r="E83" s="12">
        <v>6</v>
      </c>
      <c r="F83" s="12">
        <v>0</v>
      </c>
      <c r="G83" s="12">
        <v>3</v>
      </c>
      <c r="H83" s="12">
        <v>1</v>
      </c>
      <c r="I83" s="12">
        <v>2</v>
      </c>
      <c r="J83" s="12">
        <v>0</v>
      </c>
      <c r="K83" s="12">
        <v>0</v>
      </c>
      <c r="L83" s="12">
        <v>0</v>
      </c>
      <c r="M83" s="12">
        <v>0</v>
      </c>
      <c r="N83" s="12">
        <v>6</v>
      </c>
      <c r="O83" s="12" t="s">
        <v>817</v>
      </c>
      <c r="P83" s="30" t="s">
        <v>818</v>
      </c>
      <c r="Q83" s="12" t="s">
        <v>376</v>
      </c>
      <c r="R83" s="12" t="s">
        <v>401</v>
      </c>
      <c r="S83" s="13" t="str">
        <f t="shared" si="7"/>
        <v>10.215</v>
      </c>
      <c r="T83" s="15" t="s">
        <v>26</v>
      </c>
      <c r="U83" s="30" t="s">
        <v>818</v>
      </c>
      <c r="V83" s="13" t="str">
        <f t="shared" si="9"/>
        <v>0</v>
      </c>
      <c r="W83" s="13">
        <v>0</v>
      </c>
      <c r="X83" s="13" t="str">
        <f t="shared" si="10"/>
        <v xml:space="preserve"> 2h</v>
      </c>
      <c r="Y83" s="12" t="str">
        <f t="shared" si="11"/>
        <v xml:space="preserve"> 2</v>
      </c>
      <c r="Z83" s="12">
        <v>2</v>
      </c>
      <c r="AA83" s="13" t="str">
        <f t="shared" si="12"/>
        <v>30m</v>
      </c>
      <c r="AB83">
        <f t="shared" si="8"/>
        <v>2</v>
      </c>
      <c r="AC83">
        <v>30</v>
      </c>
    </row>
    <row r="84" spans="1:29" x14ac:dyDescent="0.25">
      <c r="A84" s="12">
        <v>70</v>
      </c>
      <c r="B84" s="12" t="s">
        <v>577</v>
      </c>
      <c r="C84" s="12" t="s">
        <v>505</v>
      </c>
      <c r="D84" s="12">
        <v>3</v>
      </c>
      <c r="E84" s="12">
        <v>3</v>
      </c>
      <c r="F84" s="12">
        <v>0</v>
      </c>
      <c r="G84" s="12">
        <v>1</v>
      </c>
      <c r="H84" s="12">
        <v>1</v>
      </c>
      <c r="I84" s="12">
        <v>1</v>
      </c>
      <c r="J84" s="12">
        <v>0</v>
      </c>
      <c r="K84" s="12">
        <v>0</v>
      </c>
      <c r="L84" s="12">
        <v>0</v>
      </c>
      <c r="M84" s="12">
        <v>0</v>
      </c>
      <c r="N84" s="12">
        <v>3</v>
      </c>
      <c r="O84" s="12" t="s">
        <v>366</v>
      </c>
      <c r="P84" s="30" t="s">
        <v>819</v>
      </c>
      <c r="Q84" s="12" t="s">
        <v>659</v>
      </c>
      <c r="R84" s="12" t="s">
        <v>575</v>
      </c>
      <c r="S84" s="13" t="str">
        <f t="shared" si="7"/>
        <v>10.215</v>
      </c>
      <c r="T84" s="15" t="s">
        <v>26</v>
      </c>
      <c r="U84" s="30" t="s">
        <v>819</v>
      </c>
      <c r="V84" s="13" t="str">
        <f t="shared" si="9"/>
        <v>0</v>
      </c>
      <c r="W84" s="13">
        <v>0</v>
      </c>
      <c r="X84" s="13" t="str">
        <f t="shared" si="10"/>
        <v xml:space="preserve"> 2h</v>
      </c>
      <c r="Y84" s="12" t="str">
        <f t="shared" si="11"/>
        <v xml:space="preserve"> 2</v>
      </c>
      <c r="Z84" s="12">
        <v>2</v>
      </c>
      <c r="AA84" s="13" t="str">
        <f t="shared" si="12"/>
        <v>30m</v>
      </c>
      <c r="AB84">
        <f t="shared" si="8"/>
        <v>2</v>
      </c>
      <c r="AC84">
        <v>30</v>
      </c>
    </row>
    <row r="85" spans="1:29" x14ac:dyDescent="0.25">
      <c r="A85" s="12">
        <v>71</v>
      </c>
      <c r="B85" s="12" t="s">
        <v>645</v>
      </c>
      <c r="C85" s="12" t="s">
        <v>23</v>
      </c>
      <c r="D85" s="12">
        <v>5</v>
      </c>
      <c r="E85" s="12">
        <v>5</v>
      </c>
      <c r="F85" s="12">
        <v>0</v>
      </c>
      <c r="G85" s="12">
        <v>2</v>
      </c>
      <c r="H85" s="12">
        <v>1</v>
      </c>
      <c r="I85" s="12">
        <v>2</v>
      </c>
      <c r="J85" s="12">
        <v>0</v>
      </c>
      <c r="K85" s="12">
        <v>0</v>
      </c>
      <c r="L85" s="12">
        <v>0</v>
      </c>
      <c r="M85" s="12">
        <v>0</v>
      </c>
      <c r="N85" s="12">
        <v>5</v>
      </c>
      <c r="O85" s="12" t="s">
        <v>820</v>
      </c>
      <c r="P85" s="30" t="s">
        <v>821</v>
      </c>
      <c r="Q85" s="12" t="s">
        <v>302</v>
      </c>
      <c r="R85" s="12" t="s">
        <v>306</v>
      </c>
      <c r="S85" s="13" t="str">
        <f t="shared" si="7"/>
        <v>10.211</v>
      </c>
      <c r="T85" s="15" t="s">
        <v>26</v>
      </c>
      <c r="U85" s="30" t="s">
        <v>821</v>
      </c>
      <c r="V85" s="13" t="str">
        <f t="shared" si="9"/>
        <v>0</v>
      </c>
      <c r="W85" s="13">
        <v>0</v>
      </c>
      <c r="X85" s="13" t="str">
        <f t="shared" si="10"/>
        <v xml:space="preserve"> 2h</v>
      </c>
      <c r="Y85" s="12" t="str">
        <f t="shared" si="11"/>
        <v xml:space="preserve"> 2</v>
      </c>
      <c r="Z85" s="12">
        <v>2</v>
      </c>
      <c r="AA85" s="13" t="str">
        <f t="shared" si="12"/>
        <v>29m</v>
      </c>
      <c r="AB85">
        <f t="shared" si="8"/>
        <v>2</v>
      </c>
      <c r="AC85">
        <v>29</v>
      </c>
    </row>
    <row r="86" spans="1:29" x14ac:dyDescent="0.25">
      <c r="A86" s="12">
        <v>72</v>
      </c>
      <c r="B86" s="12" t="s">
        <v>449</v>
      </c>
      <c r="C86" s="12" t="s">
        <v>275</v>
      </c>
      <c r="D86" s="12">
        <v>10</v>
      </c>
      <c r="E86" s="12">
        <v>10</v>
      </c>
      <c r="F86" s="12">
        <v>0</v>
      </c>
      <c r="G86" s="12">
        <v>5</v>
      </c>
      <c r="H86" s="12">
        <v>2</v>
      </c>
      <c r="I86" s="12">
        <v>3</v>
      </c>
      <c r="J86" s="12">
        <v>0</v>
      </c>
      <c r="K86" s="12">
        <v>0</v>
      </c>
      <c r="L86" s="12">
        <v>0</v>
      </c>
      <c r="M86" s="12">
        <v>0</v>
      </c>
      <c r="N86" s="12">
        <v>10</v>
      </c>
      <c r="O86" s="12" t="s">
        <v>822</v>
      </c>
      <c r="P86" s="30" t="s">
        <v>142</v>
      </c>
      <c r="Q86" s="12" t="s">
        <v>411</v>
      </c>
      <c r="R86" s="12" t="s">
        <v>156</v>
      </c>
      <c r="S86" s="13" t="str">
        <f t="shared" si="7"/>
        <v>10.215</v>
      </c>
      <c r="T86" s="15" t="s">
        <v>26</v>
      </c>
      <c r="U86" s="30" t="s">
        <v>142</v>
      </c>
      <c r="V86" s="13" t="str">
        <f t="shared" si="9"/>
        <v>0</v>
      </c>
      <c r="W86" s="13">
        <v>0</v>
      </c>
      <c r="X86" s="13" t="str">
        <f t="shared" si="10"/>
        <v xml:space="preserve"> 2h</v>
      </c>
      <c r="Y86" s="12" t="str">
        <f t="shared" si="11"/>
        <v xml:space="preserve"> 2</v>
      </c>
      <c r="Z86" s="12">
        <v>2</v>
      </c>
      <c r="AA86" s="13" t="str">
        <f t="shared" si="12"/>
        <v>25m</v>
      </c>
      <c r="AB86">
        <f t="shared" si="8"/>
        <v>2</v>
      </c>
      <c r="AC86">
        <v>25</v>
      </c>
    </row>
    <row r="87" spans="1:29" hidden="1" x14ac:dyDescent="0.25">
      <c r="A87" s="12">
        <v>73</v>
      </c>
      <c r="B87" s="12" t="s">
        <v>349</v>
      </c>
      <c r="C87" s="12" t="s">
        <v>132</v>
      </c>
      <c r="D87" s="12">
        <v>4</v>
      </c>
      <c r="E87" s="12">
        <v>4</v>
      </c>
      <c r="F87" s="12">
        <v>0</v>
      </c>
      <c r="G87" s="12">
        <v>3</v>
      </c>
      <c r="H87" s="12">
        <v>0</v>
      </c>
      <c r="I87" s="12">
        <v>1</v>
      </c>
      <c r="J87" s="12">
        <v>0</v>
      </c>
      <c r="K87" s="12">
        <v>0</v>
      </c>
      <c r="L87" s="12">
        <v>0</v>
      </c>
      <c r="M87" s="12">
        <v>0</v>
      </c>
      <c r="N87" s="12">
        <v>4</v>
      </c>
      <c r="O87" s="12" t="s">
        <v>290</v>
      </c>
      <c r="P87" s="30" t="s">
        <v>823</v>
      </c>
      <c r="Q87" s="12" t="s">
        <v>653</v>
      </c>
      <c r="R87" s="12" t="s">
        <v>267</v>
      </c>
      <c r="S87" s="13" t="str">
        <f t="shared" si="7"/>
        <v>10.215</v>
      </c>
      <c r="T87" s="16" t="s">
        <v>33</v>
      </c>
      <c r="U87" s="30" t="s">
        <v>823</v>
      </c>
      <c r="V87" s="13" t="str">
        <f t="shared" si="9"/>
        <v>0</v>
      </c>
      <c r="W87" s="13">
        <v>0</v>
      </c>
      <c r="X87" s="13" t="str">
        <f t="shared" si="10"/>
        <v xml:space="preserve"> 2h</v>
      </c>
      <c r="Y87" s="12" t="str">
        <f t="shared" si="11"/>
        <v xml:space="preserve"> 2</v>
      </c>
      <c r="Z87" s="12">
        <v>2</v>
      </c>
      <c r="AA87" s="13" t="str">
        <f t="shared" si="12"/>
        <v>17m</v>
      </c>
      <c r="AB87">
        <f t="shared" si="8"/>
        <v>2</v>
      </c>
      <c r="AC87">
        <v>17</v>
      </c>
    </row>
    <row r="88" spans="1:29" hidden="1" x14ac:dyDescent="0.25">
      <c r="A88" s="12">
        <v>74</v>
      </c>
      <c r="B88" s="12" t="s">
        <v>422</v>
      </c>
      <c r="C88" s="12" t="s">
        <v>132</v>
      </c>
      <c r="D88" s="12">
        <v>5</v>
      </c>
      <c r="E88" s="12">
        <v>5</v>
      </c>
      <c r="F88" s="12">
        <v>0</v>
      </c>
      <c r="G88" s="12">
        <v>3</v>
      </c>
      <c r="H88" s="12">
        <v>1</v>
      </c>
      <c r="I88" s="12">
        <v>1</v>
      </c>
      <c r="J88" s="12">
        <v>0</v>
      </c>
      <c r="K88" s="12">
        <v>0</v>
      </c>
      <c r="L88" s="12">
        <v>0</v>
      </c>
      <c r="M88" s="12">
        <v>0</v>
      </c>
      <c r="N88" s="12">
        <v>5</v>
      </c>
      <c r="O88" s="12" t="s">
        <v>824</v>
      </c>
      <c r="P88" s="30" t="s">
        <v>825</v>
      </c>
      <c r="Q88" s="12" t="s">
        <v>653</v>
      </c>
      <c r="R88" s="12" t="s">
        <v>267</v>
      </c>
      <c r="S88" s="13" t="str">
        <f t="shared" si="7"/>
        <v>10.215</v>
      </c>
      <c r="T88" s="16" t="s">
        <v>33</v>
      </c>
      <c r="U88" s="30" t="s">
        <v>825</v>
      </c>
      <c r="V88" s="13" t="str">
        <f t="shared" si="9"/>
        <v>0</v>
      </c>
      <c r="W88" s="13">
        <v>0</v>
      </c>
      <c r="X88" s="13" t="str">
        <f t="shared" si="10"/>
        <v xml:space="preserve"> 2h</v>
      </c>
      <c r="Y88" s="12" t="str">
        <f t="shared" si="11"/>
        <v xml:space="preserve"> 2</v>
      </c>
      <c r="Z88" s="12">
        <v>2</v>
      </c>
      <c r="AA88" s="13" t="str">
        <f t="shared" si="12"/>
        <v>14m</v>
      </c>
      <c r="AB88">
        <f t="shared" si="8"/>
        <v>2</v>
      </c>
      <c r="AC88">
        <v>14</v>
      </c>
    </row>
    <row r="89" spans="1:29" x14ac:dyDescent="0.25">
      <c r="A89" s="12">
        <v>75</v>
      </c>
      <c r="B89" s="12" t="s">
        <v>412</v>
      </c>
      <c r="C89" s="12" t="s">
        <v>23</v>
      </c>
      <c r="D89" s="12">
        <v>7</v>
      </c>
      <c r="E89" s="12">
        <v>7</v>
      </c>
      <c r="F89" s="12">
        <v>0</v>
      </c>
      <c r="G89" s="12">
        <v>4</v>
      </c>
      <c r="H89" s="12">
        <v>1</v>
      </c>
      <c r="I89" s="12">
        <v>2</v>
      </c>
      <c r="J89" s="12">
        <v>0</v>
      </c>
      <c r="K89" s="12">
        <v>0</v>
      </c>
      <c r="L89" s="12">
        <v>0</v>
      </c>
      <c r="M89" s="12">
        <v>0</v>
      </c>
      <c r="N89" s="12">
        <v>7</v>
      </c>
      <c r="O89" s="12" t="s">
        <v>826</v>
      </c>
      <c r="P89" s="30" t="s">
        <v>827</v>
      </c>
      <c r="Q89" s="12" t="s">
        <v>411</v>
      </c>
      <c r="R89" s="12" t="s">
        <v>401</v>
      </c>
      <c r="S89" s="13" t="str">
        <f t="shared" si="7"/>
        <v>10.211</v>
      </c>
      <c r="T89" s="15" t="s">
        <v>26</v>
      </c>
      <c r="U89" s="30" t="s">
        <v>827</v>
      </c>
      <c r="V89" s="13" t="str">
        <f t="shared" si="9"/>
        <v>0</v>
      </c>
      <c r="W89" s="13">
        <v>0</v>
      </c>
      <c r="X89" s="13" t="str">
        <f t="shared" si="10"/>
        <v xml:space="preserve"> 2h</v>
      </c>
      <c r="Y89" s="12" t="str">
        <f t="shared" si="11"/>
        <v xml:space="preserve"> 2</v>
      </c>
      <c r="Z89" s="12">
        <v>2</v>
      </c>
      <c r="AA89" s="13" t="str">
        <f t="shared" si="12"/>
        <v>13m</v>
      </c>
      <c r="AB89">
        <f t="shared" si="8"/>
        <v>2</v>
      </c>
      <c r="AC89">
        <v>13</v>
      </c>
    </row>
    <row r="90" spans="1:29" x14ac:dyDescent="0.25">
      <c r="A90" s="12">
        <v>76</v>
      </c>
      <c r="B90" s="12" t="s">
        <v>278</v>
      </c>
      <c r="C90" s="12" t="s">
        <v>43</v>
      </c>
      <c r="D90" s="12">
        <v>3</v>
      </c>
      <c r="E90" s="12">
        <v>3</v>
      </c>
      <c r="F90" s="12">
        <v>0</v>
      </c>
      <c r="G90" s="12">
        <v>2</v>
      </c>
      <c r="H90" s="12">
        <v>0</v>
      </c>
      <c r="I90" s="12">
        <v>1</v>
      </c>
      <c r="J90" s="12">
        <v>0</v>
      </c>
      <c r="K90" s="12">
        <v>0</v>
      </c>
      <c r="L90" s="12">
        <v>0</v>
      </c>
      <c r="M90" s="12">
        <v>0</v>
      </c>
      <c r="N90" s="12">
        <v>3</v>
      </c>
      <c r="O90" s="12" t="s">
        <v>828</v>
      </c>
      <c r="P90" s="30" t="s">
        <v>829</v>
      </c>
      <c r="Q90" s="12" t="e">
        <v>#N/A</v>
      </c>
      <c r="R90" s="12" t="e">
        <v>#N/A</v>
      </c>
      <c r="S90" s="13" t="str">
        <f t="shared" si="7"/>
        <v>10.211</v>
      </c>
      <c r="T90" s="15" t="s">
        <v>26</v>
      </c>
      <c r="U90" s="30" t="s">
        <v>829</v>
      </c>
      <c r="V90" s="13" t="str">
        <f t="shared" si="9"/>
        <v>0</v>
      </c>
      <c r="W90" s="13">
        <v>0</v>
      </c>
      <c r="X90" s="13" t="str">
        <f t="shared" si="10"/>
        <v xml:space="preserve"> 2h</v>
      </c>
      <c r="Y90" s="12" t="str">
        <f t="shared" si="11"/>
        <v xml:space="preserve"> 2</v>
      </c>
      <c r="Z90" s="12">
        <v>2</v>
      </c>
      <c r="AA90" s="13" t="str">
        <f t="shared" si="12"/>
        <v>09m</v>
      </c>
      <c r="AB90">
        <f t="shared" si="8"/>
        <v>2</v>
      </c>
      <c r="AC90">
        <v>9</v>
      </c>
    </row>
    <row r="91" spans="1:29" x14ac:dyDescent="0.25">
      <c r="A91" s="12">
        <v>77</v>
      </c>
      <c r="B91" s="12" t="s">
        <v>83</v>
      </c>
      <c r="C91" s="12" t="s">
        <v>48</v>
      </c>
      <c r="D91" s="12">
        <v>6</v>
      </c>
      <c r="E91" s="12">
        <v>6</v>
      </c>
      <c r="F91" s="12">
        <v>0</v>
      </c>
      <c r="G91" s="12">
        <v>3</v>
      </c>
      <c r="H91" s="12">
        <v>2</v>
      </c>
      <c r="I91" s="12">
        <v>1</v>
      </c>
      <c r="J91" s="12">
        <v>0</v>
      </c>
      <c r="K91" s="12">
        <v>0</v>
      </c>
      <c r="L91" s="12">
        <v>0</v>
      </c>
      <c r="M91" s="12">
        <v>0</v>
      </c>
      <c r="N91" s="12">
        <v>6</v>
      </c>
      <c r="O91" s="12" t="s">
        <v>830</v>
      </c>
      <c r="P91" s="30" t="s">
        <v>831</v>
      </c>
      <c r="Q91" s="12" t="s">
        <v>82</v>
      </c>
      <c r="R91" s="12" t="s">
        <v>81</v>
      </c>
      <c r="S91" s="13" t="str">
        <f t="shared" si="7"/>
        <v>10.211</v>
      </c>
      <c r="T91" s="15" t="s">
        <v>26</v>
      </c>
      <c r="U91" s="30" t="s">
        <v>831</v>
      </c>
      <c r="V91" s="13" t="str">
        <f t="shared" si="9"/>
        <v>0</v>
      </c>
      <c r="W91" s="13">
        <v>0</v>
      </c>
      <c r="X91" s="13" t="str">
        <f t="shared" si="10"/>
        <v xml:space="preserve"> 2h</v>
      </c>
      <c r="Y91" s="12" t="str">
        <f t="shared" si="11"/>
        <v xml:space="preserve"> 2</v>
      </c>
      <c r="Z91" s="12">
        <v>2</v>
      </c>
      <c r="AA91" s="13" t="str">
        <f t="shared" si="12"/>
        <v>09m</v>
      </c>
      <c r="AB91">
        <f t="shared" si="8"/>
        <v>2</v>
      </c>
      <c r="AC91">
        <v>9</v>
      </c>
    </row>
    <row r="92" spans="1:29" x14ac:dyDescent="0.25">
      <c r="A92" s="12">
        <v>78</v>
      </c>
      <c r="B92" s="12" t="s">
        <v>112</v>
      </c>
      <c r="C92" s="12" t="s">
        <v>48</v>
      </c>
      <c r="D92" s="12">
        <v>36</v>
      </c>
      <c r="E92" s="12">
        <v>36</v>
      </c>
      <c r="F92" s="12">
        <v>0</v>
      </c>
      <c r="G92" s="12">
        <v>18</v>
      </c>
      <c r="H92" s="12">
        <v>14</v>
      </c>
      <c r="I92" s="12">
        <v>2</v>
      </c>
      <c r="J92" s="12">
        <v>2</v>
      </c>
      <c r="K92" s="12">
        <v>0</v>
      </c>
      <c r="L92" s="12">
        <v>0</v>
      </c>
      <c r="M92" s="12">
        <v>0</v>
      </c>
      <c r="N92" s="12">
        <v>36</v>
      </c>
      <c r="O92" s="12" t="s">
        <v>832</v>
      </c>
      <c r="P92" s="30" t="s">
        <v>833</v>
      </c>
      <c r="Q92" s="12" t="s">
        <v>654</v>
      </c>
      <c r="R92" s="12" t="s">
        <v>110</v>
      </c>
      <c r="S92" s="13" t="str">
        <f t="shared" si="7"/>
        <v>10.215</v>
      </c>
      <c r="T92" s="15" t="s">
        <v>26</v>
      </c>
      <c r="U92" s="30" t="s">
        <v>833</v>
      </c>
      <c r="V92" s="13" t="str">
        <f t="shared" si="9"/>
        <v>0</v>
      </c>
      <c r="W92" s="13">
        <v>0</v>
      </c>
      <c r="X92" s="13" t="str">
        <f t="shared" si="10"/>
        <v xml:space="preserve"> 2h</v>
      </c>
      <c r="Y92" s="12" t="str">
        <f t="shared" si="11"/>
        <v xml:space="preserve"> 2</v>
      </c>
      <c r="Z92" s="12">
        <v>2</v>
      </c>
      <c r="AA92" s="13" t="str">
        <f t="shared" si="12"/>
        <v>07m</v>
      </c>
      <c r="AB92">
        <f t="shared" si="8"/>
        <v>2</v>
      </c>
      <c r="AC92">
        <v>7</v>
      </c>
    </row>
    <row r="93" spans="1:29" x14ac:dyDescent="0.25">
      <c r="A93" s="12">
        <v>79</v>
      </c>
      <c r="B93" s="12" t="s">
        <v>609</v>
      </c>
      <c r="C93" s="12" t="s">
        <v>23</v>
      </c>
      <c r="D93" s="12">
        <v>12</v>
      </c>
      <c r="E93" s="12">
        <v>12</v>
      </c>
      <c r="F93" s="12">
        <v>0</v>
      </c>
      <c r="G93" s="12">
        <v>6</v>
      </c>
      <c r="H93" s="12">
        <v>4</v>
      </c>
      <c r="I93" s="12">
        <v>2</v>
      </c>
      <c r="J93" s="12">
        <v>0</v>
      </c>
      <c r="K93" s="12">
        <v>0</v>
      </c>
      <c r="L93" s="12">
        <v>0</v>
      </c>
      <c r="M93" s="12">
        <v>0</v>
      </c>
      <c r="N93" s="12">
        <v>12</v>
      </c>
      <c r="O93" s="12" t="s">
        <v>834</v>
      </c>
      <c r="P93" s="30" t="s">
        <v>835</v>
      </c>
      <c r="Q93" s="12" t="s">
        <v>411</v>
      </c>
      <c r="R93" s="12" t="s">
        <v>401</v>
      </c>
      <c r="S93" s="13" t="str">
        <f t="shared" si="7"/>
        <v>10.215</v>
      </c>
      <c r="T93" s="15" t="s">
        <v>26</v>
      </c>
      <c r="U93" s="30" t="s">
        <v>835</v>
      </c>
      <c r="V93" s="13" t="str">
        <f t="shared" si="9"/>
        <v>0</v>
      </c>
      <c r="W93" s="13">
        <v>0</v>
      </c>
      <c r="X93" s="13" t="str">
        <f t="shared" si="10"/>
        <v xml:space="preserve"> 2h</v>
      </c>
      <c r="Y93" s="12" t="str">
        <f t="shared" si="11"/>
        <v xml:space="preserve"> 2</v>
      </c>
      <c r="Z93" s="12">
        <v>2</v>
      </c>
      <c r="AA93" s="13" t="str">
        <f t="shared" si="12"/>
        <v>06m</v>
      </c>
      <c r="AB93">
        <f t="shared" si="8"/>
        <v>2</v>
      </c>
      <c r="AC93">
        <v>6</v>
      </c>
    </row>
    <row r="94" spans="1:29" x14ac:dyDescent="0.25">
      <c r="A94" s="12">
        <v>80</v>
      </c>
      <c r="B94" s="12" t="s">
        <v>428</v>
      </c>
      <c r="C94" s="12" t="s">
        <v>37</v>
      </c>
      <c r="D94" s="12">
        <v>3</v>
      </c>
      <c r="E94" s="12">
        <v>3</v>
      </c>
      <c r="F94" s="12">
        <v>0</v>
      </c>
      <c r="G94" s="12">
        <v>2</v>
      </c>
      <c r="H94" s="12">
        <v>0</v>
      </c>
      <c r="I94" s="12">
        <v>1</v>
      </c>
      <c r="J94" s="12">
        <v>0</v>
      </c>
      <c r="K94" s="12">
        <v>0</v>
      </c>
      <c r="L94" s="12">
        <v>0</v>
      </c>
      <c r="M94" s="12">
        <v>0</v>
      </c>
      <c r="N94" s="12">
        <v>3</v>
      </c>
      <c r="O94" s="12" t="s">
        <v>785</v>
      </c>
      <c r="P94" s="30" t="s">
        <v>836</v>
      </c>
      <c r="Q94" s="12" t="e">
        <v>#N/A</v>
      </c>
      <c r="R94" s="12" t="e">
        <v>#N/A</v>
      </c>
      <c r="S94" s="13" t="str">
        <f t="shared" si="7"/>
        <v>10.214</v>
      </c>
      <c r="T94" s="15" t="s">
        <v>26</v>
      </c>
      <c r="U94" s="30" t="s">
        <v>836</v>
      </c>
      <c r="V94" s="13" t="str">
        <f t="shared" si="9"/>
        <v>0</v>
      </c>
      <c r="W94" s="13">
        <v>0</v>
      </c>
      <c r="X94" s="13" t="str">
        <f t="shared" si="10"/>
        <v xml:space="preserve"> 2h</v>
      </c>
      <c r="Y94" s="12" t="str">
        <f t="shared" si="11"/>
        <v xml:space="preserve"> 2</v>
      </c>
      <c r="Z94" s="12">
        <v>2</v>
      </c>
      <c r="AA94" s="13" t="str">
        <f t="shared" si="12"/>
        <v>05m</v>
      </c>
      <c r="AB94">
        <f t="shared" si="8"/>
        <v>2</v>
      </c>
      <c r="AC94">
        <v>5</v>
      </c>
    </row>
    <row r="95" spans="1:29" x14ac:dyDescent="0.25">
      <c r="A95" s="12">
        <v>81</v>
      </c>
      <c r="B95" s="12" t="s">
        <v>119</v>
      </c>
      <c r="C95" s="12" t="s">
        <v>37</v>
      </c>
      <c r="D95" s="12">
        <v>8</v>
      </c>
      <c r="E95" s="12">
        <v>9</v>
      </c>
      <c r="F95" s="12">
        <v>0</v>
      </c>
      <c r="G95" s="12">
        <v>0</v>
      </c>
      <c r="H95" s="12">
        <v>1</v>
      </c>
      <c r="I95" s="12">
        <v>2</v>
      </c>
      <c r="J95" s="12">
        <v>3</v>
      </c>
      <c r="K95" s="12">
        <v>3</v>
      </c>
      <c r="L95" s="12">
        <v>0</v>
      </c>
      <c r="M95" s="12">
        <v>0</v>
      </c>
      <c r="N95" s="12">
        <v>9</v>
      </c>
      <c r="O95" s="12" t="s">
        <v>837</v>
      </c>
      <c r="P95" s="30" t="s">
        <v>838</v>
      </c>
      <c r="Q95" s="12" t="e">
        <v>#N/A</v>
      </c>
      <c r="R95" s="12" t="e">
        <v>#N/A</v>
      </c>
      <c r="S95" s="13" t="str">
        <f t="shared" si="7"/>
        <v>10.214</v>
      </c>
      <c r="T95" s="15" t="s">
        <v>26</v>
      </c>
      <c r="U95" s="30" t="s">
        <v>838</v>
      </c>
      <c r="V95" s="13" t="str">
        <f t="shared" si="9"/>
        <v>0</v>
      </c>
      <c r="W95" s="13">
        <v>0</v>
      </c>
      <c r="X95" s="13" t="str">
        <f t="shared" si="10"/>
        <v xml:space="preserve"> 21</v>
      </c>
      <c r="Y95" s="12">
        <v>21</v>
      </c>
      <c r="Z95" s="12">
        <v>21</v>
      </c>
      <c r="AA95" s="13" t="str">
        <f>MID(U95,11,3)</f>
        <v>59m</v>
      </c>
      <c r="AB95">
        <f t="shared" si="8"/>
        <v>21</v>
      </c>
      <c r="AC95">
        <v>59</v>
      </c>
    </row>
    <row r="96" spans="1:29" x14ac:dyDescent="0.25">
      <c r="A96" s="12">
        <v>82</v>
      </c>
      <c r="B96" s="12" t="s">
        <v>528</v>
      </c>
      <c r="C96" s="12" t="s">
        <v>48</v>
      </c>
      <c r="D96" s="12">
        <v>7</v>
      </c>
      <c r="E96" s="12">
        <v>7</v>
      </c>
      <c r="F96" s="12">
        <v>0</v>
      </c>
      <c r="G96" s="12">
        <v>4</v>
      </c>
      <c r="H96" s="12">
        <v>1</v>
      </c>
      <c r="I96" s="12">
        <v>0</v>
      </c>
      <c r="J96" s="12">
        <v>1</v>
      </c>
      <c r="K96" s="12">
        <v>0</v>
      </c>
      <c r="L96" s="12">
        <v>1</v>
      </c>
      <c r="M96" s="12">
        <v>0</v>
      </c>
      <c r="N96" s="12">
        <v>7</v>
      </c>
      <c r="O96" s="12" t="s">
        <v>839</v>
      </c>
      <c r="P96" s="31" t="s">
        <v>840</v>
      </c>
      <c r="Q96" s="12" t="s">
        <v>98</v>
      </c>
      <c r="R96" s="12" t="s">
        <v>254</v>
      </c>
      <c r="S96" s="13" t="str">
        <f t="shared" si="7"/>
        <v>10.215</v>
      </c>
      <c r="T96" s="15" t="s">
        <v>26</v>
      </c>
      <c r="U96" s="31" t="s">
        <v>840</v>
      </c>
      <c r="V96" s="13" t="str">
        <f t="shared" si="9"/>
        <v>0</v>
      </c>
      <c r="W96" s="13">
        <v>0</v>
      </c>
      <c r="X96" s="13" t="str">
        <f t="shared" si="10"/>
        <v xml:space="preserve"> 20</v>
      </c>
      <c r="Y96" s="12">
        <v>20</v>
      </c>
      <c r="Z96" s="12">
        <v>20</v>
      </c>
      <c r="AA96" s="13" t="str">
        <f>MID(U96,11,3)</f>
        <v>03m</v>
      </c>
      <c r="AB96">
        <f t="shared" si="8"/>
        <v>20</v>
      </c>
      <c r="AC96">
        <v>3</v>
      </c>
    </row>
    <row r="97" spans="1:29" x14ac:dyDescent="0.25">
      <c r="A97" s="12">
        <v>83</v>
      </c>
      <c r="B97" s="12" t="s">
        <v>303</v>
      </c>
      <c r="C97" s="12" t="s">
        <v>48</v>
      </c>
      <c r="D97" s="12">
        <v>7</v>
      </c>
      <c r="E97" s="12">
        <v>7</v>
      </c>
      <c r="F97" s="12">
        <v>0</v>
      </c>
      <c r="G97" s="12">
        <v>4</v>
      </c>
      <c r="H97" s="12">
        <v>2</v>
      </c>
      <c r="I97" s="12">
        <v>1</v>
      </c>
      <c r="J97" s="12">
        <v>0</v>
      </c>
      <c r="K97" s="12">
        <v>0</v>
      </c>
      <c r="L97" s="12">
        <v>0</v>
      </c>
      <c r="M97" s="12">
        <v>0</v>
      </c>
      <c r="N97" s="12">
        <v>7</v>
      </c>
      <c r="O97" s="12" t="s">
        <v>610</v>
      </c>
      <c r="P97" s="30" t="s">
        <v>841</v>
      </c>
      <c r="Q97" s="12" t="s">
        <v>302</v>
      </c>
      <c r="R97" s="12" t="s">
        <v>301</v>
      </c>
      <c r="S97" s="13" t="str">
        <f t="shared" si="7"/>
        <v>10.215</v>
      </c>
      <c r="T97" s="15" t="s">
        <v>26</v>
      </c>
      <c r="U97" s="30" t="s">
        <v>841</v>
      </c>
      <c r="V97" s="13" t="str">
        <f t="shared" si="9"/>
        <v>0</v>
      </c>
      <c r="W97" s="13">
        <v>0</v>
      </c>
      <c r="X97" s="13" t="str">
        <f t="shared" si="10"/>
        <v xml:space="preserve"> 1h</v>
      </c>
      <c r="Y97" s="12" t="str">
        <f t="shared" si="11"/>
        <v xml:space="preserve"> 1</v>
      </c>
      <c r="Z97" s="12">
        <v>1</v>
      </c>
      <c r="AA97" s="13" t="str">
        <f t="shared" si="12"/>
        <v>57m</v>
      </c>
      <c r="AB97">
        <f t="shared" si="8"/>
        <v>1</v>
      </c>
      <c r="AC97">
        <v>57</v>
      </c>
    </row>
    <row r="98" spans="1:29" x14ac:dyDescent="0.25">
      <c r="A98" s="12">
        <v>84</v>
      </c>
      <c r="B98" s="12" t="s">
        <v>324</v>
      </c>
      <c r="C98" s="12" t="s">
        <v>132</v>
      </c>
      <c r="D98" s="12">
        <v>16</v>
      </c>
      <c r="E98" s="12">
        <v>16</v>
      </c>
      <c r="F98" s="12">
        <v>0</v>
      </c>
      <c r="G98" s="12">
        <v>9</v>
      </c>
      <c r="H98" s="12">
        <v>6</v>
      </c>
      <c r="I98" s="12">
        <v>0</v>
      </c>
      <c r="J98" s="12">
        <v>1</v>
      </c>
      <c r="K98" s="12">
        <v>0</v>
      </c>
      <c r="L98" s="12">
        <v>0</v>
      </c>
      <c r="M98" s="12">
        <v>0</v>
      </c>
      <c r="N98" s="12">
        <v>16</v>
      </c>
      <c r="O98" s="12" t="s">
        <v>842</v>
      </c>
      <c r="P98" s="30" t="s">
        <v>843</v>
      </c>
      <c r="Q98" s="12" t="s">
        <v>323</v>
      </c>
      <c r="R98" s="12" t="s">
        <v>322</v>
      </c>
      <c r="S98" s="13" t="str">
        <f t="shared" si="7"/>
        <v>10.215</v>
      </c>
      <c r="T98" s="15" t="s">
        <v>26</v>
      </c>
      <c r="U98" s="30" t="s">
        <v>843</v>
      </c>
      <c r="V98" s="13" t="str">
        <f t="shared" si="9"/>
        <v>0</v>
      </c>
      <c r="W98" s="13">
        <v>0</v>
      </c>
      <c r="X98" s="13" t="str">
        <f t="shared" si="10"/>
        <v xml:space="preserve"> 1h</v>
      </c>
      <c r="Y98" s="12" t="str">
        <f t="shared" si="11"/>
        <v xml:space="preserve"> 1</v>
      </c>
      <c r="Z98" s="12">
        <v>1</v>
      </c>
      <c r="AA98" s="13" t="str">
        <f t="shared" si="12"/>
        <v>50m</v>
      </c>
      <c r="AB98">
        <f t="shared" si="8"/>
        <v>1</v>
      </c>
      <c r="AC98">
        <v>50</v>
      </c>
    </row>
    <row r="99" spans="1:29" hidden="1" x14ac:dyDescent="0.25">
      <c r="A99" s="12">
        <v>85</v>
      </c>
      <c r="B99" s="12" t="s">
        <v>99</v>
      </c>
      <c r="C99" s="12" t="s">
        <v>43</v>
      </c>
      <c r="D99" s="12">
        <v>30</v>
      </c>
      <c r="E99" s="12">
        <v>30</v>
      </c>
      <c r="F99" s="12">
        <v>0</v>
      </c>
      <c r="G99" s="12">
        <v>17</v>
      </c>
      <c r="H99" s="12">
        <v>9</v>
      </c>
      <c r="I99" s="12">
        <v>2</v>
      </c>
      <c r="J99" s="12">
        <v>1</v>
      </c>
      <c r="K99" s="12">
        <v>0</v>
      </c>
      <c r="L99" s="12">
        <v>0</v>
      </c>
      <c r="M99" s="12">
        <v>0</v>
      </c>
      <c r="N99" s="12">
        <v>29</v>
      </c>
      <c r="O99" s="12" t="s">
        <v>844</v>
      </c>
      <c r="P99" s="30" t="s">
        <v>845</v>
      </c>
      <c r="Q99" s="12" t="s">
        <v>98</v>
      </c>
      <c r="R99" s="12" t="s">
        <v>34</v>
      </c>
      <c r="S99" s="13" t="str">
        <f t="shared" si="7"/>
        <v>10.211</v>
      </c>
      <c r="T99" s="16" t="s">
        <v>33</v>
      </c>
      <c r="U99" s="30" t="s">
        <v>845</v>
      </c>
      <c r="V99" s="13" t="str">
        <f t="shared" si="9"/>
        <v>0</v>
      </c>
      <c r="W99" s="13">
        <v>0</v>
      </c>
      <c r="X99" s="13" t="str">
        <f t="shared" si="10"/>
        <v xml:space="preserve"> 1h</v>
      </c>
      <c r="Y99" s="12" t="str">
        <f t="shared" si="11"/>
        <v xml:space="preserve"> 1</v>
      </c>
      <c r="Z99" s="12">
        <v>1</v>
      </c>
      <c r="AA99" s="13" t="str">
        <f t="shared" si="12"/>
        <v>46m</v>
      </c>
      <c r="AB99">
        <f t="shared" si="8"/>
        <v>1</v>
      </c>
      <c r="AC99">
        <v>46</v>
      </c>
    </row>
    <row r="100" spans="1:29" x14ac:dyDescent="0.25">
      <c r="A100" s="12">
        <v>86</v>
      </c>
      <c r="B100" s="12" t="s">
        <v>415</v>
      </c>
      <c r="C100" s="12" t="s">
        <v>53</v>
      </c>
      <c r="D100" s="12">
        <v>4</v>
      </c>
      <c r="E100" s="12">
        <v>4</v>
      </c>
      <c r="F100" s="12">
        <v>0</v>
      </c>
      <c r="G100" s="12">
        <v>3</v>
      </c>
      <c r="H100" s="12">
        <v>0</v>
      </c>
      <c r="I100" s="12">
        <v>1</v>
      </c>
      <c r="J100" s="12">
        <v>0</v>
      </c>
      <c r="K100" s="12">
        <v>0</v>
      </c>
      <c r="L100" s="12">
        <v>0</v>
      </c>
      <c r="M100" s="12">
        <v>0</v>
      </c>
      <c r="N100" s="12">
        <v>4</v>
      </c>
      <c r="O100" s="12" t="s">
        <v>328</v>
      </c>
      <c r="P100" s="30" t="s">
        <v>846</v>
      </c>
      <c r="Q100" s="12" t="s">
        <v>281</v>
      </c>
      <c r="R100" s="12" t="s">
        <v>413</v>
      </c>
      <c r="S100" s="13" t="str">
        <f t="shared" si="7"/>
        <v>10.211</v>
      </c>
      <c r="T100" s="15" t="s">
        <v>26</v>
      </c>
      <c r="U100" s="30" t="s">
        <v>846</v>
      </c>
      <c r="V100" s="13" t="str">
        <f t="shared" si="9"/>
        <v>0</v>
      </c>
      <c r="W100" s="13">
        <v>0</v>
      </c>
      <c r="X100" s="13" t="str">
        <f t="shared" si="10"/>
        <v xml:space="preserve"> 1h</v>
      </c>
      <c r="Y100" s="12" t="str">
        <f t="shared" si="11"/>
        <v xml:space="preserve"> 1</v>
      </c>
      <c r="Z100" s="12">
        <v>1</v>
      </c>
      <c r="AA100" s="13" t="str">
        <f t="shared" si="12"/>
        <v>46m</v>
      </c>
      <c r="AB100">
        <f t="shared" si="8"/>
        <v>1</v>
      </c>
      <c r="AC100">
        <v>46</v>
      </c>
    </row>
    <row r="101" spans="1:29" x14ac:dyDescent="0.25">
      <c r="A101" s="12">
        <v>87</v>
      </c>
      <c r="B101" s="12" t="s">
        <v>445</v>
      </c>
      <c r="C101" s="12" t="s">
        <v>434</v>
      </c>
      <c r="D101" s="12">
        <v>7</v>
      </c>
      <c r="E101" s="12">
        <v>7</v>
      </c>
      <c r="F101" s="12">
        <v>0</v>
      </c>
      <c r="G101" s="12">
        <v>5</v>
      </c>
      <c r="H101" s="12">
        <v>1</v>
      </c>
      <c r="I101" s="12">
        <v>1</v>
      </c>
      <c r="J101" s="12">
        <v>0</v>
      </c>
      <c r="K101" s="12">
        <v>0</v>
      </c>
      <c r="L101" s="12">
        <v>0</v>
      </c>
      <c r="M101" s="12">
        <v>0</v>
      </c>
      <c r="N101" s="12">
        <v>7</v>
      </c>
      <c r="O101" s="12" t="s">
        <v>847</v>
      </c>
      <c r="P101" s="30" t="s">
        <v>848</v>
      </c>
      <c r="Q101" s="12" t="s">
        <v>407</v>
      </c>
      <c r="R101" s="12" t="s">
        <v>156</v>
      </c>
      <c r="S101" s="13" t="str">
        <f t="shared" si="7"/>
        <v>10.215</v>
      </c>
      <c r="T101" s="15" t="s">
        <v>26</v>
      </c>
      <c r="U101" s="30" t="s">
        <v>848</v>
      </c>
      <c r="V101" s="13" t="str">
        <f t="shared" si="9"/>
        <v>0</v>
      </c>
      <c r="W101" s="13">
        <v>0</v>
      </c>
      <c r="X101" s="13" t="str">
        <f t="shared" si="10"/>
        <v xml:space="preserve"> 1h</v>
      </c>
      <c r="Y101" s="12" t="str">
        <f t="shared" si="11"/>
        <v xml:space="preserve"> 1</v>
      </c>
      <c r="Z101" s="12">
        <v>1</v>
      </c>
      <c r="AA101" s="13" t="str">
        <f t="shared" si="12"/>
        <v>33m</v>
      </c>
      <c r="AB101">
        <f t="shared" si="8"/>
        <v>1</v>
      </c>
      <c r="AC101">
        <v>33</v>
      </c>
    </row>
    <row r="102" spans="1:29" x14ac:dyDescent="0.25">
      <c r="A102" s="12">
        <v>88</v>
      </c>
      <c r="B102" s="12" t="s">
        <v>289</v>
      </c>
      <c r="C102" s="12" t="s">
        <v>23</v>
      </c>
      <c r="D102" s="12">
        <v>27</v>
      </c>
      <c r="E102" s="12">
        <v>27</v>
      </c>
      <c r="F102" s="12">
        <v>0</v>
      </c>
      <c r="G102" s="12">
        <v>18</v>
      </c>
      <c r="H102" s="12">
        <v>7</v>
      </c>
      <c r="I102" s="12">
        <v>1</v>
      </c>
      <c r="J102" s="12">
        <v>1</v>
      </c>
      <c r="K102" s="12">
        <v>0</v>
      </c>
      <c r="L102" s="12">
        <v>0</v>
      </c>
      <c r="M102" s="12">
        <v>0</v>
      </c>
      <c r="N102" s="12">
        <v>27</v>
      </c>
      <c r="O102" s="12" t="s">
        <v>849</v>
      </c>
      <c r="P102" s="30" t="s">
        <v>850</v>
      </c>
      <c r="Q102" s="12" t="s">
        <v>288</v>
      </c>
      <c r="R102" s="12" t="s">
        <v>34</v>
      </c>
      <c r="S102" s="13" t="str">
        <f t="shared" si="7"/>
        <v>10.215</v>
      </c>
      <c r="T102" s="15" t="s">
        <v>26</v>
      </c>
      <c r="U102" s="30" t="s">
        <v>850</v>
      </c>
      <c r="V102" s="13" t="str">
        <f t="shared" si="9"/>
        <v>0</v>
      </c>
      <c r="W102" s="13">
        <v>0</v>
      </c>
      <c r="X102" s="13" t="str">
        <f t="shared" si="10"/>
        <v xml:space="preserve"> 1h</v>
      </c>
      <c r="Y102" s="12" t="str">
        <f t="shared" si="11"/>
        <v xml:space="preserve"> 1</v>
      </c>
      <c r="Z102" s="12">
        <v>1</v>
      </c>
      <c r="AA102" s="13" t="str">
        <f t="shared" si="12"/>
        <v>30m</v>
      </c>
      <c r="AB102">
        <f t="shared" si="8"/>
        <v>1</v>
      </c>
      <c r="AC102">
        <v>30</v>
      </c>
    </row>
    <row r="103" spans="1:29" x14ac:dyDescent="0.25">
      <c r="A103" s="12">
        <v>89</v>
      </c>
      <c r="B103" s="12" t="s">
        <v>126</v>
      </c>
      <c r="C103" s="12" t="s">
        <v>68</v>
      </c>
      <c r="D103" s="12">
        <v>79</v>
      </c>
      <c r="E103" s="12">
        <v>79</v>
      </c>
      <c r="F103" s="12">
        <v>0</v>
      </c>
      <c r="G103" s="12">
        <v>42</v>
      </c>
      <c r="H103" s="12">
        <v>34</v>
      </c>
      <c r="I103" s="12">
        <v>1</v>
      </c>
      <c r="J103" s="12">
        <v>2</v>
      </c>
      <c r="K103" s="12">
        <v>0</v>
      </c>
      <c r="L103" s="12">
        <v>0</v>
      </c>
      <c r="M103" s="12">
        <v>0</v>
      </c>
      <c r="N103" s="12">
        <v>79</v>
      </c>
      <c r="O103" s="12" t="s">
        <v>851</v>
      </c>
      <c r="P103" s="30" t="s">
        <v>852</v>
      </c>
      <c r="Q103" s="12" t="s">
        <v>82</v>
      </c>
      <c r="R103" s="12" t="s">
        <v>125</v>
      </c>
      <c r="S103" s="13" t="str">
        <f t="shared" si="7"/>
        <v>10.215</v>
      </c>
      <c r="T103" s="15" t="s">
        <v>26</v>
      </c>
      <c r="U103" s="30" t="s">
        <v>852</v>
      </c>
      <c r="V103" s="13" t="str">
        <f t="shared" si="9"/>
        <v>0</v>
      </c>
      <c r="W103" s="13">
        <v>0</v>
      </c>
      <c r="X103" s="13" t="str">
        <f t="shared" si="10"/>
        <v xml:space="preserve"> 1h</v>
      </c>
      <c r="Y103" s="12" t="str">
        <f t="shared" si="11"/>
        <v xml:space="preserve"> 1</v>
      </c>
      <c r="Z103" s="12">
        <v>1</v>
      </c>
      <c r="AA103" s="13" t="str">
        <f t="shared" si="12"/>
        <v>29m</v>
      </c>
      <c r="AB103">
        <f t="shared" si="8"/>
        <v>1</v>
      </c>
      <c r="AC103">
        <v>29</v>
      </c>
    </row>
    <row r="104" spans="1:29" hidden="1" x14ac:dyDescent="0.25">
      <c r="A104" s="12">
        <v>90</v>
      </c>
      <c r="B104" s="12" t="s">
        <v>444</v>
      </c>
      <c r="C104" s="12" t="s">
        <v>132</v>
      </c>
      <c r="D104" s="12">
        <v>4</v>
      </c>
      <c r="E104" s="12">
        <v>4</v>
      </c>
      <c r="F104" s="12">
        <v>0</v>
      </c>
      <c r="G104" s="12">
        <v>2</v>
      </c>
      <c r="H104" s="12">
        <v>2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4</v>
      </c>
      <c r="O104" s="12" t="s">
        <v>853</v>
      </c>
      <c r="P104" s="30" t="s">
        <v>854</v>
      </c>
      <c r="Q104" s="12" t="s">
        <v>653</v>
      </c>
      <c r="R104" s="12" t="s">
        <v>442</v>
      </c>
      <c r="S104" s="13" t="str">
        <f t="shared" si="7"/>
        <v>10.215</v>
      </c>
      <c r="T104" s="16" t="s">
        <v>33</v>
      </c>
      <c r="U104" s="30" t="s">
        <v>854</v>
      </c>
      <c r="V104" s="13" t="str">
        <f t="shared" si="9"/>
        <v>0</v>
      </c>
      <c r="W104" s="13">
        <v>0</v>
      </c>
      <c r="X104" s="13" t="str">
        <f t="shared" si="10"/>
        <v xml:space="preserve"> 1h</v>
      </c>
      <c r="Y104" s="12" t="str">
        <f t="shared" si="11"/>
        <v xml:space="preserve"> 1</v>
      </c>
      <c r="Z104" s="12">
        <v>1</v>
      </c>
      <c r="AA104" s="13" t="str">
        <f t="shared" si="12"/>
        <v>27m</v>
      </c>
      <c r="AB104">
        <f t="shared" si="8"/>
        <v>1</v>
      </c>
      <c r="AC104">
        <v>27</v>
      </c>
    </row>
    <row r="105" spans="1:29" hidden="1" x14ac:dyDescent="0.25">
      <c r="A105" s="12">
        <v>91</v>
      </c>
      <c r="B105" s="12" t="s">
        <v>354</v>
      </c>
      <c r="C105" s="12" t="s">
        <v>132</v>
      </c>
      <c r="D105" s="12">
        <v>5</v>
      </c>
      <c r="E105" s="12">
        <v>5</v>
      </c>
      <c r="F105" s="12">
        <v>0</v>
      </c>
      <c r="G105" s="12">
        <v>3</v>
      </c>
      <c r="H105" s="12">
        <v>2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5</v>
      </c>
      <c r="O105" s="12" t="s">
        <v>855</v>
      </c>
      <c r="P105" s="30" t="s">
        <v>856</v>
      </c>
      <c r="Q105" s="12" t="s">
        <v>425</v>
      </c>
      <c r="R105" s="12" t="s">
        <v>352</v>
      </c>
      <c r="S105" s="13" t="str">
        <f t="shared" si="7"/>
        <v>10.215</v>
      </c>
      <c r="T105" s="16" t="s">
        <v>33</v>
      </c>
      <c r="U105" s="30" t="s">
        <v>856</v>
      </c>
      <c r="V105" s="13" t="str">
        <f t="shared" si="9"/>
        <v>0</v>
      </c>
      <c r="W105" s="13">
        <v>0</v>
      </c>
      <c r="X105" s="13" t="str">
        <f t="shared" si="10"/>
        <v xml:space="preserve"> 1h</v>
      </c>
      <c r="Y105" s="12" t="str">
        <f t="shared" si="11"/>
        <v xml:space="preserve"> 1</v>
      </c>
      <c r="Z105" s="12">
        <v>1</v>
      </c>
      <c r="AA105" s="13" t="str">
        <f t="shared" si="12"/>
        <v>15m</v>
      </c>
      <c r="AB105">
        <f t="shared" si="8"/>
        <v>1</v>
      </c>
      <c r="AC105">
        <v>15</v>
      </c>
    </row>
    <row r="106" spans="1:29" x14ac:dyDescent="0.25">
      <c r="A106" s="12">
        <v>92</v>
      </c>
      <c r="B106" s="12" t="s">
        <v>269</v>
      </c>
      <c r="C106" s="12" t="s">
        <v>270</v>
      </c>
      <c r="D106" s="12">
        <v>2</v>
      </c>
      <c r="E106" s="12">
        <v>2</v>
      </c>
      <c r="F106" s="12">
        <v>0</v>
      </c>
      <c r="G106" s="12">
        <v>1</v>
      </c>
      <c r="H106" s="12">
        <v>1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2</v>
      </c>
      <c r="O106" s="12" t="s">
        <v>857</v>
      </c>
      <c r="P106" s="30" t="s">
        <v>858</v>
      </c>
      <c r="Q106" s="12" t="s">
        <v>660</v>
      </c>
      <c r="R106" s="12" t="s">
        <v>267</v>
      </c>
      <c r="S106" s="13" t="str">
        <f t="shared" si="7"/>
        <v>10.215</v>
      </c>
      <c r="T106" s="15" t="s">
        <v>26</v>
      </c>
      <c r="U106" s="30" t="s">
        <v>858</v>
      </c>
      <c r="V106" s="13" t="str">
        <f t="shared" si="9"/>
        <v>0</v>
      </c>
      <c r="W106" s="13">
        <v>0</v>
      </c>
      <c r="X106" s="13" t="str">
        <f t="shared" si="10"/>
        <v xml:space="preserve"> 1h</v>
      </c>
      <c r="Y106" s="12" t="str">
        <f t="shared" si="11"/>
        <v xml:space="preserve"> 1</v>
      </c>
      <c r="Z106" s="12">
        <v>1</v>
      </c>
      <c r="AA106" s="13" t="str">
        <f t="shared" si="12"/>
        <v>15m</v>
      </c>
      <c r="AB106">
        <f t="shared" si="8"/>
        <v>1</v>
      </c>
      <c r="AC106">
        <v>15</v>
      </c>
    </row>
    <row r="107" spans="1:29" x14ac:dyDescent="0.25">
      <c r="A107" s="12">
        <v>93</v>
      </c>
      <c r="B107" s="12" t="s">
        <v>661</v>
      </c>
      <c r="C107" s="12" t="s">
        <v>37</v>
      </c>
      <c r="D107" s="12">
        <v>4</v>
      </c>
      <c r="E107" s="12">
        <v>4</v>
      </c>
      <c r="F107" s="12">
        <v>0</v>
      </c>
      <c r="G107" s="12">
        <v>3</v>
      </c>
      <c r="H107" s="12">
        <v>1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4</v>
      </c>
      <c r="O107" s="12" t="s">
        <v>762</v>
      </c>
      <c r="P107" s="30" t="s">
        <v>859</v>
      </c>
      <c r="Q107" s="12" t="e">
        <v>#N/A</v>
      </c>
      <c r="R107" s="12" t="e">
        <v>#N/A</v>
      </c>
      <c r="S107" s="13" t="str">
        <f t="shared" si="7"/>
        <v>10.214</v>
      </c>
      <c r="T107" s="15" t="s">
        <v>26</v>
      </c>
      <c r="U107" s="30" t="s">
        <v>859</v>
      </c>
      <c r="V107" s="13" t="str">
        <f t="shared" si="9"/>
        <v>0</v>
      </c>
      <c r="W107" s="13">
        <v>0</v>
      </c>
      <c r="X107" s="13" t="str">
        <f t="shared" si="10"/>
        <v xml:space="preserve"> 1h</v>
      </c>
      <c r="Y107" s="12" t="str">
        <f t="shared" si="11"/>
        <v xml:space="preserve"> 1</v>
      </c>
      <c r="Z107" s="12">
        <v>1</v>
      </c>
      <c r="AA107" s="13" t="str">
        <f t="shared" si="12"/>
        <v>14m</v>
      </c>
      <c r="AB107">
        <f t="shared" si="8"/>
        <v>1</v>
      </c>
      <c r="AC107">
        <v>14</v>
      </c>
    </row>
    <row r="108" spans="1:29" x14ac:dyDescent="0.25">
      <c r="A108" s="12">
        <v>94</v>
      </c>
      <c r="B108" s="12" t="s">
        <v>585</v>
      </c>
      <c r="C108" s="12" t="s">
        <v>586</v>
      </c>
      <c r="D108" s="12">
        <v>4</v>
      </c>
      <c r="E108" s="12">
        <v>4</v>
      </c>
      <c r="F108" s="12">
        <v>0</v>
      </c>
      <c r="G108" s="12">
        <v>3</v>
      </c>
      <c r="H108" s="12">
        <v>1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4</v>
      </c>
      <c r="O108" s="12" t="s">
        <v>860</v>
      </c>
      <c r="P108" s="30" t="s">
        <v>861</v>
      </c>
      <c r="Q108" s="12" t="s">
        <v>277</v>
      </c>
      <c r="R108" s="12" t="s">
        <v>583</v>
      </c>
      <c r="S108" s="13" t="str">
        <f t="shared" si="7"/>
        <v>10.215</v>
      </c>
      <c r="T108" s="15" t="s">
        <v>26</v>
      </c>
      <c r="U108" s="30" t="s">
        <v>861</v>
      </c>
      <c r="V108" s="13" t="str">
        <f t="shared" si="9"/>
        <v>0</v>
      </c>
      <c r="W108" s="13">
        <v>0</v>
      </c>
      <c r="X108" s="13" t="str">
        <f t="shared" si="10"/>
        <v xml:space="preserve"> 1h</v>
      </c>
      <c r="Y108" s="12" t="str">
        <f t="shared" si="11"/>
        <v xml:space="preserve"> 1</v>
      </c>
      <c r="Z108" s="12">
        <v>1</v>
      </c>
      <c r="AA108" s="13" t="str">
        <f t="shared" si="12"/>
        <v>08m</v>
      </c>
      <c r="AB108">
        <f t="shared" si="8"/>
        <v>1</v>
      </c>
      <c r="AC108">
        <v>8</v>
      </c>
    </row>
    <row r="109" spans="1:29" x14ac:dyDescent="0.25">
      <c r="A109" s="12">
        <v>95</v>
      </c>
      <c r="B109" s="12" t="s">
        <v>517</v>
      </c>
      <c r="C109" s="12" t="s">
        <v>48</v>
      </c>
      <c r="D109" s="12">
        <v>7</v>
      </c>
      <c r="E109" s="12">
        <v>7</v>
      </c>
      <c r="F109" s="12">
        <v>0</v>
      </c>
      <c r="G109" s="12">
        <v>5</v>
      </c>
      <c r="H109" s="12">
        <v>1</v>
      </c>
      <c r="I109" s="12">
        <v>1</v>
      </c>
      <c r="J109" s="12">
        <v>0</v>
      </c>
      <c r="K109" s="12">
        <v>0</v>
      </c>
      <c r="L109" s="12">
        <v>0</v>
      </c>
      <c r="M109" s="12">
        <v>0</v>
      </c>
      <c r="N109" s="12">
        <v>7</v>
      </c>
      <c r="O109" s="12" t="s">
        <v>862</v>
      </c>
      <c r="P109" s="30" t="s">
        <v>863</v>
      </c>
      <c r="Q109" s="12" t="s">
        <v>516</v>
      </c>
      <c r="R109" s="12" t="s">
        <v>515</v>
      </c>
      <c r="S109" s="13" t="str">
        <f t="shared" si="7"/>
        <v>10.215</v>
      </c>
      <c r="T109" s="15" t="s">
        <v>26</v>
      </c>
      <c r="U109" s="30" t="s">
        <v>863</v>
      </c>
      <c r="V109" s="13" t="str">
        <f t="shared" si="9"/>
        <v>0</v>
      </c>
      <c r="W109" s="13">
        <v>0</v>
      </c>
      <c r="X109" s="13" t="str">
        <f t="shared" si="10"/>
        <v xml:space="preserve"> 1h</v>
      </c>
      <c r="Y109" s="12" t="str">
        <f t="shared" si="11"/>
        <v xml:space="preserve"> 1</v>
      </c>
      <c r="Z109" s="12">
        <v>1</v>
      </c>
      <c r="AA109" s="13" t="str">
        <f t="shared" si="12"/>
        <v>08m</v>
      </c>
      <c r="AB109">
        <f t="shared" si="8"/>
        <v>1</v>
      </c>
      <c r="AC109">
        <v>8</v>
      </c>
    </row>
    <row r="110" spans="1:29" x14ac:dyDescent="0.25">
      <c r="A110" s="12">
        <v>96</v>
      </c>
      <c r="B110" s="12" t="s">
        <v>555</v>
      </c>
      <c r="C110" s="12" t="s">
        <v>37</v>
      </c>
      <c r="D110" s="12">
        <v>2</v>
      </c>
      <c r="E110" s="12">
        <v>2</v>
      </c>
      <c r="F110" s="12">
        <v>0</v>
      </c>
      <c r="G110" s="12">
        <v>1</v>
      </c>
      <c r="H110" s="12">
        <v>1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2</v>
      </c>
      <c r="O110" s="12" t="s">
        <v>864</v>
      </c>
      <c r="P110" s="30" t="s">
        <v>865</v>
      </c>
      <c r="Q110" s="12" t="e">
        <v>#N/A</v>
      </c>
      <c r="R110" s="12" t="e">
        <v>#N/A</v>
      </c>
      <c r="S110" s="13" t="str">
        <f t="shared" si="7"/>
        <v>10.214</v>
      </c>
      <c r="T110" s="15" t="s">
        <v>26</v>
      </c>
      <c r="U110" s="30" t="s">
        <v>865</v>
      </c>
      <c r="V110" s="13" t="str">
        <f t="shared" si="9"/>
        <v>0</v>
      </c>
      <c r="W110" s="13">
        <v>0</v>
      </c>
      <c r="X110" s="13" t="str">
        <f t="shared" si="10"/>
        <v xml:space="preserve"> 1h</v>
      </c>
      <c r="Y110" s="12" t="str">
        <f t="shared" si="11"/>
        <v xml:space="preserve"> 1</v>
      </c>
      <c r="Z110" s="12">
        <v>1</v>
      </c>
      <c r="AA110" s="13" t="str">
        <f t="shared" si="12"/>
        <v>07m</v>
      </c>
      <c r="AB110">
        <f t="shared" si="8"/>
        <v>1</v>
      </c>
      <c r="AC110">
        <v>7</v>
      </c>
    </row>
    <row r="111" spans="1:29" x14ac:dyDescent="0.25">
      <c r="A111" s="12">
        <v>97</v>
      </c>
      <c r="B111" s="12" t="s">
        <v>622</v>
      </c>
      <c r="C111" s="12" t="s">
        <v>132</v>
      </c>
      <c r="D111" s="12">
        <v>7</v>
      </c>
      <c r="E111" s="12">
        <v>7</v>
      </c>
      <c r="F111" s="12">
        <v>0</v>
      </c>
      <c r="G111" s="12">
        <v>4</v>
      </c>
      <c r="H111" s="12">
        <v>3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7</v>
      </c>
      <c r="O111" s="12" t="s">
        <v>366</v>
      </c>
      <c r="P111" s="30" t="s">
        <v>866</v>
      </c>
      <c r="Q111" s="12" t="s">
        <v>662</v>
      </c>
      <c r="R111" s="12" t="s">
        <v>620</v>
      </c>
      <c r="S111" s="13" t="str">
        <f t="shared" si="7"/>
        <v>10.215</v>
      </c>
      <c r="T111" s="15" t="s">
        <v>26</v>
      </c>
      <c r="U111" s="30" t="s">
        <v>866</v>
      </c>
      <c r="V111" s="13" t="str">
        <f t="shared" si="9"/>
        <v>0</v>
      </c>
      <c r="W111" s="13">
        <v>0</v>
      </c>
      <c r="X111" s="13" t="str">
        <f t="shared" si="10"/>
        <v xml:space="preserve"> 1h</v>
      </c>
      <c r="Y111" s="12" t="str">
        <f t="shared" si="11"/>
        <v xml:space="preserve"> 1</v>
      </c>
      <c r="Z111" s="12">
        <v>1</v>
      </c>
      <c r="AA111" s="13" t="str">
        <f t="shared" si="12"/>
        <v>04m</v>
      </c>
      <c r="AB111">
        <f t="shared" ref="AB111:AB142" si="13">SUM(Z111:AA111)</f>
        <v>1</v>
      </c>
      <c r="AC111">
        <v>4</v>
      </c>
    </row>
    <row r="112" spans="1:29" hidden="1" x14ac:dyDescent="0.25">
      <c r="A112" s="12">
        <v>98</v>
      </c>
      <c r="B112" s="12" t="s">
        <v>345</v>
      </c>
      <c r="C112" s="12" t="s">
        <v>68</v>
      </c>
      <c r="D112" s="12">
        <v>2</v>
      </c>
      <c r="E112" s="12">
        <v>2</v>
      </c>
      <c r="F112" s="12">
        <v>0</v>
      </c>
      <c r="G112" s="12">
        <v>0</v>
      </c>
      <c r="H112" s="12">
        <v>0</v>
      </c>
      <c r="I112" s="12">
        <v>0</v>
      </c>
      <c r="J112" s="12">
        <v>1</v>
      </c>
      <c r="K112" s="12">
        <v>1</v>
      </c>
      <c r="L112" s="12">
        <v>0</v>
      </c>
      <c r="M112" s="12">
        <v>0</v>
      </c>
      <c r="N112" s="12">
        <v>2</v>
      </c>
      <c r="O112" s="12" t="s">
        <v>867</v>
      </c>
      <c r="P112" s="31" t="s">
        <v>868</v>
      </c>
      <c r="Q112" s="12" t="s">
        <v>653</v>
      </c>
      <c r="R112" s="12" t="s">
        <v>125</v>
      </c>
      <c r="S112" s="13" t="str">
        <f t="shared" si="7"/>
        <v>10.215</v>
      </c>
      <c r="T112" s="16" t="s">
        <v>33</v>
      </c>
      <c r="U112" s="31" t="s">
        <v>868</v>
      </c>
      <c r="V112" s="13" t="str">
        <f t="shared" si="9"/>
        <v>0</v>
      </c>
      <c r="W112" s="13">
        <v>0</v>
      </c>
      <c r="X112" s="13" t="str">
        <f t="shared" ref="X112:X145" si="14">MID(U112,6,3)</f>
        <v xml:space="preserve"> 19</v>
      </c>
      <c r="Y112" s="12">
        <v>19</v>
      </c>
      <c r="Z112" s="12">
        <v>19</v>
      </c>
      <c r="AA112" s="13" t="str">
        <f>MID(U112,11,3)</f>
        <v>42m</v>
      </c>
      <c r="AB112">
        <f t="shared" si="13"/>
        <v>19</v>
      </c>
      <c r="AC112">
        <v>42</v>
      </c>
    </row>
    <row r="113" spans="1:29" x14ac:dyDescent="0.25">
      <c r="A113" s="12">
        <v>99</v>
      </c>
      <c r="B113" s="12" t="s">
        <v>461</v>
      </c>
      <c r="C113" s="12" t="s">
        <v>68</v>
      </c>
      <c r="D113" s="12">
        <v>2</v>
      </c>
      <c r="E113" s="12">
        <v>2</v>
      </c>
      <c r="F113" s="12">
        <v>0</v>
      </c>
      <c r="G113" s="12">
        <v>0</v>
      </c>
      <c r="H113" s="12">
        <v>0</v>
      </c>
      <c r="I113" s="12">
        <v>0</v>
      </c>
      <c r="J113" s="12">
        <v>1</v>
      </c>
      <c r="K113" s="12">
        <v>1</v>
      </c>
      <c r="L113" s="12">
        <v>0</v>
      </c>
      <c r="M113" s="12">
        <v>0</v>
      </c>
      <c r="N113" s="12">
        <v>2</v>
      </c>
      <c r="O113" s="12" t="s">
        <v>869</v>
      </c>
      <c r="P113" s="31" t="s">
        <v>870</v>
      </c>
      <c r="Q113" s="12" t="s">
        <v>460</v>
      </c>
      <c r="R113" s="12" t="s">
        <v>125</v>
      </c>
      <c r="S113" s="13" t="str">
        <f t="shared" si="7"/>
        <v>10.215</v>
      </c>
      <c r="T113" s="15" t="s">
        <v>26</v>
      </c>
      <c r="U113" s="31" t="s">
        <v>870</v>
      </c>
      <c r="V113" s="13" t="str">
        <f t="shared" si="9"/>
        <v>0</v>
      </c>
      <c r="W113" s="13">
        <v>0</v>
      </c>
      <c r="X113" s="13" t="str">
        <f t="shared" si="14"/>
        <v xml:space="preserve"> 18</v>
      </c>
      <c r="Y113" s="12">
        <v>18</v>
      </c>
      <c r="Z113" s="12">
        <v>18</v>
      </c>
      <c r="AA113" s="13" t="str">
        <f t="shared" ref="AA113:AA145" si="15">MID(U113,11,3)</f>
        <v>50m</v>
      </c>
      <c r="AB113">
        <f t="shared" si="13"/>
        <v>18</v>
      </c>
      <c r="AC113">
        <v>50</v>
      </c>
    </row>
    <row r="114" spans="1:29" hidden="1" x14ac:dyDescent="0.25">
      <c r="A114" s="12">
        <v>100</v>
      </c>
      <c r="B114" s="12" t="s">
        <v>336</v>
      </c>
      <c r="C114" s="12" t="s">
        <v>68</v>
      </c>
      <c r="D114" s="12">
        <v>2</v>
      </c>
      <c r="E114" s="12">
        <v>2</v>
      </c>
      <c r="F114" s="12">
        <v>0</v>
      </c>
      <c r="G114" s="12">
        <v>0</v>
      </c>
      <c r="H114" s="12">
        <v>0</v>
      </c>
      <c r="I114" s="12">
        <v>0</v>
      </c>
      <c r="J114" s="12">
        <v>1</v>
      </c>
      <c r="K114" s="12">
        <v>1</v>
      </c>
      <c r="L114" s="12">
        <v>0</v>
      </c>
      <c r="M114" s="12">
        <v>0</v>
      </c>
      <c r="N114" s="12">
        <v>2</v>
      </c>
      <c r="O114" s="12" t="s">
        <v>871</v>
      </c>
      <c r="P114" s="31" t="s">
        <v>872</v>
      </c>
      <c r="Q114" s="12" t="s">
        <v>98</v>
      </c>
      <c r="R114" s="12" t="s">
        <v>125</v>
      </c>
      <c r="S114" s="13" t="str">
        <f t="shared" si="7"/>
        <v>10.215</v>
      </c>
      <c r="T114" s="16" t="s">
        <v>33</v>
      </c>
      <c r="U114" s="31" t="s">
        <v>872</v>
      </c>
      <c r="V114" s="13" t="str">
        <f t="shared" si="9"/>
        <v>0</v>
      </c>
      <c r="W114" s="13">
        <v>0</v>
      </c>
      <c r="X114" s="13" t="str">
        <f t="shared" si="14"/>
        <v xml:space="preserve"> 18</v>
      </c>
      <c r="Y114" s="12">
        <v>18</v>
      </c>
      <c r="Z114" s="12">
        <v>18</v>
      </c>
      <c r="AA114" s="13" t="str">
        <f t="shared" si="15"/>
        <v>39m</v>
      </c>
      <c r="AB114">
        <f t="shared" si="13"/>
        <v>18</v>
      </c>
      <c r="AC114">
        <v>39</v>
      </c>
    </row>
    <row r="115" spans="1:29" x14ac:dyDescent="0.25">
      <c r="A115" s="12">
        <v>101</v>
      </c>
      <c r="B115" s="12" t="s">
        <v>465</v>
      </c>
      <c r="C115" s="12" t="s">
        <v>68</v>
      </c>
      <c r="D115" s="12">
        <v>2</v>
      </c>
      <c r="E115" s="12">
        <v>2</v>
      </c>
      <c r="F115" s="12">
        <v>0</v>
      </c>
      <c r="G115" s="12">
        <v>0</v>
      </c>
      <c r="H115" s="12">
        <v>0</v>
      </c>
      <c r="I115" s="12">
        <v>0</v>
      </c>
      <c r="J115" s="12">
        <v>1</v>
      </c>
      <c r="K115" s="12">
        <v>1</v>
      </c>
      <c r="L115" s="12">
        <v>0</v>
      </c>
      <c r="M115" s="12">
        <v>0</v>
      </c>
      <c r="N115" s="12">
        <v>2</v>
      </c>
      <c r="O115" s="12" t="s">
        <v>873</v>
      </c>
      <c r="P115" s="31" t="s">
        <v>874</v>
      </c>
      <c r="Q115" s="12" t="s">
        <v>663</v>
      </c>
      <c r="R115" s="12" t="s">
        <v>125</v>
      </c>
      <c r="S115" s="13" t="str">
        <f t="shared" si="7"/>
        <v>10.215</v>
      </c>
      <c r="T115" s="15" t="s">
        <v>26</v>
      </c>
      <c r="U115" s="31" t="s">
        <v>874</v>
      </c>
      <c r="V115" s="13" t="str">
        <f t="shared" si="9"/>
        <v>0</v>
      </c>
      <c r="W115" s="13">
        <v>0</v>
      </c>
      <c r="X115" s="13" t="str">
        <f t="shared" si="14"/>
        <v xml:space="preserve"> 18</v>
      </c>
      <c r="Y115" s="12">
        <v>18</v>
      </c>
      <c r="Z115" s="12">
        <v>18</v>
      </c>
      <c r="AA115" s="13" t="str">
        <f t="shared" si="15"/>
        <v>21m</v>
      </c>
      <c r="AB115">
        <f t="shared" si="13"/>
        <v>18</v>
      </c>
      <c r="AC115">
        <v>21</v>
      </c>
    </row>
    <row r="116" spans="1:29" x14ac:dyDescent="0.25">
      <c r="A116" s="12">
        <v>102</v>
      </c>
      <c r="B116" s="12" t="s">
        <v>177</v>
      </c>
      <c r="C116" s="12" t="s">
        <v>43</v>
      </c>
      <c r="D116" s="12">
        <v>6</v>
      </c>
      <c r="E116" s="12">
        <v>6</v>
      </c>
      <c r="F116" s="12">
        <v>0</v>
      </c>
      <c r="G116" s="12">
        <v>0</v>
      </c>
      <c r="H116" s="12">
        <v>0</v>
      </c>
      <c r="I116" s="12">
        <v>1</v>
      </c>
      <c r="J116" s="12">
        <v>4</v>
      </c>
      <c r="K116" s="12">
        <v>1</v>
      </c>
      <c r="L116" s="12">
        <v>0</v>
      </c>
      <c r="M116" s="12">
        <v>0</v>
      </c>
      <c r="N116" s="12">
        <v>6</v>
      </c>
      <c r="O116" s="12" t="s">
        <v>875</v>
      </c>
      <c r="P116" s="31" t="s">
        <v>876</v>
      </c>
      <c r="Q116" s="12" t="e">
        <v>#N/A</v>
      </c>
      <c r="R116" s="12" t="e">
        <v>#N/A</v>
      </c>
      <c r="S116" s="13" t="str">
        <f t="shared" si="7"/>
        <v>10.215</v>
      </c>
      <c r="T116" s="15" t="s">
        <v>26</v>
      </c>
      <c r="U116" s="31" t="s">
        <v>876</v>
      </c>
      <c r="V116" s="13" t="str">
        <f t="shared" si="9"/>
        <v>0</v>
      </c>
      <c r="W116" s="13">
        <v>0</v>
      </c>
      <c r="X116" s="13" t="str">
        <f t="shared" si="14"/>
        <v xml:space="preserve"> 17</v>
      </c>
      <c r="Y116" s="12">
        <v>17</v>
      </c>
      <c r="Z116" s="12">
        <v>17</v>
      </c>
      <c r="AA116" s="13" t="str">
        <f t="shared" si="15"/>
        <v>42m</v>
      </c>
      <c r="AB116">
        <f t="shared" si="13"/>
        <v>17</v>
      </c>
      <c r="AC116">
        <v>42</v>
      </c>
    </row>
    <row r="117" spans="1:29" x14ac:dyDescent="0.25">
      <c r="A117" s="12">
        <v>103</v>
      </c>
      <c r="B117" s="12" t="s">
        <v>341</v>
      </c>
      <c r="C117" s="12" t="s">
        <v>43</v>
      </c>
      <c r="D117" s="12">
        <v>7</v>
      </c>
      <c r="E117" s="12">
        <v>7</v>
      </c>
      <c r="F117" s="12">
        <v>0</v>
      </c>
      <c r="G117" s="12">
        <v>2</v>
      </c>
      <c r="H117" s="12">
        <v>1</v>
      </c>
      <c r="I117" s="12">
        <v>1</v>
      </c>
      <c r="J117" s="12">
        <v>1</v>
      </c>
      <c r="K117" s="12">
        <v>2</v>
      </c>
      <c r="L117" s="12">
        <v>0</v>
      </c>
      <c r="M117" s="12">
        <v>0</v>
      </c>
      <c r="N117" s="12">
        <v>7</v>
      </c>
      <c r="O117" s="12" t="s">
        <v>877</v>
      </c>
      <c r="P117" s="31" t="s">
        <v>878</v>
      </c>
      <c r="Q117" s="12" t="s">
        <v>340</v>
      </c>
      <c r="R117" s="12" t="s">
        <v>296</v>
      </c>
      <c r="S117" s="13" t="str">
        <f t="shared" si="7"/>
        <v>10.211</v>
      </c>
      <c r="T117" s="15" t="s">
        <v>26</v>
      </c>
      <c r="U117" s="31" t="s">
        <v>878</v>
      </c>
      <c r="V117" s="13" t="str">
        <f t="shared" si="9"/>
        <v>0</v>
      </c>
      <c r="W117" s="13">
        <v>0</v>
      </c>
      <c r="X117" s="13" t="str">
        <f t="shared" si="14"/>
        <v xml:space="preserve"> 15</v>
      </c>
      <c r="Y117" s="12">
        <v>15</v>
      </c>
      <c r="Z117" s="12">
        <v>15</v>
      </c>
      <c r="AA117" s="13" t="str">
        <f t="shared" si="15"/>
        <v>37m</v>
      </c>
      <c r="AB117">
        <f t="shared" si="13"/>
        <v>15</v>
      </c>
      <c r="AC117">
        <v>37</v>
      </c>
    </row>
    <row r="118" spans="1:29" x14ac:dyDescent="0.25">
      <c r="A118" s="12">
        <v>104</v>
      </c>
      <c r="B118" s="12" t="s">
        <v>92</v>
      </c>
      <c r="C118" s="12" t="s">
        <v>37</v>
      </c>
      <c r="D118" s="12">
        <v>8</v>
      </c>
      <c r="E118" s="12">
        <v>8</v>
      </c>
      <c r="F118" s="12">
        <v>0</v>
      </c>
      <c r="G118" s="12">
        <v>0</v>
      </c>
      <c r="H118" s="12">
        <v>1</v>
      </c>
      <c r="I118" s="12">
        <v>2</v>
      </c>
      <c r="J118" s="12">
        <v>4</v>
      </c>
      <c r="K118" s="12">
        <v>1</v>
      </c>
      <c r="L118" s="12">
        <v>0</v>
      </c>
      <c r="M118" s="12">
        <v>0</v>
      </c>
      <c r="N118" s="12">
        <v>8</v>
      </c>
      <c r="O118" s="12" t="s">
        <v>879</v>
      </c>
      <c r="P118" s="31" t="s">
        <v>880</v>
      </c>
      <c r="Q118" s="12" t="e">
        <v>#N/A</v>
      </c>
      <c r="R118" s="12" t="e">
        <v>#N/A</v>
      </c>
      <c r="S118" s="13" t="str">
        <f t="shared" si="7"/>
        <v>10.214</v>
      </c>
      <c r="T118" s="15" t="s">
        <v>26</v>
      </c>
      <c r="U118" s="31" t="s">
        <v>880</v>
      </c>
      <c r="V118" s="13" t="str">
        <f t="shared" si="9"/>
        <v>0</v>
      </c>
      <c r="W118" s="13">
        <v>0</v>
      </c>
      <c r="X118" s="13" t="str">
        <f t="shared" si="14"/>
        <v xml:space="preserve"> 14</v>
      </c>
      <c r="Y118" s="12">
        <v>14</v>
      </c>
      <c r="Z118" s="12">
        <v>14</v>
      </c>
      <c r="AA118" s="13" t="str">
        <f t="shared" si="15"/>
        <v>42m</v>
      </c>
      <c r="AB118">
        <f t="shared" si="13"/>
        <v>14</v>
      </c>
      <c r="AC118">
        <v>42</v>
      </c>
    </row>
    <row r="119" spans="1:29" x14ac:dyDescent="0.25">
      <c r="A119" s="12">
        <v>105</v>
      </c>
      <c r="B119" s="12" t="s">
        <v>475</v>
      </c>
      <c r="C119" s="12" t="s">
        <v>43</v>
      </c>
      <c r="D119" s="12">
        <v>2</v>
      </c>
      <c r="E119" s="12">
        <v>2</v>
      </c>
      <c r="F119" s="12">
        <v>0</v>
      </c>
      <c r="G119" s="12">
        <v>0</v>
      </c>
      <c r="H119" s="12">
        <v>0</v>
      </c>
      <c r="I119" s="12">
        <v>1</v>
      </c>
      <c r="J119" s="12">
        <v>0</v>
      </c>
      <c r="K119" s="12">
        <v>1</v>
      </c>
      <c r="L119" s="12">
        <v>0</v>
      </c>
      <c r="M119" s="12">
        <v>0</v>
      </c>
      <c r="N119" s="12">
        <v>2</v>
      </c>
      <c r="O119" s="12" t="s">
        <v>881</v>
      </c>
      <c r="P119" s="31" t="s">
        <v>882</v>
      </c>
      <c r="Q119" s="12" t="s">
        <v>474</v>
      </c>
      <c r="R119" s="12" t="s">
        <v>267</v>
      </c>
      <c r="S119" s="13" t="str">
        <f t="shared" si="7"/>
        <v>10.215</v>
      </c>
      <c r="T119" s="15" t="s">
        <v>26</v>
      </c>
      <c r="U119" s="31" t="s">
        <v>882</v>
      </c>
      <c r="V119" s="13" t="str">
        <f t="shared" si="9"/>
        <v>0</v>
      </c>
      <c r="W119" s="13">
        <v>0</v>
      </c>
      <c r="X119" s="13" t="str">
        <f t="shared" si="14"/>
        <v xml:space="preserve"> 14</v>
      </c>
      <c r="Y119" s="12">
        <v>14</v>
      </c>
      <c r="Z119" s="12">
        <v>14</v>
      </c>
      <c r="AA119" s="13" t="str">
        <f t="shared" si="15"/>
        <v>35m</v>
      </c>
      <c r="AB119">
        <f t="shared" si="13"/>
        <v>14</v>
      </c>
      <c r="AC119">
        <v>35</v>
      </c>
    </row>
    <row r="120" spans="1:29" x14ac:dyDescent="0.25">
      <c r="A120" s="12">
        <v>106</v>
      </c>
      <c r="B120" s="12" t="s">
        <v>73</v>
      </c>
      <c r="C120" s="12" t="s">
        <v>37</v>
      </c>
      <c r="D120" s="12">
        <v>13</v>
      </c>
      <c r="E120" s="12">
        <v>13</v>
      </c>
      <c r="F120" s="12">
        <v>0</v>
      </c>
      <c r="G120" s="12">
        <v>3</v>
      </c>
      <c r="H120" s="12">
        <v>0</v>
      </c>
      <c r="I120" s="12">
        <v>2</v>
      </c>
      <c r="J120" s="12">
        <v>6</v>
      </c>
      <c r="K120" s="12">
        <v>2</v>
      </c>
      <c r="L120" s="12">
        <v>0</v>
      </c>
      <c r="M120" s="12">
        <v>0</v>
      </c>
      <c r="N120" s="12">
        <v>13</v>
      </c>
      <c r="O120" s="12" t="s">
        <v>883</v>
      </c>
      <c r="P120" s="31" t="s">
        <v>884</v>
      </c>
      <c r="Q120" s="12" t="e">
        <v>#N/A</v>
      </c>
      <c r="R120" s="12" t="e">
        <v>#N/A</v>
      </c>
      <c r="S120" s="13" t="str">
        <f t="shared" si="7"/>
        <v>10.214</v>
      </c>
      <c r="T120" s="15" t="s">
        <v>26</v>
      </c>
      <c r="U120" s="31" t="s">
        <v>884</v>
      </c>
      <c r="V120" s="13" t="str">
        <f t="shared" si="9"/>
        <v>0</v>
      </c>
      <c r="W120" s="13">
        <v>0</v>
      </c>
      <c r="X120" s="13" t="str">
        <f t="shared" si="14"/>
        <v xml:space="preserve"> 14</v>
      </c>
      <c r="Y120" s="12">
        <v>14</v>
      </c>
      <c r="Z120" s="12">
        <v>14</v>
      </c>
      <c r="AA120" s="13" t="str">
        <f t="shared" si="15"/>
        <v>33m</v>
      </c>
      <c r="AB120">
        <f t="shared" si="13"/>
        <v>14</v>
      </c>
      <c r="AC120">
        <v>33</v>
      </c>
    </row>
    <row r="121" spans="1:29" hidden="1" x14ac:dyDescent="0.25">
      <c r="A121" s="12">
        <v>107</v>
      </c>
      <c r="B121" s="12" t="s">
        <v>334</v>
      </c>
      <c r="C121" s="12" t="s">
        <v>68</v>
      </c>
      <c r="D121" s="12">
        <v>1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1</v>
      </c>
      <c r="K121" s="12">
        <v>0</v>
      </c>
      <c r="L121" s="12">
        <v>0</v>
      </c>
      <c r="M121" s="12">
        <v>0</v>
      </c>
      <c r="N121" s="12">
        <v>1</v>
      </c>
      <c r="O121" s="12" t="s">
        <v>587</v>
      </c>
      <c r="P121" s="31" t="s">
        <v>885</v>
      </c>
      <c r="Q121" s="12" t="s">
        <v>653</v>
      </c>
      <c r="R121" s="12" t="s">
        <v>125</v>
      </c>
      <c r="S121" s="13" t="str">
        <f t="shared" si="7"/>
        <v>10.215</v>
      </c>
      <c r="T121" s="16" t="s">
        <v>33</v>
      </c>
      <c r="U121" s="31" t="s">
        <v>885</v>
      </c>
      <c r="V121" s="13" t="str">
        <f t="shared" si="9"/>
        <v>0</v>
      </c>
      <c r="W121" s="13">
        <v>0</v>
      </c>
      <c r="X121" s="13" t="str">
        <f t="shared" si="14"/>
        <v xml:space="preserve"> 14</v>
      </c>
      <c r="Y121" s="12">
        <v>14</v>
      </c>
      <c r="Z121" s="12">
        <v>14</v>
      </c>
      <c r="AA121" s="13" t="str">
        <f t="shared" si="15"/>
        <v>30m</v>
      </c>
      <c r="AB121">
        <f t="shared" si="13"/>
        <v>14</v>
      </c>
      <c r="AC121">
        <v>30</v>
      </c>
    </row>
    <row r="122" spans="1:29" x14ac:dyDescent="0.25">
      <c r="A122" s="12">
        <v>108</v>
      </c>
      <c r="B122" s="12" t="s">
        <v>173</v>
      </c>
      <c r="C122" s="12" t="s">
        <v>43</v>
      </c>
      <c r="D122" s="12">
        <v>6</v>
      </c>
      <c r="E122" s="12">
        <v>6</v>
      </c>
      <c r="F122" s="12">
        <v>0</v>
      </c>
      <c r="G122" s="12">
        <v>1</v>
      </c>
      <c r="H122" s="12">
        <v>0</v>
      </c>
      <c r="I122" s="12">
        <v>1</v>
      </c>
      <c r="J122" s="12">
        <v>3</v>
      </c>
      <c r="K122" s="12">
        <v>1</v>
      </c>
      <c r="L122" s="12">
        <v>0</v>
      </c>
      <c r="M122" s="12">
        <v>0</v>
      </c>
      <c r="N122" s="12">
        <v>6</v>
      </c>
      <c r="O122" s="12" t="s">
        <v>886</v>
      </c>
      <c r="P122" s="31" t="s">
        <v>887</v>
      </c>
      <c r="Q122" s="12" t="s">
        <v>172</v>
      </c>
      <c r="R122" s="12" t="s">
        <v>171</v>
      </c>
      <c r="S122" s="13" t="str">
        <f t="shared" si="7"/>
        <v>10.211</v>
      </c>
      <c r="T122" s="15" t="s">
        <v>26</v>
      </c>
      <c r="U122" s="31" t="s">
        <v>887</v>
      </c>
      <c r="V122" s="13" t="str">
        <f t="shared" si="9"/>
        <v>0</v>
      </c>
      <c r="W122" s="13">
        <v>0</v>
      </c>
      <c r="X122" s="13" t="str">
        <f t="shared" si="14"/>
        <v xml:space="preserve"> 14</v>
      </c>
      <c r="Y122" s="12">
        <v>14</v>
      </c>
      <c r="Z122" s="12">
        <v>14</v>
      </c>
      <c r="AA122" s="13" t="str">
        <f t="shared" si="15"/>
        <v>14m</v>
      </c>
      <c r="AB122">
        <f t="shared" si="13"/>
        <v>14</v>
      </c>
      <c r="AC122">
        <v>14</v>
      </c>
    </row>
    <row r="123" spans="1:29" x14ac:dyDescent="0.25">
      <c r="A123" s="12">
        <v>109</v>
      </c>
      <c r="B123" s="12" t="s">
        <v>233</v>
      </c>
      <c r="C123" s="12" t="s">
        <v>23</v>
      </c>
      <c r="D123" s="12">
        <v>6</v>
      </c>
      <c r="E123" s="12">
        <v>6</v>
      </c>
      <c r="F123" s="12">
        <v>0</v>
      </c>
      <c r="G123" s="12">
        <v>1</v>
      </c>
      <c r="H123" s="12">
        <v>0</v>
      </c>
      <c r="I123" s="12">
        <v>1</v>
      </c>
      <c r="J123" s="12">
        <v>3</v>
      </c>
      <c r="K123" s="12">
        <v>1</v>
      </c>
      <c r="L123" s="12">
        <v>0</v>
      </c>
      <c r="M123" s="12">
        <v>0</v>
      </c>
      <c r="N123" s="12">
        <v>6</v>
      </c>
      <c r="O123" s="12" t="s">
        <v>888</v>
      </c>
      <c r="P123" s="31" t="s">
        <v>889</v>
      </c>
      <c r="Q123" s="12" t="s">
        <v>118</v>
      </c>
      <c r="R123" s="12" t="s">
        <v>139</v>
      </c>
      <c r="S123" s="13" t="str">
        <f t="shared" si="7"/>
        <v>10.211</v>
      </c>
      <c r="T123" s="15" t="s">
        <v>26</v>
      </c>
      <c r="U123" s="31" t="s">
        <v>889</v>
      </c>
      <c r="V123" s="13" t="str">
        <f t="shared" si="9"/>
        <v>0</v>
      </c>
      <c r="W123" s="13">
        <v>0</v>
      </c>
      <c r="X123" s="13" t="str">
        <f t="shared" si="14"/>
        <v xml:space="preserve"> 14</v>
      </c>
      <c r="Y123" s="12">
        <v>14</v>
      </c>
      <c r="Z123" s="12">
        <v>14</v>
      </c>
      <c r="AA123" s="13" t="str">
        <f t="shared" si="15"/>
        <v>06m</v>
      </c>
      <c r="AB123">
        <f t="shared" si="13"/>
        <v>14</v>
      </c>
      <c r="AC123">
        <v>6</v>
      </c>
    </row>
    <row r="124" spans="1:29" x14ac:dyDescent="0.25">
      <c r="A124" s="12">
        <v>110</v>
      </c>
      <c r="B124" s="12" t="s">
        <v>572</v>
      </c>
      <c r="C124" s="12" t="s">
        <v>275</v>
      </c>
      <c r="D124" s="12">
        <v>4</v>
      </c>
      <c r="E124" s="12">
        <v>4</v>
      </c>
      <c r="F124" s="12">
        <v>0</v>
      </c>
      <c r="G124" s="12">
        <v>1</v>
      </c>
      <c r="H124" s="12">
        <v>0</v>
      </c>
      <c r="I124" s="12">
        <v>2</v>
      </c>
      <c r="J124" s="12">
        <v>0</v>
      </c>
      <c r="K124" s="12">
        <v>1</v>
      </c>
      <c r="L124" s="12">
        <v>0</v>
      </c>
      <c r="M124" s="12">
        <v>0</v>
      </c>
      <c r="N124" s="12">
        <v>4</v>
      </c>
      <c r="O124" s="12" t="s">
        <v>890</v>
      </c>
      <c r="P124" s="31" t="s">
        <v>891</v>
      </c>
      <c r="Q124" s="12" t="s">
        <v>189</v>
      </c>
      <c r="R124" s="12" t="s">
        <v>570</v>
      </c>
      <c r="S124" s="13" t="str">
        <f t="shared" si="7"/>
        <v>10.215</v>
      </c>
      <c r="T124" s="15" t="s">
        <v>26</v>
      </c>
      <c r="U124" s="31" t="s">
        <v>891</v>
      </c>
      <c r="V124" s="13" t="str">
        <f t="shared" si="9"/>
        <v>0</v>
      </c>
      <c r="W124" s="13">
        <v>0</v>
      </c>
      <c r="X124" s="13" t="str">
        <f t="shared" si="14"/>
        <v xml:space="preserve"> 13</v>
      </c>
      <c r="Y124" s="12">
        <v>13</v>
      </c>
      <c r="Z124" s="12">
        <v>13</v>
      </c>
      <c r="AA124" s="13" t="str">
        <f t="shared" si="15"/>
        <v>35m</v>
      </c>
      <c r="AB124">
        <f t="shared" si="13"/>
        <v>13</v>
      </c>
      <c r="AC124">
        <v>35</v>
      </c>
    </row>
    <row r="125" spans="1:29" x14ac:dyDescent="0.25">
      <c r="A125" s="12">
        <v>111</v>
      </c>
      <c r="B125" s="12" t="s">
        <v>567</v>
      </c>
      <c r="C125" s="12" t="s">
        <v>23</v>
      </c>
      <c r="D125" s="12">
        <v>5</v>
      </c>
      <c r="E125" s="12">
        <v>5</v>
      </c>
      <c r="F125" s="12">
        <v>0</v>
      </c>
      <c r="G125" s="12">
        <v>2</v>
      </c>
      <c r="H125" s="12">
        <v>0</v>
      </c>
      <c r="I125" s="12">
        <v>1</v>
      </c>
      <c r="J125" s="12">
        <v>1</v>
      </c>
      <c r="K125" s="12">
        <v>1</v>
      </c>
      <c r="L125" s="12">
        <v>0</v>
      </c>
      <c r="M125" s="12">
        <v>0</v>
      </c>
      <c r="N125" s="12">
        <v>5</v>
      </c>
      <c r="O125" s="12" t="s">
        <v>892</v>
      </c>
      <c r="P125" s="31" t="s">
        <v>893</v>
      </c>
      <c r="Q125" s="12" t="s">
        <v>566</v>
      </c>
      <c r="R125" s="12" t="s">
        <v>565</v>
      </c>
      <c r="S125" s="13" t="str">
        <f t="shared" si="7"/>
        <v>10.211</v>
      </c>
      <c r="T125" s="15" t="s">
        <v>26</v>
      </c>
      <c r="U125" s="31" t="s">
        <v>893</v>
      </c>
      <c r="V125" s="13" t="str">
        <f t="shared" si="9"/>
        <v>0</v>
      </c>
      <c r="W125" s="13">
        <v>0</v>
      </c>
      <c r="X125" s="13" t="str">
        <f t="shared" si="14"/>
        <v xml:space="preserve"> 13</v>
      </c>
      <c r="Y125" s="12">
        <v>13</v>
      </c>
      <c r="Z125" s="12">
        <v>13</v>
      </c>
      <c r="AA125" s="13" t="str">
        <f t="shared" si="15"/>
        <v>26m</v>
      </c>
      <c r="AB125">
        <f t="shared" si="13"/>
        <v>13</v>
      </c>
      <c r="AC125">
        <v>26</v>
      </c>
    </row>
    <row r="126" spans="1:29" x14ac:dyDescent="0.25">
      <c r="A126" s="12">
        <v>112</v>
      </c>
      <c r="B126" s="12" t="s">
        <v>207</v>
      </c>
      <c r="C126" s="12" t="s">
        <v>43</v>
      </c>
      <c r="D126" s="12">
        <v>14</v>
      </c>
      <c r="E126" s="12">
        <v>14</v>
      </c>
      <c r="F126" s="12">
        <v>0</v>
      </c>
      <c r="G126" s="12">
        <v>6</v>
      </c>
      <c r="H126" s="12">
        <v>1</v>
      </c>
      <c r="I126" s="12">
        <v>1</v>
      </c>
      <c r="J126" s="12">
        <v>3</v>
      </c>
      <c r="K126" s="12">
        <v>3</v>
      </c>
      <c r="L126" s="12">
        <v>0</v>
      </c>
      <c r="M126" s="12">
        <v>0</v>
      </c>
      <c r="N126" s="12">
        <v>14</v>
      </c>
      <c r="O126" s="12" t="s">
        <v>894</v>
      </c>
      <c r="P126" s="31" t="s">
        <v>895</v>
      </c>
      <c r="Q126" s="12" t="s">
        <v>247</v>
      </c>
      <c r="R126" s="12" t="s">
        <v>206</v>
      </c>
      <c r="S126" s="13" t="str">
        <f t="shared" si="7"/>
        <v>10.211</v>
      </c>
      <c r="T126" s="15" t="s">
        <v>26</v>
      </c>
      <c r="U126" s="31" t="s">
        <v>895</v>
      </c>
      <c r="V126" s="13" t="str">
        <f t="shared" si="9"/>
        <v>0</v>
      </c>
      <c r="W126" s="13">
        <v>0</v>
      </c>
      <c r="X126" s="13" t="str">
        <f t="shared" si="14"/>
        <v xml:space="preserve"> 12</v>
      </c>
      <c r="Y126" s="12">
        <v>12</v>
      </c>
      <c r="Z126" s="12">
        <v>12</v>
      </c>
      <c r="AA126" s="13" t="str">
        <f t="shared" si="15"/>
        <v>30m</v>
      </c>
      <c r="AB126">
        <f t="shared" si="13"/>
        <v>12</v>
      </c>
      <c r="AC126">
        <v>30</v>
      </c>
    </row>
    <row r="127" spans="1:29" x14ac:dyDescent="0.25">
      <c r="A127" s="12">
        <v>113</v>
      </c>
      <c r="B127" s="12" t="s">
        <v>182</v>
      </c>
      <c r="C127" s="12" t="s">
        <v>132</v>
      </c>
      <c r="D127" s="12">
        <v>7</v>
      </c>
      <c r="E127" s="12">
        <v>7</v>
      </c>
      <c r="F127" s="12">
        <v>0</v>
      </c>
      <c r="G127" s="12">
        <v>2</v>
      </c>
      <c r="H127" s="12">
        <v>0</v>
      </c>
      <c r="I127" s="12">
        <v>1</v>
      </c>
      <c r="J127" s="12">
        <v>3</v>
      </c>
      <c r="K127" s="12">
        <v>1</v>
      </c>
      <c r="L127" s="12">
        <v>0</v>
      </c>
      <c r="M127" s="12">
        <v>0</v>
      </c>
      <c r="N127" s="12">
        <v>7</v>
      </c>
      <c r="O127" s="12" t="s">
        <v>896</v>
      </c>
      <c r="P127" s="31" t="s">
        <v>897</v>
      </c>
      <c r="Q127" s="12" t="s">
        <v>247</v>
      </c>
      <c r="R127" s="12" t="s">
        <v>180</v>
      </c>
      <c r="S127" s="13" t="str">
        <f t="shared" si="7"/>
        <v>10.215</v>
      </c>
      <c r="T127" s="15" t="s">
        <v>26</v>
      </c>
      <c r="U127" s="31" t="s">
        <v>897</v>
      </c>
      <c r="V127" s="13" t="str">
        <f t="shared" si="9"/>
        <v>0</v>
      </c>
      <c r="W127" s="13">
        <v>0</v>
      </c>
      <c r="X127" s="13" t="str">
        <f t="shared" si="14"/>
        <v xml:space="preserve"> 12</v>
      </c>
      <c r="Y127" s="12">
        <v>12</v>
      </c>
      <c r="Z127" s="12">
        <v>12</v>
      </c>
      <c r="AA127" s="13" t="str">
        <f t="shared" si="15"/>
        <v>24m</v>
      </c>
      <c r="AB127">
        <f t="shared" si="13"/>
        <v>12</v>
      </c>
      <c r="AC127">
        <v>24</v>
      </c>
    </row>
    <row r="128" spans="1:29" x14ac:dyDescent="0.25">
      <c r="A128" s="12">
        <v>114</v>
      </c>
      <c r="B128" s="12" t="s">
        <v>217</v>
      </c>
      <c r="C128" s="12" t="s">
        <v>37</v>
      </c>
      <c r="D128" s="12">
        <v>6</v>
      </c>
      <c r="E128" s="12">
        <v>6</v>
      </c>
      <c r="F128" s="12">
        <v>0</v>
      </c>
      <c r="G128" s="12">
        <v>1</v>
      </c>
      <c r="H128" s="12">
        <v>0</v>
      </c>
      <c r="I128" s="12">
        <v>2</v>
      </c>
      <c r="J128" s="12">
        <v>2</v>
      </c>
      <c r="K128" s="12">
        <v>1</v>
      </c>
      <c r="L128" s="12">
        <v>0</v>
      </c>
      <c r="M128" s="12">
        <v>0</v>
      </c>
      <c r="N128" s="12">
        <v>6</v>
      </c>
      <c r="O128" s="12" t="s">
        <v>898</v>
      </c>
      <c r="P128" s="31" t="s">
        <v>899</v>
      </c>
      <c r="Q128" s="12" t="e">
        <v>#N/A</v>
      </c>
      <c r="R128" s="12" t="e">
        <v>#N/A</v>
      </c>
      <c r="S128" s="13" t="str">
        <f t="shared" si="7"/>
        <v>10.214</v>
      </c>
      <c r="T128" s="15" t="s">
        <v>26</v>
      </c>
      <c r="U128" s="31" t="s">
        <v>899</v>
      </c>
      <c r="V128" s="13" t="str">
        <f t="shared" si="9"/>
        <v>0</v>
      </c>
      <c r="W128" s="13">
        <v>0</v>
      </c>
      <c r="X128" s="13" t="str">
        <f t="shared" si="14"/>
        <v xml:space="preserve"> 12</v>
      </c>
      <c r="Y128" s="12">
        <v>12</v>
      </c>
      <c r="Z128" s="12">
        <v>12</v>
      </c>
      <c r="AA128" s="13" t="str">
        <f t="shared" si="15"/>
        <v>16m</v>
      </c>
      <c r="AB128">
        <f t="shared" si="13"/>
        <v>12</v>
      </c>
      <c r="AC128">
        <v>16</v>
      </c>
    </row>
    <row r="129" spans="1:29" x14ac:dyDescent="0.25">
      <c r="A129" s="12">
        <v>115</v>
      </c>
      <c r="B129" s="12" t="s">
        <v>197</v>
      </c>
      <c r="C129" s="12" t="s">
        <v>37</v>
      </c>
      <c r="D129" s="12">
        <v>6</v>
      </c>
      <c r="E129" s="12">
        <v>6</v>
      </c>
      <c r="F129" s="12">
        <v>0</v>
      </c>
      <c r="G129" s="12">
        <v>1</v>
      </c>
      <c r="H129" s="12">
        <v>0</v>
      </c>
      <c r="I129" s="12">
        <v>2</v>
      </c>
      <c r="J129" s="12">
        <v>2</v>
      </c>
      <c r="K129" s="12">
        <v>1</v>
      </c>
      <c r="L129" s="12">
        <v>0</v>
      </c>
      <c r="M129" s="12">
        <v>0</v>
      </c>
      <c r="N129" s="12">
        <v>6</v>
      </c>
      <c r="O129" s="12" t="s">
        <v>900</v>
      </c>
      <c r="P129" s="31" t="s">
        <v>901</v>
      </c>
      <c r="Q129" s="12" t="e">
        <v>#N/A</v>
      </c>
      <c r="R129" s="12" t="e">
        <v>#N/A</v>
      </c>
      <c r="S129" s="13" t="str">
        <f t="shared" si="7"/>
        <v>10.214</v>
      </c>
      <c r="T129" s="15" t="s">
        <v>26</v>
      </c>
      <c r="U129" s="31" t="s">
        <v>901</v>
      </c>
      <c r="V129" s="13" t="str">
        <f t="shared" si="9"/>
        <v>0</v>
      </c>
      <c r="W129" s="13">
        <v>0</v>
      </c>
      <c r="X129" s="13" t="str">
        <f t="shared" si="14"/>
        <v xml:space="preserve"> 12</v>
      </c>
      <c r="Y129" s="12">
        <v>12</v>
      </c>
      <c r="Z129" s="12">
        <v>12</v>
      </c>
      <c r="AA129" s="13" t="str">
        <f t="shared" si="15"/>
        <v>16m</v>
      </c>
      <c r="AB129">
        <f t="shared" si="13"/>
        <v>12</v>
      </c>
      <c r="AC129">
        <v>16</v>
      </c>
    </row>
    <row r="130" spans="1:29" x14ac:dyDescent="0.25">
      <c r="A130" s="12">
        <v>116</v>
      </c>
      <c r="B130" s="12" t="s">
        <v>237</v>
      </c>
      <c r="C130" s="12" t="s">
        <v>43</v>
      </c>
      <c r="D130" s="12">
        <v>7</v>
      </c>
      <c r="E130" s="12">
        <v>7</v>
      </c>
      <c r="F130" s="12">
        <v>0</v>
      </c>
      <c r="G130" s="12">
        <v>2</v>
      </c>
      <c r="H130" s="12">
        <v>0</v>
      </c>
      <c r="I130" s="12">
        <v>1</v>
      </c>
      <c r="J130" s="12">
        <v>3</v>
      </c>
      <c r="K130" s="12">
        <v>1</v>
      </c>
      <c r="L130" s="12">
        <v>0</v>
      </c>
      <c r="M130" s="12">
        <v>0</v>
      </c>
      <c r="N130" s="12">
        <v>7</v>
      </c>
      <c r="O130" s="12" t="s">
        <v>902</v>
      </c>
      <c r="P130" s="31" t="s">
        <v>903</v>
      </c>
      <c r="Q130" s="12" t="s">
        <v>247</v>
      </c>
      <c r="R130" s="12" t="s">
        <v>139</v>
      </c>
      <c r="S130" s="13" t="str">
        <f t="shared" si="7"/>
        <v>10.215</v>
      </c>
      <c r="T130" s="15" t="s">
        <v>26</v>
      </c>
      <c r="U130" s="31" t="s">
        <v>903</v>
      </c>
      <c r="V130" s="13" t="str">
        <f t="shared" si="9"/>
        <v>0</v>
      </c>
      <c r="W130" s="13">
        <v>0</v>
      </c>
      <c r="X130" s="13" t="str">
        <f t="shared" si="14"/>
        <v xml:space="preserve"> 12</v>
      </c>
      <c r="Y130" s="12">
        <v>12</v>
      </c>
      <c r="Z130" s="12">
        <v>12</v>
      </c>
      <c r="AA130" s="13" t="str">
        <f t="shared" si="15"/>
        <v>15m</v>
      </c>
      <c r="AB130">
        <f t="shared" si="13"/>
        <v>12</v>
      </c>
      <c r="AC130">
        <v>15</v>
      </c>
    </row>
    <row r="131" spans="1:29" x14ac:dyDescent="0.25">
      <c r="A131" s="12">
        <v>117</v>
      </c>
      <c r="B131" s="12" t="s">
        <v>213</v>
      </c>
      <c r="C131" s="12" t="s">
        <v>37</v>
      </c>
      <c r="D131" s="12">
        <v>6</v>
      </c>
      <c r="E131" s="12">
        <v>6</v>
      </c>
      <c r="F131" s="12">
        <v>0</v>
      </c>
      <c r="G131" s="12">
        <v>1</v>
      </c>
      <c r="H131" s="12">
        <v>0</v>
      </c>
      <c r="I131" s="12">
        <v>2</v>
      </c>
      <c r="J131" s="12">
        <v>2</v>
      </c>
      <c r="K131" s="12">
        <v>1</v>
      </c>
      <c r="L131" s="12">
        <v>0</v>
      </c>
      <c r="M131" s="12">
        <v>0</v>
      </c>
      <c r="N131" s="12">
        <v>6</v>
      </c>
      <c r="O131" s="12" t="s">
        <v>904</v>
      </c>
      <c r="P131" s="31" t="s">
        <v>905</v>
      </c>
      <c r="Q131" s="12" t="e">
        <v>#N/A</v>
      </c>
      <c r="R131" s="12" t="e">
        <v>#N/A</v>
      </c>
      <c r="S131" s="13" t="str">
        <f t="shared" si="7"/>
        <v>10.214</v>
      </c>
      <c r="T131" s="15" t="s">
        <v>26</v>
      </c>
      <c r="U131" s="31" t="s">
        <v>905</v>
      </c>
      <c r="V131" s="13" t="str">
        <f t="shared" si="9"/>
        <v>0</v>
      </c>
      <c r="W131" s="13">
        <v>0</v>
      </c>
      <c r="X131" s="13" t="str">
        <f t="shared" si="14"/>
        <v xml:space="preserve"> 12</v>
      </c>
      <c r="Y131" s="12">
        <v>12</v>
      </c>
      <c r="Z131" s="12">
        <v>12</v>
      </c>
      <c r="AA131" s="13" t="str">
        <f t="shared" si="15"/>
        <v>11m</v>
      </c>
      <c r="AB131">
        <f t="shared" si="13"/>
        <v>12</v>
      </c>
      <c r="AC131">
        <v>11</v>
      </c>
    </row>
    <row r="132" spans="1:29" x14ac:dyDescent="0.25">
      <c r="A132" s="12">
        <v>118</v>
      </c>
      <c r="B132" s="12" t="s">
        <v>186</v>
      </c>
      <c r="C132" s="12" t="s">
        <v>43</v>
      </c>
      <c r="D132" s="12">
        <v>9</v>
      </c>
      <c r="E132" s="12">
        <v>9</v>
      </c>
      <c r="F132" s="12">
        <v>0</v>
      </c>
      <c r="G132" s="12">
        <v>3</v>
      </c>
      <c r="H132" s="12">
        <v>0</v>
      </c>
      <c r="I132" s="12">
        <v>1</v>
      </c>
      <c r="J132" s="12">
        <v>4</v>
      </c>
      <c r="K132" s="12">
        <v>1</v>
      </c>
      <c r="L132" s="12">
        <v>0</v>
      </c>
      <c r="M132" s="12">
        <v>0</v>
      </c>
      <c r="N132" s="12">
        <v>9</v>
      </c>
      <c r="O132" s="12" t="s">
        <v>906</v>
      </c>
      <c r="P132" s="31" t="s">
        <v>907</v>
      </c>
      <c r="Q132" s="12" t="e">
        <v>#N/A</v>
      </c>
      <c r="R132" s="12" t="e">
        <v>#N/A</v>
      </c>
      <c r="S132" s="13" t="str">
        <f t="shared" si="7"/>
        <v>10.211</v>
      </c>
      <c r="T132" s="15" t="s">
        <v>26</v>
      </c>
      <c r="U132" s="31" t="s">
        <v>907</v>
      </c>
      <c r="V132" s="13" t="str">
        <f t="shared" si="9"/>
        <v>0</v>
      </c>
      <c r="W132" s="13">
        <v>0</v>
      </c>
      <c r="X132" s="13" t="str">
        <f t="shared" si="14"/>
        <v xml:space="preserve"> 12</v>
      </c>
      <c r="Y132" s="12">
        <v>12</v>
      </c>
      <c r="Z132" s="12">
        <v>12</v>
      </c>
      <c r="AA132" s="13" t="str">
        <f t="shared" si="15"/>
        <v>03m</v>
      </c>
      <c r="AB132">
        <f t="shared" si="13"/>
        <v>12</v>
      </c>
      <c r="AC132">
        <v>3</v>
      </c>
    </row>
    <row r="133" spans="1:29" x14ac:dyDescent="0.25">
      <c r="A133" s="12">
        <v>119</v>
      </c>
      <c r="B133" s="12" t="s">
        <v>580</v>
      </c>
      <c r="C133" s="12" t="s">
        <v>23</v>
      </c>
      <c r="D133" s="12">
        <v>6</v>
      </c>
      <c r="E133" s="12">
        <v>6</v>
      </c>
      <c r="F133" s="12">
        <v>0</v>
      </c>
      <c r="G133" s="12">
        <v>2</v>
      </c>
      <c r="H133" s="12">
        <v>1</v>
      </c>
      <c r="I133" s="12">
        <v>1</v>
      </c>
      <c r="J133" s="12">
        <v>1</v>
      </c>
      <c r="K133" s="12">
        <v>1</v>
      </c>
      <c r="L133" s="12">
        <v>0</v>
      </c>
      <c r="M133" s="12">
        <v>0</v>
      </c>
      <c r="N133" s="12">
        <v>6</v>
      </c>
      <c r="O133" s="12" t="s">
        <v>908</v>
      </c>
      <c r="P133" s="31" t="s">
        <v>909</v>
      </c>
      <c r="Q133" s="12" t="s">
        <v>189</v>
      </c>
      <c r="R133" s="12" t="s">
        <v>27</v>
      </c>
      <c r="S133" s="13" t="str">
        <f t="shared" si="7"/>
        <v>10.215</v>
      </c>
      <c r="T133" s="15" t="s">
        <v>26</v>
      </c>
      <c r="U133" s="31" t="s">
        <v>909</v>
      </c>
      <c r="V133" s="13" t="str">
        <f t="shared" si="9"/>
        <v>0</v>
      </c>
      <c r="W133" s="13">
        <v>0</v>
      </c>
      <c r="X133" s="13" t="str">
        <f t="shared" si="14"/>
        <v xml:space="preserve"> 11</v>
      </c>
      <c r="Y133" s="12">
        <v>11</v>
      </c>
      <c r="Z133" s="12">
        <v>11</v>
      </c>
      <c r="AA133" s="13" t="str">
        <f t="shared" si="15"/>
        <v>42m</v>
      </c>
      <c r="AB133">
        <f t="shared" si="13"/>
        <v>11</v>
      </c>
      <c r="AC133">
        <v>42</v>
      </c>
    </row>
    <row r="134" spans="1:29" hidden="1" x14ac:dyDescent="0.25">
      <c r="A134" s="12">
        <v>120</v>
      </c>
      <c r="B134" s="12" t="s">
        <v>311</v>
      </c>
      <c r="C134" s="12" t="s">
        <v>68</v>
      </c>
      <c r="D134" s="12">
        <v>4</v>
      </c>
      <c r="E134" s="12">
        <v>4</v>
      </c>
      <c r="F134" s="12">
        <v>0</v>
      </c>
      <c r="G134" s="12">
        <v>0</v>
      </c>
      <c r="H134" s="12">
        <v>1</v>
      </c>
      <c r="I134" s="12">
        <v>1</v>
      </c>
      <c r="J134" s="12">
        <v>1</v>
      </c>
      <c r="K134" s="12">
        <v>1</v>
      </c>
      <c r="L134" s="12">
        <v>0</v>
      </c>
      <c r="M134" s="12">
        <v>0</v>
      </c>
      <c r="N134" s="12">
        <v>4</v>
      </c>
      <c r="O134" s="12" t="s">
        <v>910</v>
      </c>
      <c r="P134" s="31" t="s">
        <v>911</v>
      </c>
      <c r="Q134" s="12" t="s">
        <v>653</v>
      </c>
      <c r="R134" s="12" t="s">
        <v>125</v>
      </c>
      <c r="S134" s="13" t="str">
        <f t="shared" si="7"/>
        <v>10.215</v>
      </c>
      <c r="T134" s="16" t="s">
        <v>33</v>
      </c>
      <c r="U134" s="31" t="s">
        <v>911</v>
      </c>
      <c r="V134" s="13" t="str">
        <f t="shared" si="9"/>
        <v>0</v>
      </c>
      <c r="W134" s="13">
        <v>0</v>
      </c>
      <c r="X134" s="13" t="str">
        <f t="shared" si="14"/>
        <v xml:space="preserve"> 11</v>
      </c>
      <c r="Y134" s="12">
        <v>11</v>
      </c>
      <c r="Z134" s="12">
        <v>11</v>
      </c>
      <c r="AA134" s="13" t="str">
        <f t="shared" si="15"/>
        <v>29m</v>
      </c>
      <c r="AB134">
        <f t="shared" si="13"/>
        <v>11</v>
      </c>
      <c r="AC134">
        <v>29</v>
      </c>
    </row>
    <row r="135" spans="1:29" x14ac:dyDescent="0.25">
      <c r="A135" s="12">
        <v>121</v>
      </c>
      <c r="B135" s="12" t="s">
        <v>190</v>
      </c>
      <c r="C135" s="12" t="s">
        <v>23</v>
      </c>
      <c r="D135" s="12">
        <v>7</v>
      </c>
      <c r="E135" s="12">
        <v>7</v>
      </c>
      <c r="F135" s="12">
        <v>0</v>
      </c>
      <c r="G135" s="12">
        <v>1</v>
      </c>
      <c r="H135" s="12">
        <v>1</v>
      </c>
      <c r="I135" s="12">
        <v>2</v>
      </c>
      <c r="J135" s="12">
        <v>2</v>
      </c>
      <c r="K135" s="12">
        <v>1</v>
      </c>
      <c r="L135" s="12">
        <v>0</v>
      </c>
      <c r="M135" s="12">
        <v>0</v>
      </c>
      <c r="N135" s="12">
        <v>7</v>
      </c>
      <c r="O135" s="12" t="s">
        <v>912</v>
      </c>
      <c r="P135" s="31" t="s">
        <v>913</v>
      </c>
      <c r="Q135" s="12" t="s">
        <v>189</v>
      </c>
      <c r="R135" s="12" t="s">
        <v>27</v>
      </c>
      <c r="S135" s="13" t="str">
        <f t="shared" si="7"/>
        <v>10.211</v>
      </c>
      <c r="T135" s="15" t="s">
        <v>26</v>
      </c>
      <c r="U135" s="31" t="s">
        <v>913</v>
      </c>
      <c r="V135" s="13" t="str">
        <f t="shared" si="9"/>
        <v>0</v>
      </c>
      <c r="W135" s="13">
        <v>0</v>
      </c>
      <c r="X135" s="13" t="str">
        <f t="shared" si="14"/>
        <v xml:space="preserve"> 11</v>
      </c>
      <c r="Y135" s="12">
        <v>11</v>
      </c>
      <c r="Z135" s="12">
        <v>11</v>
      </c>
      <c r="AA135" s="13" t="str">
        <f t="shared" si="15"/>
        <v>11m</v>
      </c>
      <c r="AB135">
        <f t="shared" si="13"/>
        <v>11</v>
      </c>
      <c r="AC135">
        <v>11</v>
      </c>
    </row>
    <row r="136" spans="1:29" x14ac:dyDescent="0.25">
      <c r="A136" s="12">
        <v>122</v>
      </c>
      <c r="B136" s="12" t="s">
        <v>95</v>
      </c>
      <c r="C136" s="12" t="s">
        <v>43</v>
      </c>
      <c r="D136" s="12">
        <v>12</v>
      </c>
      <c r="E136" s="12">
        <v>12</v>
      </c>
      <c r="F136" s="12">
        <v>0</v>
      </c>
      <c r="G136" s="12">
        <v>4</v>
      </c>
      <c r="H136" s="12">
        <v>1</v>
      </c>
      <c r="I136" s="12">
        <v>1</v>
      </c>
      <c r="J136" s="12">
        <v>5</v>
      </c>
      <c r="K136" s="12">
        <v>1</v>
      </c>
      <c r="L136" s="12">
        <v>0</v>
      </c>
      <c r="M136" s="12">
        <v>0</v>
      </c>
      <c r="N136" s="12">
        <v>12</v>
      </c>
      <c r="O136" s="12" t="s">
        <v>914</v>
      </c>
      <c r="P136" s="31" t="s">
        <v>915</v>
      </c>
      <c r="Q136" s="12" t="s">
        <v>87</v>
      </c>
      <c r="R136" s="12" t="s">
        <v>86</v>
      </c>
      <c r="S136" s="13" t="str">
        <f t="shared" si="7"/>
        <v>10.211</v>
      </c>
      <c r="T136" s="15" t="s">
        <v>26</v>
      </c>
      <c r="U136" s="31" t="s">
        <v>915</v>
      </c>
      <c r="V136" s="13" t="str">
        <f t="shared" si="9"/>
        <v>0</v>
      </c>
      <c r="W136" s="13">
        <v>0</v>
      </c>
      <c r="X136" s="13" t="str">
        <f t="shared" si="14"/>
        <v xml:space="preserve"> 10</v>
      </c>
      <c r="Y136" s="12">
        <v>10</v>
      </c>
      <c r="Z136" s="12">
        <v>10</v>
      </c>
      <c r="AA136" s="13" t="str">
        <f t="shared" si="15"/>
        <v>58m</v>
      </c>
      <c r="AB136">
        <f t="shared" si="13"/>
        <v>10</v>
      </c>
      <c r="AC136">
        <v>58</v>
      </c>
    </row>
    <row r="137" spans="1:29" x14ac:dyDescent="0.25">
      <c r="A137" s="12">
        <v>123</v>
      </c>
      <c r="B137" s="12" t="s">
        <v>262</v>
      </c>
      <c r="C137" s="12" t="s">
        <v>132</v>
      </c>
      <c r="D137" s="12">
        <v>8</v>
      </c>
      <c r="E137" s="12">
        <v>8</v>
      </c>
      <c r="F137" s="12">
        <v>0</v>
      </c>
      <c r="G137" s="12">
        <v>3</v>
      </c>
      <c r="H137" s="12">
        <v>0</v>
      </c>
      <c r="I137" s="12">
        <v>1</v>
      </c>
      <c r="J137" s="12">
        <v>3</v>
      </c>
      <c r="K137" s="12">
        <v>1</v>
      </c>
      <c r="L137" s="12">
        <v>0</v>
      </c>
      <c r="M137" s="12">
        <v>0</v>
      </c>
      <c r="N137" s="12">
        <v>8</v>
      </c>
      <c r="O137" s="12" t="s">
        <v>916</v>
      </c>
      <c r="P137" s="31" t="s">
        <v>917</v>
      </c>
      <c r="Q137" s="12" t="s">
        <v>247</v>
      </c>
      <c r="R137" s="12" t="s">
        <v>139</v>
      </c>
      <c r="S137" s="13" t="str">
        <f t="shared" si="7"/>
        <v>10.215</v>
      </c>
      <c r="T137" s="15" t="s">
        <v>26</v>
      </c>
      <c r="U137" s="31" t="s">
        <v>917</v>
      </c>
      <c r="V137" s="13" t="str">
        <f t="shared" si="9"/>
        <v>0</v>
      </c>
      <c r="W137" s="13">
        <v>0</v>
      </c>
      <c r="X137" s="13" t="str">
        <f t="shared" si="14"/>
        <v xml:space="preserve"> 10</v>
      </c>
      <c r="Y137" s="12">
        <v>10</v>
      </c>
      <c r="Z137" s="12">
        <v>10</v>
      </c>
      <c r="AA137" s="13" t="str">
        <f t="shared" si="15"/>
        <v>54m</v>
      </c>
      <c r="AB137">
        <f t="shared" si="13"/>
        <v>10</v>
      </c>
      <c r="AC137">
        <v>54</v>
      </c>
    </row>
    <row r="138" spans="1:29" x14ac:dyDescent="0.25">
      <c r="A138" s="12">
        <v>124</v>
      </c>
      <c r="B138" s="12" t="s">
        <v>259</v>
      </c>
      <c r="C138" s="12" t="s">
        <v>43</v>
      </c>
      <c r="D138" s="12">
        <v>8</v>
      </c>
      <c r="E138" s="12">
        <v>8</v>
      </c>
      <c r="F138" s="12">
        <v>0</v>
      </c>
      <c r="G138" s="12">
        <v>3</v>
      </c>
      <c r="H138" s="12">
        <v>0</v>
      </c>
      <c r="I138" s="12">
        <v>1</v>
      </c>
      <c r="J138" s="12">
        <v>3</v>
      </c>
      <c r="K138" s="12">
        <v>1</v>
      </c>
      <c r="L138" s="12">
        <v>0</v>
      </c>
      <c r="M138" s="12">
        <v>0</v>
      </c>
      <c r="N138" s="12">
        <v>8</v>
      </c>
      <c r="O138" s="12" t="s">
        <v>918</v>
      </c>
      <c r="P138" s="31" t="s">
        <v>919</v>
      </c>
      <c r="Q138" s="12" t="s">
        <v>247</v>
      </c>
      <c r="R138" s="12" t="s">
        <v>139</v>
      </c>
      <c r="S138" s="13" t="str">
        <f t="shared" si="7"/>
        <v>10.211</v>
      </c>
      <c r="T138" s="15" t="s">
        <v>26</v>
      </c>
      <c r="U138" s="31" t="s">
        <v>919</v>
      </c>
      <c r="V138" s="13" t="str">
        <f t="shared" si="9"/>
        <v>0</v>
      </c>
      <c r="W138" s="13">
        <v>0</v>
      </c>
      <c r="X138" s="13" t="str">
        <f t="shared" si="14"/>
        <v xml:space="preserve"> 10</v>
      </c>
      <c r="Y138" s="12">
        <v>10</v>
      </c>
      <c r="Z138" s="12">
        <v>10</v>
      </c>
      <c r="AA138" s="13" t="str">
        <f t="shared" si="15"/>
        <v>51m</v>
      </c>
      <c r="AB138">
        <f t="shared" si="13"/>
        <v>10</v>
      </c>
      <c r="AC138">
        <v>51</v>
      </c>
    </row>
    <row r="139" spans="1:29" x14ac:dyDescent="0.25">
      <c r="A139" s="12">
        <v>125</v>
      </c>
      <c r="B139" s="12" t="s">
        <v>248</v>
      </c>
      <c r="C139" s="12" t="s">
        <v>43</v>
      </c>
      <c r="D139" s="12">
        <v>8</v>
      </c>
      <c r="E139" s="12">
        <v>8</v>
      </c>
      <c r="F139" s="12">
        <v>0</v>
      </c>
      <c r="G139" s="12">
        <v>3</v>
      </c>
      <c r="H139" s="12">
        <v>0</v>
      </c>
      <c r="I139" s="12">
        <v>1</v>
      </c>
      <c r="J139" s="12">
        <v>3</v>
      </c>
      <c r="K139" s="12">
        <v>1</v>
      </c>
      <c r="L139" s="12">
        <v>0</v>
      </c>
      <c r="M139" s="12">
        <v>0</v>
      </c>
      <c r="N139" s="12">
        <v>8</v>
      </c>
      <c r="O139" s="12" t="s">
        <v>920</v>
      </c>
      <c r="P139" s="31" t="s">
        <v>921</v>
      </c>
      <c r="Q139" s="12" t="s">
        <v>247</v>
      </c>
      <c r="R139" s="12" t="s">
        <v>139</v>
      </c>
      <c r="S139" s="13" t="str">
        <f t="shared" si="7"/>
        <v>10.215</v>
      </c>
      <c r="T139" s="15" t="s">
        <v>26</v>
      </c>
      <c r="U139" s="31" t="s">
        <v>921</v>
      </c>
      <c r="V139" s="13" t="str">
        <f t="shared" si="9"/>
        <v>0</v>
      </c>
      <c r="W139" s="13">
        <v>0</v>
      </c>
      <c r="X139" s="13" t="str">
        <f t="shared" si="14"/>
        <v xml:space="preserve"> 10</v>
      </c>
      <c r="Y139" s="12">
        <v>10</v>
      </c>
      <c r="Z139" s="12">
        <v>10</v>
      </c>
      <c r="AA139" s="13" t="str">
        <f t="shared" si="15"/>
        <v>48m</v>
      </c>
      <c r="AB139">
        <f t="shared" si="13"/>
        <v>10</v>
      </c>
      <c r="AC139">
        <v>48</v>
      </c>
    </row>
    <row r="140" spans="1:29" x14ac:dyDescent="0.25">
      <c r="A140" s="12">
        <v>126</v>
      </c>
      <c r="B140" s="12" t="s">
        <v>251</v>
      </c>
      <c r="C140" s="12" t="s">
        <v>43</v>
      </c>
      <c r="D140" s="12">
        <v>8</v>
      </c>
      <c r="E140" s="12">
        <v>8</v>
      </c>
      <c r="F140" s="12">
        <v>0</v>
      </c>
      <c r="G140" s="12">
        <v>3</v>
      </c>
      <c r="H140" s="12">
        <v>0</v>
      </c>
      <c r="I140" s="12">
        <v>1</v>
      </c>
      <c r="J140" s="12">
        <v>3</v>
      </c>
      <c r="K140" s="12">
        <v>1</v>
      </c>
      <c r="L140" s="12">
        <v>0</v>
      </c>
      <c r="M140" s="12">
        <v>0</v>
      </c>
      <c r="N140" s="12">
        <v>8</v>
      </c>
      <c r="O140" s="12" t="s">
        <v>922</v>
      </c>
      <c r="P140" s="31" t="s">
        <v>923</v>
      </c>
      <c r="Q140" s="12" t="s">
        <v>247</v>
      </c>
      <c r="R140" s="12" t="s">
        <v>139</v>
      </c>
      <c r="S140" s="13" t="str">
        <f t="shared" si="7"/>
        <v>10.215</v>
      </c>
      <c r="T140" s="15" t="s">
        <v>26</v>
      </c>
      <c r="U140" s="31" t="s">
        <v>923</v>
      </c>
      <c r="V140" s="13" t="str">
        <f t="shared" si="9"/>
        <v>0</v>
      </c>
      <c r="W140" s="13">
        <v>0</v>
      </c>
      <c r="X140" s="13" t="str">
        <f t="shared" si="14"/>
        <v xml:space="preserve"> 10</v>
      </c>
      <c r="Y140" s="12">
        <v>10</v>
      </c>
      <c r="Z140" s="12">
        <v>10</v>
      </c>
      <c r="AA140" s="13" t="str">
        <f t="shared" si="15"/>
        <v>47m</v>
      </c>
      <c r="AB140">
        <f t="shared" si="13"/>
        <v>10</v>
      </c>
      <c r="AC140">
        <v>47</v>
      </c>
    </row>
    <row r="141" spans="1:29" x14ac:dyDescent="0.25">
      <c r="A141" s="12">
        <v>127</v>
      </c>
      <c r="B141" s="12" t="s">
        <v>230</v>
      </c>
      <c r="C141" s="12" t="s">
        <v>37</v>
      </c>
      <c r="D141" s="12">
        <v>10</v>
      </c>
      <c r="E141" s="12">
        <v>10</v>
      </c>
      <c r="F141" s="12">
        <v>0</v>
      </c>
      <c r="G141" s="12">
        <v>3</v>
      </c>
      <c r="H141" s="12">
        <v>1</v>
      </c>
      <c r="I141" s="12">
        <v>2</v>
      </c>
      <c r="J141" s="12">
        <v>2</v>
      </c>
      <c r="K141" s="12">
        <v>2</v>
      </c>
      <c r="L141" s="12">
        <v>0</v>
      </c>
      <c r="M141" s="12">
        <v>0</v>
      </c>
      <c r="N141" s="12">
        <v>10</v>
      </c>
      <c r="O141" s="12" t="s">
        <v>924</v>
      </c>
      <c r="P141" s="31" t="s">
        <v>925</v>
      </c>
      <c r="Q141" s="12" t="e">
        <v>#N/A</v>
      </c>
      <c r="R141" s="12" t="e">
        <v>#N/A</v>
      </c>
      <c r="S141" s="13" t="str">
        <f t="shared" si="7"/>
        <v>10.214</v>
      </c>
      <c r="T141" s="15" t="s">
        <v>26</v>
      </c>
      <c r="U141" s="31" t="s">
        <v>925</v>
      </c>
      <c r="V141" s="13" t="str">
        <f t="shared" si="9"/>
        <v>0</v>
      </c>
      <c r="W141" s="13">
        <v>0</v>
      </c>
      <c r="X141" s="13" t="str">
        <f t="shared" si="14"/>
        <v xml:space="preserve"> 10</v>
      </c>
      <c r="Y141" s="12">
        <v>10</v>
      </c>
      <c r="Z141" s="12">
        <v>10</v>
      </c>
      <c r="AA141" s="13" t="str">
        <f t="shared" si="15"/>
        <v>42m</v>
      </c>
      <c r="AB141">
        <f t="shared" si="13"/>
        <v>10</v>
      </c>
      <c r="AC141">
        <v>42</v>
      </c>
    </row>
    <row r="142" spans="1:29" x14ac:dyDescent="0.25">
      <c r="A142" s="12">
        <v>128</v>
      </c>
      <c r="B142" s="12" t="s">
        <v>193</v>
      </c>
      <c r="C142" s="12" t="s">
        <v>37</v>
      </c>
      <c r="D142" s="12">
        <v>7</v>
      </c>
      <c r="E142" s="12">
        <v>7</v>
      </c>
      <c r="F142" s="12">
        <v>0</v>
      </c>
      <c r="G142" s="12">
        <v>2</v>
      </c>
      <c r="H142" s="12">
        <v>0</v>
      </c>
      <c r="I142" s="12">
        <v>2</v>
      </c>
      <c r="J142" s="12">
        <v>2</v>
      </c>
      <c r="K142" s="12">
        <v>1</v>
      </c>
      <c r="L142" s="12">
        <v>0</v>
      </c>
      <c r="M142" s="12">
        <v>0</v>
      </c>
      <c r="N142" s="12">
        <v>7</v>
      </c>
      <c r="O142" s="12" t="s">
        <v>926</v>
      </c>
      <c r="P142" s="31" t="s">
        <v>927</v>
      </c>
      <c r="Q142" s="12" t="e">
        <v>#N/A</v>
      </c>
      <c r="R142" s="12" t="e">
        <v>#N/A</v>
      </c>
      <c r="S142" s="13" t="str">
        <f t="shared" ref="S142:S190" si="16">LEFT(B:B,6)</f>
        <v>10.214</v>
      </c>
      <c r="T142" s="15" t="s">
        <v>26</v>
      </c>
      <c r="U142" s="31" t="s">
        <v>927</v>
      </c>
      <c r="V142" s="13" t="str">
        <f t="shared" si="9"/>
        <v>0</v>
      </c>
      <c r="W142" s="13">
        <v>0</v>
      </c>
      <c r="X142" s="13" t="str">
        <f t="shared" si="14"/>
        <v xml:space="preserve"> 10</v>
      </c>
      <c r="Y142" s="12">
        <v>10</v>
      </c>
      <c r="Z142" s="12">
        <v>10</v>
      </c>
      <c r="AA142" s="13" t="str">
        <f t="shared" si="15"/>
        <v>39m</v>
      </c>
      <c r="AB142">
        <f t="shared" si="13"/>
        <v>10</v>
      </c>
      <c r="AC142">
        <v>39</v>
      </c>
    </row>
    <row r="143" spans="1:29" x14ac:dyDescent="0.25">
      <c r="A143" s="12">
        <v>129</v>
      </c>
      <c r="B143" s="12" t="s">
        <v>210</v>
      </c>
      <c r="C143" s="12" t="s">
        <v>37</v>
      </c>
      <c r="D143" s="12">
        <v>7</v>
      </c>
      <c r="E143" s="12">
        <v>7</v>
      </c>
      <c r="F143" s="12">
        <v>0</v>
      </c>
      <c r="G143" s="12">
        <v>2</v>
      </c>
      <c r="H143" s="12">
        <v>0</v>
      </c>
      <c r="I143" s="12">
        <v>2</v>
      </c>
      <c r="J143" s="12">
        <v>2</v>
      </c>
      <c r="K143" s="12">
        <v>1</v>
      </c>
      <c r="L143" s="12">
        <v>0</v>
      </c>
      <c r="M143" s="12">
        <v>0</v>
      </c>
      <c r="N143" s="12">
        <v>7</v>
      </c>
      <c r="O143" s="12" t="s">
        <v>928</v>
      </c>
      <c r="P143" s="31" t="s">
        <v>929</v>
      </c>
      <c r="Q143" s="12" t="e">
        <v>#N/A</v>
      </c>
      <c r="R143" s="12" t="e">
        <v>#N/A</v>
      </c>
      <c r="S143" s="13" t="str">
        <f t="shared" si="16"/>
        <v>10.214</v>
      </c>
      <c r="T143" s="15" t="s">
        <v>26</v>
      </c>
      <c r="U143" s="31" t="s">
        <v>929</v>
      </c>
      <c r="V143" s="13" t="str">
        <f t="shared" si="9"/>
        <v>0</v>
      </c>
      <c r="W143" s="13">
        <v>0</v>
      </c>
      <c r="X143" s="13" t="str">
        <f t="shared" si="14"/>
        <v xml:space="preserve"> 10</v>
      </c>
      <c r="Y143" s="12">
        <v>10</v>
      </c>
      <c r="Z143" s="12">
        <v>10</v>
      </c>
      <c r="AA143" s="13" t="str">
        <f t="shared" si="15"/>
        <v>38m</v>
      </c>
      <c r="AB143">
        <f t="shared" ref="AB143:AB174" si="17">SUM(Z143:AA143)</f>
        <v>10</v>
      </c>
      <c r="AC143">
        <v>38</v>
      </c>
    </row>
    <row r="144" spans="1:29" x14ac:dyDescent="0.25">
      <c r="A144" s="12">
        <v>130</v>
      </c>
      <c r="B144" s="12" t="s">
        <v>542</v>
      </c>
      <c r="C144" s="12" t="s">
        <v>23</v>
      </c>
      <c r="D144" s="12">
        <v>6</v>
      </c>
      <c r="E144" s="12">
        <v>6</v>
      </c>
      <c r="F144" s="12">
        <v>0</v>
      </c>
      <c r="G144" s="12">
        <v>2</v>
      </c>
      <c r="H144" s="12">
        <v>2</v>
      </c>
      <c r="I144" s="12">
        <v>0</v>
      </c>
      <c r="J144" s="12">
        <v>1</v>
      </c>
      <c r="K144" s="12">
        <v>1</v>
      </c>
      <c r="L144" s="12">
        <v>0</v>
      </c>
      <c r="M144" s="12">
        <v>0</v>
      </c>
      <c r="N144" s="12">
        <v>6</v>
      </c>
      <c r="O144" s="12" t="s">
        <v>930</v>
      </c>
      <c r="P144" s="31" t="s">
        <v>931</v>
      </c>
      <c r="Q144" s="12" t="s">
        <v>664</v>
      </c>
      <c r="R144" s="12" t="s">
        <v>389</v>
      </c>
      <c r="S144" s="13" t="str">
        <f t="shared" si="16"/>
        <v>10.211</v>
      </c>
      <c r="T144" s="15" t="s">
        <v>26</v>
      </c>
      <c r="U144" s="31" t="s">
        <v>931</v>
      </c>
      <c r="V144" s="13" t="str">
        <f t="shared" ref="V144:V190" si="18">LEFT(U144,1)</f>
        <v>0</v>
      </c>
      <c r="W144" s="13">
        <v>0</v>
      </c>
      <c r="X144" s="13" t="str">
        <f t="shared" si="14"/>
        <v xml:space="preserve"> 10</v>
      </c>
      <c r="Y144" s="12">
        <v>10</v>
      </c>
      <c r="Z144" s="12">
        <v>10</v>
      </c>
      <c r="AA144" s="13" t="str">
        <f t="shared" si="15"/>
        <v>27m</v>
      </c>
      <c r="AB144">
        <f t="shared" si="17"/>
        <v>10</v>
      </c>
      <c r="AC144">
        <v>27</v>
      </c>
    </row>
    <row r="145" spans="1:29" x14ac:dyDescent="0.25">
      <c r="A145" s="12">
        <v>131</v>
      </c>
      <c r="B145" s="12" t="s">
        <v>144</v>
      </c>
      <c r="C145" s="12" t="s">
        <v>37</v>
      </c>
      <c r="D145" s="12">
        <v>8</v>
      </c>
      <c r="E145" s="12">
        <v>8</v>
      </c>
      <c r="F145" s="12">
        <v>0</v>
      </c>
      <c r="G145" s="12">
        <v>2</v>
      </c>
      <c r="H145" s="12">
        <v>0</v>
      </c>
      <c r="I145" s="12">
        <v>3</v>
      </c>
      <c r="J145" s="12">
        <v>2</v>
      </c>
      <c r="K145" s="12">
        <v>1</v>
      </c>
      <c r="L145" s="12">
        <v>0</v>
      </c>
      <c r="M145" s="12">
        <v>0</v>
      </c>
      <c r="N145" s="12">
        <v>8</v>
      </c>
      <c r="O145" s="12" t="s">
        <v>932</v>
      </c>
      <c r="P145" s="31" t="s">
        <v>933</v>
      </c>
      <c r="Q145" s="12" t="e">
        <v>#N/A</v>
      </c>
      <c r="R145" s="12" t="e">
        <v>#N/A</v>
      </c>
      <c r="S145" s="13" t="str">
        <f t="shared" si="16"/>
        <v>10.214</v>
      </c>
      <c r="T145" s="15" t="s">
        <v>26</v>
      </c>
      <c r="U145" s="31" t="s">
        <v>933</v>
      </c>
      <c r="V145" s="13" t="str">
        <f t="shared" si="18"/>
        <v>0</v>
      </c>
      <c r="W145" s="13">
        <v>0</v>
      </c>
      <c r="X145" s="13" t="str">
        <f t="shared" si="14"/>
        <v xml:space="preserve"> 10</v>
      </c>
      <c r="Y145" s="12">
        <v>10</v>
      </c>
      <c r="Z145" s="12">
        <v>10</v>
      </c>
      <c r="AA145" s="13" t="str">
        <f t="shared" si="15"/>
        <v>06m</v>
      </c>
      <c r="AB145">
        <f t="shared" si="17"/>
        <v>10</v>
      </c>
      <c r="AC145">
        <v>6</v>
      </c>
    </row>
    <row r="146" spans="1:29" hidden="1" x14ac:dyDescent="0.25">
      <c r="A146" s="12">
        <v>132</v>
      </c>
      <c r="B146" s="12" t="s">
        <v>418</v>
      </c>
      <c r="C146" s="12" t="s">
        <v>132</v>
      </c>
      <c r="D146" s="12">
        <v>3</v>
      </c>
      <c r="E146" s="12">
        <v>3</v>
      </c>
      <c r="F146" s="12">
        <v>0</v>
      </c>
      <c r="G146" s="12">
        <v>1</v>
      </c>
      <c r="H146" s="12">
        <v>2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3</v>
      </c>
      <c r="O146" s="12" t="s">
        <v>934</v>
      </c>
      <c r="P146" s="30" t="s">
        <v>935</v>
      </c>
      <c r="Q146" s="12" t="s">
        <v>653</v>
      </c>
      <c r="R146" s="12" t="s">
        <v>416</v>
      </c>
      <c r="S146" s="13" t="str">
        <f t="shared" si="16"/>
        <v>10.215</v>
      </c>
      <c r="T146" s="16" t="s">
        <v>33</v>
      </c>
      <c r="U146" s="30" t="s">
        <v>935</v>
      </c>
      <c r="V146" s="13" t="str">
        <f t="shared" si="18"/>
        <v>0</v>
      </c>
      <c r="W146" s="13">
        <v>0</v>
      </c>
      <c r="X146" s="13"/>
      <c r="Y146" s="12"/>
      <c r="Z146" s="12"/>
      <c r="AA146" s="13" t="str">
        <f t="shared" ref="AA146:AA190" si="19">MID(U146,10,3)</f>
        <v>58m</v>
      </c>
      <c r="AC146">
        <v>58</v>
      </c>
    </row>
    <row r="147" spans="1:29" hidden="1" x14ac:dyDescent="0.25">
      <c r="A147" s="12">
        <v>133</v>
      </c>
      <c r="B147" s="12" t="s">
        <v>441</v>
      </c>
      <c r="C147" s="12" t="s">
        <v>132</v>
      </c>
      <c r="D147" s="12">
        <v>4</v>
      </c>
      <c r="E147" s="12">
        <v>4</v>
      </c>
      <c r="F147" s="12">
        <v>0</v>
      </c>
      <c r="G147" s="12">
        <v>3</v>
      </c>
      <c r="H147" s="12">
        <v>1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4</v>
      </c>
      <c r="O147" s="12" t="s">
        <v>936</v>
      </c>
      <c r="P147" s="30" t="s">
        <v>937</v>
      </c>
      <c r="Q147" s="12" t="s">
        <v>653</v>
      </c>
      <c r="R147" s="12" t="s">
        <v>267</v>
      </c>
      <c r="S147" s="13" t="str">
        <f t="shared" si="16"/>
        <v>10.215</v>
      </c>
      <c r="T147" s="16" t="s">
        <v>33</v>
      </c>
      <c r="U147" s="30" t="s">
        <v>937</v>
      </c>
      <c r="V147" s="13" t="str">
        <f t="shared" si="18"/>
        <v>0</v>
      </c>
      <c r="W147" s="13">
        <v>0</v>
      </c>
      <c r="X147" s="13"/>
      <c r="Y147" s="12"/>
      <c r="Z147" s="12"/>
      <c r="AA147" s="13" t="str">
        <f t="shared" si="19"/>
        <v>57m</v>
      </c>
      <c r="AC147">
        <v>57</v>
      </c>
    </row>
    <row r="148" spans="1:29" hidden="1" x14ac:dyDescent="0.25">
      <c r="A148" s="12">
        <v>134</v>
      </c>
      <c r="B148" s="12" t="s">
        <v>439</v>
      </c>
      <c r="C148" s="12" t="s">
        <v>132</v>
      </c>
      <c r="D148" s="12">
        <v>4</v>
      </c>
      <c r="E148" s="12">
        <v>4</v>
      </c>
      <c r="F148" s="12">
        <v>0</v>
      </c>
      <c r="G148" s="12">
        <v>3</v>
      </c>
      <c r="H148" s="12">
        <v>1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4</v>
      </c>
      <c r="O148" s="12" t="s">
        <v>936</v>
      </c>
      <c r="P148" s="30" t="s">
        <v>938</v>
      </c>
      <c r="Q148" s="12" t="s">
        <v>653</v>
      </c>
      <c r="R148" s="12" t="s">
        <v>267</v>
      </c>
      <c r="S148" s="13" t="str">
        <f t="shared" si="16"/>
        <v>10.215</v>
      </c>
      <c r="T148" s="16" t="s">
        <v>33</v>
      </c>
      <c r="U148" s="30" t="s">
        <v>938</v>
      </c>
      <c r="V148" s="13" t="str">
        <f t="shared" si="18"/>
        <v>0</v>
      </c>
      <c r="W148" s="13">
        <v>0</v>
      </c>
      <c r="X148" s="13"/>
      <c r="Y148" s="12"/>
      <c r="Z148" s="12"/>
      <c r="AA148" s="13" t="str">
        <f t="shared" si="19"/>
        <v>57m</v>
      </c>
      <c r="AC148">
        <v>57</v>
      </c>
    </row>
    <row r="149" spans="1:29" hidden="1" x14ac:dyDescent="0.25">
      <c r="A149" s="12">
        <v>135</v>
      </c>
      <c r="B149" s="12" t="s">
        <v>431</v>
      </c>
      <c r="C149" s="12" t="s">
        <v>43</v>
      </c>
      <c r="D149" s="12">
        <v>4</v>
      </c>
      <c r="E149" s="12">
        <v>4</v>
      </c>
      <c r="F149" s="12">
        <v>0</v>
      </c>
      <c r="G149" s="12">
        <v>2</v>
      </c>
      <c r="H149" s="12">
        <v>2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4</v>
      </c>
      <c r="O149" s="12" t="s">
        <v>939</v>
      </c>
      <c r="P149" s="30" t="s">
        <v>940</v>
      </c>
      <c r="Q149" s="12" t="s">
        <v>653</v>
      </c>
      <c r="R149" s="12" t="s">
        <v>429</v>
      </c>
      <c r="S149" s="13" t="str">
        <f t="shared" si="16"/>
        <v>10.215</v>
      </c>
      <c r="T149" s="16" t="s">
        <v>33</v>
      </c>
      <c r="U149" s="30" t="s">
        <v>940</v>
      </c>
      <c r="V149" s="13" t="str">
        <f t="shared" si="18"/>
        <v>0</v>
      </c>
      <c r="W149" s="13">
        <v>0</v>
      </c>
      <c r="X149" s="13"/>
      <c r="Y149" s="12"/>
      <c r="Z149" s="12"/>
      <c r="AA149" s="13" t="str">
        <f t="shared" si="19"/>
        <v>50m</v>
      </c>
      <c r="AC149">
        <v>50</v>
      </c>
    </row>
    <row r="150" spans="1:29" hidden="1" x14ac:dyDescent="0.25">
      <c r="A150" s="12">
        <v>136</v>
      </c>
      <c r="B150" s="12" t="s">
        <v>381</v>
      </c>
      <c r="C150" s="12" t="s">
        <v>132</v>
      </c>
      <c r="D150" s="12">
        <v>4</v>
      </c>
      <c r="E150" s="12">
        <v>4</v>
      </c>
      <c r="F150" s="12">
        <v>0</v>
      </c>
      <c r="G150" s="12">
        <v>3</v>
      </c>
      <c r="H150" s="12">
        <v>1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4</v>
      </c>
      <c r="O150" s="12" t="s">
        <v>939</v>
      </c>
      <c r="P150" s="30" t="s">
        <v>941</v>
      </c>
      <c r="Q150" s="12" t="s">
        <v>653</v>
      </c>
      <c r="R150" s="12" t="s">
        <v>267</v>
      </c>
      <c r="S150" s="13" t="str">
        <f t="shared" si="16"/>
        <v>10.215</v>
      </c>
      <c r="T150" s="16" t="s">
        <v>33</v>
      </c>
      <c r="U150" s="30" t="s">
        <v>941</v>
      </c>
      <c r="V150" s="13" t="str">
        <f t="shared" si="18"/>
        <v>0</v>
      </c>
      <c r="W150" s="13">
        <v>0</v>
      </c>
      <c r="X150" s="13"/>
      <c r="Y150" s="12"/>
      <c r="Z150" s="12"/>
      <c r="AA150" s="13" t="str">
        <f t="shared" si="19"/>
        <v>50m</v>
      </c>
      <c r="AC150">
        <v>50</v>
      </c>
    </row>
    <row r="151" spans="1:29" x14ac:dyDescent="0.25">
      <c r="A151" s="12">
        <v>137</v>
      </c>
      <c r="B151" s="12" t="s">
        <v>617</v>
      </c>
      <c r="C151" s="12" t="s">
        <v>30</v>
      </c>
      <c r="D151" s="12">
        <v>1</v>
      </c>
      <c r="E151" s="12">
        <v>1</v>
      </c>
      <c r="F151" s="12">
        <v>0</v>
      </c>
      <c r="G151" s="12">
        <v>1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1</v>
      </c>
      <c r="O151" s="12" t="s">
        <v>942</v>
      </c>
      <c r="P151" s="30" t="s">
        <v>943</v>
      </c>
      <c r="Q151" s="12" t="e">
        <v>#N/A</v>
      </c>
      <c r="R151" s="12" t="e">
        <v>#N/A</v>
      </c>
      <c r="S151" s="13" t="str">
        <f t="shared" si="16"/>
        <v>10.211</v>
      </c>
      <c r="T151" s="15" t="s">
        <v>26</v>
      </c>
      <c r="U151" s="30" t="s">
        <v>943</v>
      </c>
      <c r="V151" s="13" t="str">
        <f t="shared" si="18"/>
        <v>0</v>
      </c>
      <c r="W151" s="13">
        <v>0</v>
      </c>
      <c r="X151" s="13"/>
      <c r="Y151" s="12"/>
      <c r="Z151" s="12"/>
      <c r="AA151" s="13" t="str">
        <f t="shared" si="19"/>
        <v>49m</v>
      </c>
      <c r="AC151">
        <v>49</v>
      </c>
    </row>
    <row r="152" spans="1:29" x14ac:dyDescent="0.25">
      <c r="A152" s="12">
        <v>138</v>
      </c>
      <c r="B152" s="12" t="s">
        <v>500</v>
      </c>
      <c r="C152" s="12" t="s">
        <v>43</v>
      </c>
      <c r="D152" s="12">
        <v>1</v>
      </c>
      <c r="E152" s="12">
        <v>1</v>
      </c>
      <c r="F152" s="12">
        <v>0</v>
      </c>
      <c r="G152" s="12">
        <v>1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1</v>
      </c>
      <c r="O152" s="12" t="s">
        <v>944</v>
      </c>
      <c r="P152" s="30" t="s">
        <v>945</v>
      </c>
      <c r="Q152" s="12" t="s">
        <v>405</v>
      </c>
      <c r="R152" s="12" t="s">
        <v>499</v>
      </c>
      <c r="S152" s="13" t="str">
        <f t="shared" si="16"/>
        <v>10.211</v>
      </c>
      <c r="T152" s="15" t="s">
        <v>26</v>
      </c>
      <c r="U152" s="30" t="s">
        <v>945</v>
      </c>
      <c r="V152" s="13" t="str">
        <f t="shared" si="18"/>
        <v>0</v>
      </c>
      <c r="W152" s="13">
        <v>0</v>
      </c>
      <c r="X152" s="13"/>
      <c r="Y152" s="12"/>
      <c r="Z152" s="12"/>
      <c r="AA152" s="13" t="str">
        <f t="shared" si="19"/>
        <v>49m</v>
      </c>
      <c r="AC152">
        <v>49</v>
      </c>
    </row>
    <row r="153" spans="1:29" x14ac:dyDescent="0.25">
      <c r="A153" s="12">
        <v>139</v>
      </c>
      <c r="B153" s="12" t="s">
        <v>455</v>
      </c>
      <c r="C153" s="12" t="s">
        <v>132</v>
      </c>
      <c r="D153" s="12">
        <v>1</v>
      </c>
      <c r="E153" s="12">
        <v>1</v>
      </c>
      <c r="F153" s="12">
        <v>0</v>
      </c>
      <c r="G153" s="12">
        <v>1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1</v>
      </c>
      <c r="O153" s="12" t="s">
        <v>944</v>
      </c>
      <c r="P153" s="30" t="s">
        <v>946</v>
      </c>
      <c r="Q153" s="12" t="s">
        <v>454</v>
      </c>
      <c r="R153" s="12" t="s">
        <v>453</v>
      </c>
      <c r="S153" s="13" t="str">
        <f t="shared" si="16"/>
        <v>10.215</v>
      </c>
      <c r="T153" s="15" t="s">
        <v>26</v>
      </c>
      <c r="U153" s="30" t="s">
        <v>946</v>
      </c>
      <c r="V153" s="13" t="str">
        <f t="shared" si="18"/>
        <v>0</v>
      </c>
      <c r="W153" s="13">
        <v>0</v>
      </c>
      <c r="X153" s="13"/>
      <c r="Y153" s="12"/>
      <c r="Z153" s="12"/>
      <c r="AA153" s="13" t="str">
        <f t="shared" si="19"/>
        <v>49m</v>
      </c>
      <c r="AC153">
        <v>49</v>
      </c>
    </row>
    <row r="154" spans="1:29" hidden="1" x14ac:dyDescent="0.25">
      <c r="A154" s="12">
        <v>140</v>
      </c>
      <c r="B154" s="12" t="s">
        <v>547</v>
      </c>
      <c r="C154" s="12" t="s">
        <v>68</v>
      </c>
      <c r="D154" s="12">
        <v>1</v>
      </c>
      <c r="E154" s="12">
        <v>1</v>
      </c>
      <c r="F154" s="12">
        <v>0</v>
      </c>
      <c r="G154" s="12">
        <v>1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1</v>
      </c>
      <c r="O154" s="12" t="s">
        <v>944</v>
      </c>
      <c r="P154" s="30" t="s">
        <v>947</v>
      </c>
      <c r="Q154" s="12" t="s">
        <v>98</v>
      </c>
      <c r="R154" s="12" t="s">
        <v>125</v>
      </c>
      <c r="S154" s="13" t="str">
        <f t="shared" si="16"/>
        <v>10.215</v>
      </c>
      <c r="T154" s="16" t="s">
        <v>33</v>
      </c>
      <c r="U154" s="30" t="s">
        <v>947</v>
      </c>
      <c r="V154" s="13" t="str">
        <f t="shared" si="18"/>
        <v>0</v>
      </c>
      <c r="W154" s="13">
        <v>0</v>
      </c>
      <c r="X154" s="13"/>
      <c r="Y154" s="12"/>
      <c r="Z154" s="12"/>
      <c r="AA154" s="13" t="str">
        <f t="shared" si="19"/>
        <v>49m</v>
      </c>
      <c r="AC154">
        <v>49</v>
      </c>
    </row>
    <row r="155" spans="1:29" x14ac:dyDescent="0.25">
      <c r="A155" s="12">
        <v>141</v>
      </c>
      <c r="B155" s="12" t="s">
        <v>365</v>
      </c>
      <c r="C155" s="12" t="s">
        <v>132</v>
      </c>
      <c r="D155" s="12">
        <v>5</v>
      </c>
      <c r="E155" s="12">
        <v>5</v>
      </c>
      <c r="F155" s="12">
        <v>0</v>
      </c>
      <c r="G155" s="12">
        <v>4</v>
      </c>
      <c r="H155" s="12">
        <v>1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5</v>
      </c>
      <c r="O155" s="12" t="s">
        <v>948</v>
      </c>
      <c r="P155" s="30" t="s">
        <v>949</v>
      </c>
      <c r="Q155" s="12">
        <v>0</v>
      </c>
      <c r="R155" s="12" t="s">
        <v>950</v>
      </c>
      <c r="S155" s="13" t="str">
        <f t="shared" si="16"/>
        <v>10.215</v>
      </c>
      <c r="T155" s="15" t="s">
        <v>26</v>
      </c>
      <c r="U155" s="30" t="s">
        <v>949</v>
      </c>
      <c r="V155" s="13" t="str">
        <f t="shared" si="18"/>
        <v>0</v>
      </c>
      <c r="W155" s="13">
        <v>0</v>
      </c>
      <c r="X155" s="13"/>
      <c r="Y155" s="12"/>
      <c r="Z155" s="12"/>
      <c r="AA155" s="13" t="str">
        <f t="shared" si="19"/>
        <v>45m</v>
      </c>
      <c r="AC155">
        <v>45</v>
      </c>
    </row>
    <row r="156" spans="1:29" hidden="1" x14ac:dyDescent="0.25">
      <c r="A156" s="12">
        <v>142</v>
      </c>
      <c r="B156" s="12" t="s">
        <v>426</v>
      </c>
      <c r="C156" s="12" t="s">
        <v>43</v>
      </c>
      <c r="D156" s="12">
        <v>6</v>
      </c>
      <c r="E156" s="12">
        <v>6</v>
      </c>
      <c r="F156" s="12">
        <v>0</v>
      </c>
      <c r="G156" s="12">
        <v>5</v>
      </c>
      <c r="H156" s="12">
        <v>1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6</v>
      </c>
      <c r="O156" s="12" t="s">
        <v>951</v>
      </c>
      <c r="P156" s="30" t="s">
        <v>952</v>
      </c>
      <c r="Q156" s="12" t="s">
        <v>425</v>
      </c>
      <c r="R156" s="12" t="s">
        <v>267</v>
      </c>
      <c r="S156" s="13" t="str">
        <f t="shared" si="16"/>
        <v>10.215</v>
      </c>
      <c r="T156" s="16" t="s">
        <v>33</v>
      </c>
      <c r="U156" s="30" t="s">
        <v>952</v>
      </c>
      <c r="V156" s="13" t="str">
        <f t="shared" si="18"/>
        <v>0</v>
      </c>
      <c r="W156" s="13">
        <v>0</v>
      </c>
      <c r="X156" s="13"/>
      <c r="Y156" s="12"/>
      <c r="Z156" s="12"/>
      <c r="AA156" s="13" t="str">
        <f t="shared" si="19"/>
        <v>42m</v>
      </c>
      <c r="AC156">
        <v>42</v>
      </c>
    </row>
    <row r="157" spans="1:29" x14ac:dyDescent="0.25">
      <c r="A157" s="12">
        <v>143</v>
      </c>
      <c r="B157" s="12" t="s">
        <v>613</v>
      </c>
      <c r="C157" s="12" t="s">
        <v>270</v>
      </c>
      <c r="D157" s="12">
        <v>6</v>
      </c>
      <c r="E157" s="12">
        <v>6</v>
      </c>
      <c r="F157" s="12">
        <v>0</v>
      </c>
      <c r="G157" s="12">
        <v>5</v>
      </c>
      <c r="H157" s="12">
        <v>1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6</v>
      </c>
      <c r="O157" s="12" t="s">
        <v>953</v>
      </c>
      <c r="P157" s="30" t="s">
        <v>954</v>
      </c>
      <c r="Q157" s="12" t="s">
        <v>277</v>
      </c>
      <c r="R157" s="12" t="s">
        <v>267</v>
      </c>
      <c r="S157" s="13" t="str">
        <f t="shared" si="16"/>
        <v>10.215</v>
      </c>
      <c r="T157" s="15" t="s">
        <v>26</v>
      </c>
      <c r="U157" s="30" t="s">
        <v>954</v>
      </c>
      <c r="V157" s="13" t="str">
        <f t="shared" si="18"/>
        <v>0</v>
      </c>
      <c r="W157" s="13">
        <v>0</v>
      </c>
      <c r="X157" s="13"/>
      <c r="Y157" s="12"/>
      <c r="Z157" s="12"/>
      <c r="AA157" s="13" t="str">
        <f t="shared" si="19"/>
        <v>42m</v>
      </c>
      <c r="AC157">
        <v>42</v>
      </c>
    </row>
    <row r="158" spans="1:29" x14ac:dyDescent="0.25">
      <c r="A158" s="12">
        <v>144</v>
      </c>
      <c r="B158" s="12" t="s">
        <v>274</v>
      </c>
      <c r="C158" s="12" t="s">
        <v>275</v>
      </c>
      <c r="D158" s="12">
        <v>6</v>
      </c>
      <c r="E158" s="12">
        <v>6</v>
      </c>
      <c r="F158" s="12">
        <v>0</v>
      </c>
      <c r="G158" s="12">
        <v>5</v>
      </c>
      <c r="H158" s="12">
        <v>1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6</v>
      </c>
      <c r="O158" s="12" t="s">
        <v>955</v>
      </c>
      <c r="P158" s="30" t="s">
        <v>956</v>
      </c>
      <c r="Q158" s="12" t="s">
        <v>273</v>
      </c>
      <c r="R158" s="12" t="s">
        <v>20</v>
      </c>
      <c r="S158" s="13" t="str">
        <f t="shared" si="16"/>
        <v>10.215</v>
      </c>
      <c r="T158" s="15" t="s">
        <v>26</v>
      </c>
      <c r="U158" s="30" t="s">
        <v>956</v>
      </c>
      <c r="V158" s="13" t="str">
        <f t="shared" si="18"/>
        <v>0</v>
      </c>
      <c r="W158" s="13">
        <v>0</v>
      </c>
      <c r="X158" s="13"/>
      <c r="Y158" s="12"/>
      <c r="Z158" s="12"/>
      <c r="AA158" s="13" t="str">
        <f t="shared" si="19"/>
        <v>41m</v>
      </c>
      <c r="AC158">
        <v>41</v>
      </c>
    </row>
    <row r="159" spans="1:29" hidden="1" x14ac:dyDescent="0.25">
      <c r="A159" s="12">
        <v>145</v>
      </c>
      <c r="B159" s="12" t="s">
        <v>369</v>
      </c>
      <c r="C159" s="12" t="s">
        <v>132</v>
      </c>
      <c r="D159" s="12">
        <v>7</v>
      </c>
      <c r="E159" s="12">
        <v>7</v>
      </c>
      <c r="F159" s="12">
        <v>0</v>
      </c>
      <c r="G159" s="12">
        <v>6</v>
      </c>
      <c r="H159" s="12">
        <v>1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7</v>
      </c>
      <c r="O159" s="12" t="s">
        <v>957</v>
      </c>
      <c r="P159" s="30" t="s">
        <v>958</v>
      </c>
      <c r="Q159" s="12" t="s">
        <v>653</v>
      </c>
      <c r="R159" s="12" t="s">
        <v>267</v>
      </c>
      <c r="S159" s="13" t="str">
        <f t="shared" si="16"/>
        <v>10.215</v>
      </c>
      <c r="T159" s="16" t="s">
        <v>33</v>
      </c>
      <c r="U159" s="30" t="s">
        <v>958</v>
      </c>
      <c r="V159" s="13" t="str">
        <f t="shared" si="18"/>
        <v>0</v>
      </c>
      <c r="W159" s="13">
        <v>0</v>
      </c>
      <c r="X159" s="13"/>
      <c r="Y159" s="12"/>
      <c r="Z159" s="12"/>
      <c r="AA159" s="13" t="str">
        <f t="shared" si="19"/>
        <v>40m</v>
      </c>
      <c r="AC159">
        <v>40</v>
      </c>
    </row>
    <row r="160" spans="1:29" x14ac:dyDescent="0.25">
      <c r="A160" s="12">
        <v>146</v>
      </c>
      <c r="B160" s="12" t="s">
        <v>483</v>
      </c>
      <c r="C160" s="12" t="s">
        <v>43</v>
      </c>
      <c r="D160" s="12">
        <v>2</v>
      </c>
      <c r="E160" s="12">
        <v>2</v>
      </c>
      <c r="F160" s="12">
        <v>0</v>
      </c>
      <c r="G160" s="12">
        <v>2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2</v>
      </c>
      <c r="O160" s="12" t="s">
        <v>959</v>
      </c>
      <c r="P160" s="30" t="s">
        <v>960</v>
      </c>
      <c r="Q160" s="12" t="s">
        <v>292</v>
      </c>
      <c r="R160" s="12" t="s">
        <v>482</v>
      </c>
      <c r="S160" s="13" t="str">
        <f t="shared" si="16"/>
        <v>10.215</v>
      </c>
      <c r="T160" s="15" t="s">
        <v>26</v>
      </c>
      <c r="U160" s="30" t="s">
        <v>960</v>
      </c>
      <c r="V160" s="13" t="str">
        <f t="shared" si="18"/>
        <v>0</v>
      </c>
      <c r="W160" s="13">
        <v>0</v>
      </c>
      <c r="X160" s="13"/>
      <c r="Y160" s="12"/>
      <c r="Z160" s="12"/>
      <c r="AA160" s="13" t="str">
        <f t="shared" si="19"/>
        <v>37m</v>
      </c>
      <c r="AC160">
        <v>37</v>
      </c>
    </row>
    <row r="161" spans="1:29" x14ac:dyDescent="0.25">
      <c r="A161" s="12">
        <v>147</v>
      </c>
      <c r="B161" s="12" t="s">
        <v>480</v>
      </c>
      <c r="C161" s="12" t="s">
        <v>132</v>
      </c>
      <c r="D161" s="12">
        <v>2</v>
      </c>
      <c r="E161" s="12">
        <v>2</v>
      </c>
      <c r="F161" s="12">
        <v>0</v>
      </c>
      <c r="G161" s="12">
        <v>2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2</v>
      </c>
      <c r="O161" s="12" t="s">
        <v>959</v>
      </c>
      <c r="P161" s="30" t="s">
        <v>960</v>
      </c>
      <c r="Q161" s="12" t="s">
        <v>292</v>
      </c>
      <c r="R161" s="12" t="s">
        <v>322</v>
      </c>
      <c r="S161" s="13" t="str">
        <f t="shared" si="16"/>
        <v>10.215</v>
      </c>
      <c r="T161" s="15" t="s">
        <v>26</v>
      </c>
      <c r="U161" s="30" t="s">
        <v>960</v>
      </c>
      <c r="V161" s="13" t="str">
        <f t="shared" si="18"/>
        <v>0</v>
      </c>
      <c r="W161" s="13">
        <v>0</v>
      </c>
      <c r="X161" s="13"/>
      <c r="Y161" s="12"/>
      <c r="Z161" s="12"/>
      <c r="AA161" s="13" t="str">
        <f t="shared" si="19"/>
        <v>37m</v>
      </c>
      <c r="AC161">
        <v>37</v>
      </c>
    </row>
    <row r="162" spans="1:29" x14ac:dyDescent="0.25">
      <c r="A162" s="12">
        <v>148</v>
      </c>
      <c r="B162" s="12" t="s">
        <v>495</v>
      </c>
      <c r="C162" s="12" t="s">
        <v>43</v>
      </c>
      <c r="D162" s="12">
        <v>2</v>
      </c>
      <c r="E162" s="12">
        <v>2</v>
      </c>
      <c r="F162" s="12">
        <v>0</v>
      </c>
      <c r="G162" s="12">
        <v>2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2</v>
      </c>
      <c r="O162" s="12" t="s">
        <v>959</v>
      </c>
      <c r="P162" s="30" t="s">
        <v>961</v>
      </c>
      <c r="Q162" s="12" t="e">
        <v>#N/A</v>
      </c>
      <c r="R162" s="12" t="e">
        <v>#N/A</v>
      </c>
      <c r="S162" s="13" t="str">
        <f t="shared" si="16"/>
        <v>10.211</v>
      </c>
      <c r="T162" s="15" t="s">
        <v>26</v>
      </c>
      <c r="U162" s="30" t="s">
        <v>961</v>
      </c>
      <c r="V162" s="13" t="str">
        <f t="shared" si="18"/>
        <v>0</v>
      </c>
      <c r="W162" s="13">
        <v>0</v>
      </c>
      <c r="X162" s="13"/>
      <c r="Y162" s="12"/>
      <c r="Z162" s="12"/>
      <c r="AA162" s="13" t="str">
        <f t="shared" si="19"/>
        <v>37m</v>
      </c>
      <c r="AC162">
        <v>37</v>
      </c>
    </row>
    <row r="163" spans="1:29" x14ac:dyDescent="0.25">
      <c r="A163" s="12">
        <v>149</v>
      </c>
      <c r="B163" s="12" t="s">
        <v>545</v>
      </c>
      <c r="C163" s="12" t="s">
        <v>43</v>
      </c>
      <c r="D163" s="12">
        <v>4</v>
      </c>
      <c r="E163" s="12">
        <v>4</v>
      </c>
      <c r="F163" s="12">
        <v>0</v>
      </c>
      <c r="G163" s="12">
        <v>4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4</v>
      </c>
      <c r="O163" s="12" t="s">
        <v>857</v>
      </c>
      <c r="P163" s="30" t="s">
        <v>962</v>
      </c>
      <c r="Q163" s="12" t="s">
        <v>255</v>
      </c>
      <c r="R163" s="12" t="s">
        <v>254</v>
      </c>
      <c r="S163" s="13" t="str">
        <f t="shared" si="16"/>
        <v>10.215</v>
      </c>
      <c r="T163" s="15" t="s">
        <v>26</v>
      </c>
      <c r="U163" s="30" t="s">
        <v>962</v>
      </c>
      <c r="V163" s="13" t="str">
        <f t="shared" si="18"/>
        <v>0</v>
      </c>
      <c r="W163" s="13">
        <v>0</v>
      </c>
      <c r="X163" s="13"/>
      <c r="Y163" s="12"/>
      <c r="Z163" s="12"/>
      <c r="AA163" s="13" t="str">
        <f t="shared" si="19"/>
        <v>37m</v>
      </c>
      <c r="AC163">
        <v>37</v>
      </c>
    </row>
    <row r="164" spans="1:29" x14ac:dyDescent="0.25">
      <c r="A164" s="12">
        <v>150</v>
      </c>
      <c r="B164" s="12" t="s">
        <v>256</v>
      </c>
      <c r="C164" s="12" t="s">
        <v>48</v>
      </c>
      <c r="D164" s="12">
        <v>5</v>
      </c>
      <c r="E164" s="12">
        <v>5</v>
      </c>
      <c r="F164" s="12">
        <v>0</v>
      </c>
      <c r="G164" s="12">
        <v>4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4</v>
      </c>
      <c r="O164" s="12" t="s">
        <v>963</v>
      </c>
      <c r="P164" s="30" t="s">
        <v>964</v>
      </c>
      <c r="Q164" s="12" t="s">
        <v>255</v>
      </c>
      <c r="R164" s="12" t="s">
        <v>254</v>
      </c>
      <c r="S164" s="13" t="str">
        <f t="shared" si="16"/>
        <v>10.211</v>
      </c>
      <c r="T164" s="15" t="s">
        <v>26</v>
      </c>
      <c r="U164" s="30" t="s">
        <v>964</v>
      </c>
      <c r="V164" s="13" t="str">
        <f t="shared" si="18"/>
        <v>0</v>
      </c>
      <c r="W164" s="13">
        <v>0</v>
      </c>
      <c r="X164" s="13"/>
      <c r="Y164" s="12"/>
      <c r="Z164" s="12"/>
      <c r="AA164" s="13" t="str">
        <f t="shared" si="19"/>
        <v>37m</v>
      </c>
      <c r="AC164">
        <v>37</v>
      </c>
    </row>
    <row r="165" spans="1:29" x14ac:dyDescent="0.25">
      <c r="A165" s="12">
        <v>151</v>
      </c>
      <c r="B165" s="12" t="s">
        <v>525</v>
      </c>
      <c r="C165" s="12" t="s">
        <v>48</v>
      </c>
      <c r="D165" s="12">
        <v>3</v>
      </c>
      <c r="E165" s="12">
        <v>3</v>
      </c>
      <c r="F165" s="12">
        <v>0</v>
      </c>
      <c r="G165" s="12">
        <v>3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3</v>
      </c>
      <c r="O165" s="12" t="s">
        <v>965</v>
      </c>
      <c r="P165" s="30" t="s">
        <v>966</v>
      </c>
      <c r="Q165" s="12" t="s">
        <v>665</v>
      </c>
      <c r="R165" s="12" t="s">
        <v>523</v>
      </c>
      <c r="S165" s="13" t="str">
        <f t="shared" si="16"/>
        <v>10.215</v>
      </c>
      <c r="T165" s="15" t="s">
        <v>26</v>
      </c>
      <c r="U165" s="30" t="s">
        <v>966</v>
      </c>
      <c r="V165" s="13" t="str">
        <f t="shared" si="18"/>
        <v>0</v>
      </c>
      <c r="W165" s="13">
        <v>0</v>
      </c>
      <c r="X165" s="13"/>
      <c r="Y165" s="12"/>
      <c r="Z165" s="12"/>
      <c r="AA165" s="13" t="str">
        <f t="shared" si="19"/>
        <v>33m</v>
      </c>
      <c r="AC165">
        <v>33</v>
      </c>
    </row>
    <row r="166" spans="1:29" x14ac:dyDescent="0.25">
      <c r="A166" s="12">
        <v>152</v>
      </c>
      <c r="B166" s="12" t="s">
        <v>78</v>
      </c>
      <c r="C166" s="12" t="s">
        <v>43</v>
      </c>
      <c r="D166" s="12">
        <v>4</v>
      </c>
      <c r="E166" s="12">
        <v>4</v>
      </c>
      <c r="F166" s="12">
        <v>0</v>
      </c>
      <c r="G166" s="12">
        <v>4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4</v>
      </c>
      <c r="O166" s="12" t="s">
        <v>967</v>
      </c>
      <c r="P166" s="30" t="s">
        <v>968</v>
      </c>
      <c r="Q166" s="12" t="s">
        <v>77</v>
      </c>
      <c r="R166" s="12" t="s">
        <v>76</v>
      </c>
      <c r="S166" s="13" t="str">
        <f t="shared" si="16"/>
        <v>10.211</v>
      </c>
      <c r="T166" s="15" t="s">
        <v>26</v>
      </c>
      <c r="U166" s="30" t="s">
        <v>968</v>
      </c>
      <c r="V166" s="13" t="str">
        <f t="shared" si="18"/>
        <v>0</v>
      </c>
      <c r="W166" s="13">
        <v>0</v>
      </c>
      <c r="X166" s="13"/>
      <c r="Y166" s="12"/>
      <c r="Z166" s="12"/>
      <c r="AA166" s="13" t="str">
        <f t="shared" si="19"/>
        <v>31m</v>
      </c>
      <c r="AC166">
        <v>31</v>
      </c>
    </row>
    <row r="167" spans="1:29" x14ac:dyDescent="0.25">
      <c r="A167" s="12">
        <v>153</v>
      </c>
      <c r="B167" s="12" t="s">
        <v>264</v>
      </c>
      <c r="C167" s="12" t="s">
        <v>132</v>
      </c>
      <c r="D167" s="12">
        <v>4</v>
      </c>
      <c r="E167" s="12">
        <v>4</v>
      </c>
      <c r="F167" s="12">
        <v>0</v>
      </c>
      <c r="G167" s="12">
        <v>4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4</v>
      </c>
      <c r="O167" s="12" t="s">
        <v>969</v>
      </c>
      <c r="P167" s="30" t="s">
        <v>970</v>
      </c>
      <c r="Q167" s="12" t="s">
        <v>167</v>
      </c>
      <c r="R167" s="12" t="s">
        <v>40</v>
      </c>
      <c r="S167" s="13" t="str">
        <f t="shared" si="16"/>
        <v>10.215</v>
      </c>
      <c r="T167" s="15" t="s">
        <v>26</v>
      </c>
      <c r="U167" s="30" t="s">
        <v>970</v>
      </c>
      <c r="V167" s="13" t="str">
        <f t="shared" si="18"/>
        <v>0</v>
      </c>
      <c r="W167" s="13">
        <v>0</v>
      </c>
      <c r="X167" s="13"/>
      <c r="Y167" s="12"/>
      <c r="Z167" s="12"/>
      <c r="AA167" s="13" t="str">
        <f t="shared" si="19"/>
        <v>30m</v>
      </c>
      <c r="AC167">
        <v>30</v>
      </c>
    </row>
    <row r="168" spans="1:29" x14ac:dyDescent="0.25">
      <c r="A168" s="12">
        <v>154</v>
      </c>
      <c r="B168" s="12" t="s">
        <v>462</v>
      </c>
      <c r="C168" s="12" t="s">
        <v>68</v>
      </c>
      <c r="D168" s="12">
        <v>1</v>
      </c>
      <c r="E168" s="12">
        <v>1</v>
      </c>
      <c r="F168" s="12">
        <v>0</v>
      </c>
      <c r="G168" s="12">
        <v>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1</v>
      </c>
      <c r="O168" s="12" t="s">
        <v>971</v>
      </c>
      <c r="P168" s="30" t="s">
        <v>972</v>
      </c>
      <c r="Q168" s="12" t="s">
        <v>61</v>
      </c>
      <c r="R168" s="12" t="s">
        <v>65</v>
      </c>
      <c r="S168" s="13" t="str">
        <f t="shared" si="16"/>
        <v>10.215</v>
      </c>
      <c r="T168" s="15" t="s">
        <v>26</v>
      </c>
      <c r="U168" s="30" t="s">
        <v>972</v>
      </c>
      <c r="V168" s="13" t="str">
        <f t="shared" si="18"/>
        <v>0</v>
      </c>
      <c r="W168" s="13">
        <v>0</v>
      </c>
      <c r="X168" s="13"/>
      <c r="Y168" s="12"/>
      <c r="Z168" s="12"/>
      <c r="AA168" s="13" t="str">
        <f t="shared" si="19"/>
        <v>30m</v>
      </c>
      <c r="AC168">
        <v>30</v>
      </c>
    </row>
    <row r="169" spans="1:29" x14ac:dyDescent="0.25">
      <c r="A169" s="12">
        <v>155</v>
      </c>
      <c r="B169" s="12" t="s">
        <v>559</v>
      </c>
      <c r="C169" s="12" t="s">
        <v>48</v>
      </c>
      <c r="D169" s="12">
        <v>1</v>
      </c>
      <c r="E169" s="12">
        <v>1</v>
      </c>
      <c r="F169" s="12">
        <v>0</v>
      </c>
      <c r="G169" s="12">
        <v>1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1</v>
      </c>
      <c r="O169" s="12" t="s">
        <v>971</v>
      </c>
      <c r="P169" s="30" t="s">
        <v>972</v>
      </c>
      <c r="Q169" s="12" t="s">
        <v>492</v>
      </c>
      <c r="R169" s="12" t="s">
        <v>558</v>
      </c>
      <c r="S169" s="13" t="str">
        <f t="shared" si="16"/>
        <v>10.215</v>
      </c>
      <c r="T169" s="15" t="s">
        <v>26</v>
      </c>
      <c r="U169" s="30" t="s">
        <v>972</v>
      </c>
      <c r="V169" s="13" t="str">
        <f t="shared" si="18"/>
        <v>0</v>
      </c>
      <c r="W169" s="13">
        <v>0</v>
      </c>
      <c r="X169" s="13"/>
      <c r="Y169" s="12"/>
      <c r="Z169" s="12"/>
      <c r="AA169" s="13" t="str">
        <f t="shared" si="19"/>
        <v>30m</v>
      </c>
      <c r="AC169">
        <v>30</v>
      </c>
    </row>
    <row r="170" spans="1:29" x14ac:dyDescent="0.25">
      <c r="A170" s="12">
        <v>156</v>
      </c>
      <c r="B170" s="12" t="s">
        <v>472</v>
      </c>
      <c r="C170" s="12" t="s">
        <v>37</v>
      </c>
      <c r="D170" s="12">
        <v>1</v>
      </c>
      <c r="E170" s="12">
        <v>1</v>
      </c>
      <c r="F170" s="12">
        <v>0</v>
      </c>
      <c r="G170" s="12">
        <v>1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1</v>
      </c>
      <c r="O170" s="12" t="s">
        <v>971</v>
      </c>
      <c r="P170" s="30" t="s">
        <v>973</v>
      </c>
      <c r="Q170" s="12" t="e">
        <v>#N/A</v>
      </c>
      <c r="R170" s="12" t="e">
        <v>#N/A</v>
      </c>
      <c r="S170" s="13" t="str">
        <f t="shared" si="16"/>
        <v>10.214</v>
      </c>
      <c r="T170" s="15" t="s">
        <v>26</v>
      </c>
      <c r="U170" s="30" t="s">
        <v>973</v>
      </c>
      <c r="V170" s="13" t="str">
        <f t="shared" si="18"/>
        <v>0</v>
      </c>
      <c r="W170" s="13">
        <v>0</v>
      </c>
      <c r="X170" s="13"/>
      <c r="Y170" s="12"/>
      <c r="Z170" s="12"/>
      <c r="AA170" s="13" t="str">
        <f t="shared" si="19"/>
        <v>30m</v>
      </c>
      <c r="AC170">
        <v>30</v>
      </c>
    </row>
    <row r="171" spans="1:29" x14ac:dyDescent="0.25">
      <c r="A171" s="12">
        <v>157</v>
      </c>
      <c r="B171" s="12" t="s">
        <v>457</v>
      </c>
      <c r="C171" s="12" t="s">
        <v>132</v>
      </c>
      <c r="D171" s="12">
        <v>1</v>
      </c>
      <c r="E171" s="12">
        <v>1</v>
      </c>
      <c r="F171" s="12">
        <v>0</v>
      </c>
      <c r="G171" s="12">
        <v>1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1</v>
      </c>
      <c r="O171" s="12" t="s">
        <v>971</v>
      </c>
      <c r="P171" s="30" t="s">
        <v>974</v>
      </c>
      <c r="Q171" s="12" t="s">
        <v>61</v>
      </c>
      <c r="R171" s="12" t="s">
        <v>456</v>
      </c>
      <c r="S171" s="13" t="str">
        <f t="shared" si="16"/>
        <v>10.215</v>
      </c>
      <c r="T171" s="15" t="s">
        <v>26</v>
      </c>
      <c r="U171" s="30" t="s">
        <v>974</v>
      </c>
      <c r="V171" s="13" t="str">
        <f t="shared" si="18"/>
        <v>0</v>
      </c>
      <c r="W171" s="13">
        <v>0</v>
      </c>
      <c r="X171" s="13"/>
      <c r="Y171" s="12"/>
      <c r="Z171" s="12"/>
      <c r="AA171" s="13" t="str">
        <f t="shared" si="19"/>
        <v>29m</v>
      </c>
      <c r="AC171">
        <v>29</v>
      </c>
    </row>
    <row r="172" spans="1:29" hidden="1" x14ac:dyDescent="0.25">
      <c r="A172" s="12">
        <v>158</v>
      </c>
      <c r="B172" s="12" t="s">
        <v>298</v>
      </c>
      <c r="C172" s="12" t="s">
        <v>43</v>
      </c>
      <c r="D172" s="12">
        <v>6</v>
      </c>
      <c r="E172" s="12">
        <v>6</v>
      </c>
      <c r="F172" s="12">
        <v>0</v>
      </c>
      <c r="G172" s="12">
        <v>6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6</v>
      </c>
      <c r="O172" s="12" t="s">
        <v>934</v>
      </c>
      <c r="P172" s="30" t="s">
        <v>975</v>
      </c>
      <c r="Q172" s="12" t="s">
        <v>98</v>
      </c>
      <c r="R172" s="12" t="s">
        <v>296</v>
      </c>
      <c r="S172" s="13" t="str">
        <f t="shared" si="16"/>
        <v>10.211</v>
      </c>
      <c r="T172" s="16" t="s">
        <v>33</v>
      </c>
      <c r="U172" s="30" t="s">
        <v>975</v>
      </c>
      <c r="V172" s="13" t="str">
        <f t="shared" si="18"/>
        <v>0</v>
      </c>
      <c r="W172" s="13">
        <v>0</v>
      </c>
      <c r="X172" s="13"/>
      <c r="Y172" s="12"/>
      <c r="Z172" s="12"/>
      <c r="AA172" s="13" t="str">
        <f t="shared" si="19"/>
        <v>29m</v>
      </c>
      <c r="AC172">
        <v>29</v>
      </c>
    </row>
    <row r="173" spans="1:29" x14ac:dyDescent="0.25">
      <c r="A173" s="12">
        <v>159</v>
      </c>
      <c r="B173" s="12" t="s">
        <v>447</v>
      </c>
      <c r="C173" s="12" t="s">
        <v>448</v>
      </c>
      <c r="D173" s="12">
        <v>1</v>
      </c>
      <c r="E173" s="12">
        <v>1</v>
      </c>
      <c r="F173" s="12">
        <v>0</v>
      </c>
      <c r="G173" s="12">
        <v>1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1</v>
      </c>
      <c r="O173" s="12" t="s">
        <v>976</v>
      </c>
      <c r="P173" s="30" t="s">
        <v>977</v>
      </c>
      <c r="Q173" s="12" t="s">
        <v>657</v>
      </c>
      <c r="R173" s="12" t="s">
        <v>446</v>
      </c>
      <c r="S173" s="13" t="str">
        <f t="shared" si="16"/>
        <v>10.215</v>
      </c>
      <c r="T173" s="15" t="s">
        <v>26</v>
      </c>
      <c r="U173" s="30" t="s">
        <v>977</v>
      </c>
      <c r="V173" s="13" t="str">
        <f t="shared" si="18"/>
        <v>0</v>
      </c>
      <c r="W173" s="13">
        <v>0</v>
      </c>
      <c r="X173" s="13"/>
      <c r="Y173" s="12"/>
      <c r="Z173" s="12"/>
      <c r="AA173" s="13" t="str">
        <f t="shared" si="19"/>
        <v>25m</v>
      </c>
      <c r="AC173">
        <v>25</v>
      </c>
    </row>
    <row r="174" spans="1:29" x14ac:dyDescent="0.25">
      <c r="A174" s="12">
        <v>160</v>
      </c>
      <c r="B174" s="12" t="s">
        <v>373</v>
      </c>
      <c r="C174" s="12" t="s">
        <v>43</v>
      </c>
      <c r="D174" s="12">
        <v>1</v>
      </c>
      <c r="E174" s="12">
        <v>1</v>
      </c>
      <c r="F174" s="12">
        <v>0</v>
      </c>
      <c r="G174" s="12">
        <v>1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1</v>
      </c>
      <c r="O174" s="12" t="s">
        <v>976</v>
      </c>
      <c r="P174" s="30" t="s">
        <v>977</v>
      </c>
      <c r="Q174" s="12" t="s">
        <v>662</v>
      </c>
      <c r="R174" s="12" t="s">
        <v>371</v>
      </c>
      <c r="S174" s="13" t="str">
        <f t="shared" si="16"/>
        <v>10.211</v>
      </c>
      <c r="T174" s="15" t="s">
        <v>26</v>
      </c>
      <c r="U174" s="30" t="s">
        <v>977</v>
      </c>
      <c r="V174" s="13" t="str">
        <f t="shared" si="18"/>
        <v>0</v>
      </c>
      <c r="W174" s="13">
        <v>0</v>
      </c>
      <c r="X174" s="13"/>
      <c r="Y174" s="12"/>
      <c r="Z174" s="12"/>
      <c r="AA174" s="13" t="str">
        <f t="shared" si="19"/>
        <v>25m</v>
      </c>
      <c r="AC174">
        <v>25</v>
      </c>
    </row>
    <row r="175" spans="1:29" x14ac:dyDescent="0.25">
      <c r="A175" s="12">
        <v>161</v>
      </c>
      <c r="B175" s="12" t="s">
        <v>562</v>
      </c>
      <c r="C175" s="12" t="s">
        <v>68</v>
      </c>
      <c r="D175" s="12">
        <v>1</v>
      </c>
      <c r="E175" s="12">
        <v>1</v>
      </c>
      <c r="F175" s="12">
        <v>0</v>
      </c>
      <c r="G175" s="12">
        <v>1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1</v>
      </c>
      <c r="O175" s="12" t="s">
        <v>976</v>
      </c>
      <c r="P175" s="30" t="s">
        <v>978</v>
      </c>
      <c r="Q175" s="12" t="s">
        <v>492</v>
      </c>
      <c r="R175" s="12" t="s">
        <v>65</v>
      </c>
      <c r="S175" s="13" t="str">
        <f t="shared" si="16"/>
        <v>10.215</v>
      </c>
      <c r="T175" s="15" t="s">
        <v>26</v>
      </c>
      <c r="U175" s="30" t="s">
        <v>978</v>
      </c>
      <c r="V175" s="13" t="str">
        <f t="shared" si="18"/>
        <v>0</v>
      </c>
      <c r="W175" s="13">
        <v>0</v>
      </c>
      <c r="X175" s="13"/>
      <c r="Y175" s="12"/>
      <c r="Z175" s="12"/>
      <c r="AA175" s="13" t="str">
        <f t="shared" si="19"/>
        <v>25m</v>
      </c>
      <c r="AC175">
        <v>25</v>
      </c>
    </row>
    <row r="176" spans="1:29" x14ac:dyDescent="0.25">
      <c r="A176" s="12">
        <v>162</v>
      </c>
      <c r="B176" s="12" t="s">
        <v>420</v>
      </c>
      <c r="C176" s="12" t="s">
        <v>48</v>
      </c>
      <c r="D176" s="12">
        <v>1</v>
      </c>
      <c r="E176" s="12">
        <v>1</v>
      </c>
      <c r="F176" s="12">
        <v>0</v>
      </c>
      <c r="G176" s="12">
        <v>1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1</v>
      </c>
      <c r="O176" s="12" t="s">
        <v>976</v>
      </c>
      <c r="P176" s="30" t="s">
        <v>979</v>
      </c>
      <c r="Q176" s="12">
        <v>0</v>
      </c>
      <c r="R176" s="12" t="s">
        <v>419</v>
      </c>
      <c r="S176" s="13" t="str">
        <f t="shared" si="16"/>
        <v>10.215</v>
      </c>
      <c r="T176" s="15" t="s">
        <v>26</v>
      </c>
      <c r="U176" s="30" t="s">
        <v>979</v>
      </c>
      <c r="V176" s="13" t="str">
        <f t="shared" si="18"/>
        <v>0</v>
      </c>
      <c r="W176" s="13">
        <v>0</v>
      </c>
      <c r="X176" s="13"/>
      <c r="Y176" s="12"/>
      <c r="Z176" s="12"/>
      <c r="AA176" s="13" t="str">
        <f t="shared" si="19"/>
        <v>25m</v>
      </c>
      <c r="AC176">
        <v>25</v>
      </c>
    </row>
    <row r="177" spans="1:29" x14ac:dyDescent="0.25">
      <c r="A177" s="12">
        <v>163</v>
      </c>
      <c r="B177" s="12" t="s">
        <v>320</v>
      </c>
      <c r="C177" s="12" t="s">
        <v>132</v>
      </c>
      <c r="D177" s="12">
        <v>1</v>
      </c>
      <c r="E177" s="12">
        <v>1</v>
      </c>
      <c r="F177" s="12">
        <v>0</v>
      </c>
      <c r="G177" s="12">
        <v>1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1</v>
      </c>
      <c r="O177" s="12" t="s">
        <v>976</v>
      </c>
      <c r="P177" s="30" t="s">
        <v>980</v>
      </c>
      <c r="Q177" s="12" t="s">
        <v>662</v>
      </c>
      <c r="R177" s="12" t="s">
        <v>318</v>
      </c>
      <c r="S177" s="13" t="str">
        <f t="shared" si="16"/>
        <v>10.215</v>
      </c>
      <c r="T177" s="15" t="s">
        <v>26</v>
      </c>
      <c r="U177" s="30" t="s">
        <v>980</v>
      </c>
      <c r="V177" s="13" t="str">
        <f t="shared" si="18"/>
        <v>0</v>
      </c>
      <c r="W177" s="13">
        <v>0</v>
      </c>
      <c r="X177" s="13"/>
      <c r="Y177" s="12"/>
      <c r="Z177" s="12"/>
      <c r="AA177" s="13" t="str">
        <f t="shared" si="19"/>
        <v>25m</v>
      </c>
      <c r="AC177">
        <v>25</v>
      </c>
    </row>
    <row r="178" spans="1:29" x14ac:dyDescent="0.25">
      <c r="A178" s="12">
        <v>164</v>
      </c>
      <c r="B178" s="12" t="s">
        <v>493</v>
      </c>
      <c r="C178" s="12" t="s">
        <v>48</v>
      </c>
      <c r="D178" s="12">
        <v>1</v>
      </c>
      <c r="E178" s="12">
        <v>1</v>
      </c>
      <c r="F178" s="12">
        <v>0</v>
      </c>
      <c r="G178" s="12">
        <v>1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1</v>
      </c>
      <c r="O178" s="12" t="s">
        <v>981</v>
      </c>
      <c r="P178" s="30" t="s">
        <v>982</v>
      </c>
      <c r="Q178" s="12" t="s">
        <v>492</v>
      </c>
      <c r="R178" s="12" t="s">
        <v>60</v>
      </c>
      <c r="S178" s="13" t="str">
        <f t="shared" si="16"/>
        <v>10.211</v>
      </c>
      <c r="T178" s="15" t="s">
        <v>26</v>
      </c>
      <c r="U178" s="30" t="s">
        <v>982</v>
      </c>
      <c r="V178" s="13" t="str">
        <f t="shared" si="18"/>
        <v>0</v>
      </c>
      <c r="W178" s="13">
        <v>0</v>
      </c>
      <c r="X178" s="13"/>
      <c r="Y178" s="12"/>
      <c r="Z178" s="12"/>
      <c r="AA178" s="13" t="str">
        <f t="shared" si="19"/>
        <v>25m</v>
      </c>
      <c r="AC178">
        <v>25</v>
      </c>
    </row>
    <row r="179" spans="1:29" hidden="1" x14ac:dyDescent="0.25">
      <c r="A179" s="12">
        <v>165</v>
      </c>
      <c r="B179" s="12" t="s">
        <v>491</v>
      </c>
      <c r="C179" s="12" t="s">
        <v>132</v>
      </c>
      <c r="D179" s="12">
        <v>2</v>
      </c>
      <c r="E179" s="12">
        <v>2</v>
      </c>
      <c r="F179" s="12">
        <v>0</v>
      </c>
      <c r="G179" s="12">
        <v>2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2</v>
      </c>
      <c r="O179" s="12" t="s">
        <v>983</v>
      </c>
      <c r="P179" s="30" t="s">
        <v>984</v>
      </c>
      <c r="Q179" s="12" t="s">
        <v>653</v>
      </c>
      <c r="R179" s="12" t="s">
        <v>267</v>
      </c>
      <c r="S179" s="13" t="str">
        <f t="shared" si="16"/>
        <v>10.215</v>
      </c>
      <c r="T179" s="16" t="s">
        <v>33</v>
      </c>
      <c r="U179" s="30" t="s">
        <v>984</v>
      </c>
      <c r="V179" s="13" t="str">
        <f t="shared" si="18"/>
        <v>0</v>
      </c>
      <c r="W179" s="13">
        <v>0</v>
      </c>
      <c r="X179" s="13"/>
      <c r="Y179" s="12"/>
      <c r="Z179" s="12"/>
      <c r="AA179" s="13" t="str">
        <f t="shared" si="19"/>
        <v>25m</v>
      </c>
      <c r="AC179">
        <v>25</v>
      </c>
    </row>
    <row r="180" spans="1:29" x14ac:dyDescent="0.25">
      <c r="A180" s="12">
        <v>166</v>
      </c>
      <c r="B180" s="12" t="s">
        <v>406</v>
      </c>
      <c r="C180" s="12" t="s">
        <v>132</v>
      </c>
      <c r="D180" s="12">
        <v>2</v>
      </c>
      <c r="E180" s="12">
        <v>2</v>
      </c>
      <c r="F180" s="12">
        <v>0</v>
      </c>
      <c r="G180" s="12">
        <v>2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2</v>
      </c>
      <c r="O180" s="12" t="s">
        <v>942</v>
      </c>
      <c r="P180" s="30" t="s">
        <v>985</v>
      </c>
      <c r="Q180" s="12" t="s">
        <v>657</v>
      </c>
      <c r="R180" s="12" t="s">
        <v>322</v>
      </c>
      <c r="S180" s="13" t="str">
        <f t="shared" si="16"/>
        <v>10.215</v>
      </c>
      <c r="T180" s="15" t="s">
        <v>26</v>
      </c>
      <c r="U180" s="30" t="s">
        <v>985</v>
      </c>
      <c r="V180" s="13" t="str">
        <f t="shared" si="18"/>
        <v>0</v>
      </c>
      <c r="W180" s="13">
        <v>0</v>
      </c>
      <c r="X180" s="13"/>
      <c r="Y180" s="12"/>
      <c r="Z180" s="12"/>
      <c r="AA180" s="13" t="str">
        <f t="shared" si="19"/>
        <v>25m</v>
      </c>
      <c r="AC180">
        <v>25</v>
      </c>
    </row>
    <row r="181" spans="1:29" hidden="1" x14ac:dyDescent="0.25">
      <c r="A181" s="12">
        <v>167</v>
      </c>
      <c r="B181" s="12" t="s">
        <v>489</v>
      </c>
      <c r="C181" s="12" t="s">
        <v>43</v>
      </c>
      <c r="D181" s="12">
        <v>2</v>
      </c>
      <c r="E181" s="12">
        <v>2</v>
      </c>
      <c r="F181" s="12">
        <v>0</v>
      </c>
      <c r="G181" s="12">
        <v>2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2</v>
      </c>
      <c r="O181" s="12" t="s">
        <v>942</v>
      </c>
      <c r="P181" s="30" t="s">
        <v>986</v>
      </c>
      <c r="Q181" s="12" t="s">
        <v>653</v>
      </c>
      <c r="R181" s="12" t="s">
        <v>267</v>
      </c>
      <c r="S181" s="13" t="str">
        <f t="shared" si="16"/>
        <v>10.215</v>
      </c>
      <c r="T181" s="16" t="s">
        <v>33</v>
      </c>
      <c r="U181" s="30" t="s">
        <v>986</v>
      </c>
      <c r="V181" s="13" t="str">
        <f t="shared" si="18"/>
        <v>0</v>
      </c>
      <c r="W181" s="13">
        <v>0</v>
      </c>
      <c r="X181" s="13"/>
      <c r="Y181" s="12"/>
      <c r="Z181" s="12"/>
      <c r="AA181" s="13" t="str">
        <f t="shared" si="19"/>
        <v>25m</v>
      </c>
      <c r="AC181">
        <v>25</v>
      </c>
    </row>
    <row r="182" spans="1:29" x14ac:dyDescent="0.25">
      <c r="A182" s="12">
        <v>168</v>
      </c>
      <c r="B182" s="12" t="s">
        <v>315</v>
      </c>
      <c r="C182" s="12" t="s">
        <v>43</v>
      </c>
      <c r="D182" s="12">
        <v>1</v>
      </c>
      <c r="E182" s="12">
        <v>1</v>
      </c>
      <c r="F182" s="12">
        <v>0</v>
      </c>
      <c r="G182" s="12">
        <v>1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1</v>
      </c>
      <c r="O182" s="12" t="s">
        <v>981</v>
      </c>
      <c r="P182" s="30" t="s">
        <v>987</v>
      </c>
      <c r="Q182" s="12" t="s">
        <v>273</v>
      </c>
      <c r="R182" s="12" t="s">
        <v>129</v>
      </c>
      <c r="S182" s="13" t="str">
        <f t="shared" si="16"/>
        <v>10.215</v>
      </c>
      <c r="T182" s="15" t="s">
        <v>26</v>
      </c>
      <c r="U182" s="30" t="s">
        <v>987</v>
      </c>
      <c r="V182" s="13" t="str">
        <f t="shared" si="18"/>
        <v>0</v>
      </c>
      <c r="W182" s="13">
        <v>0</v>
      </c>
      <c r="X182" s="13"/>
      <c r="Y182" s="12"/>
      <c r="Z182" s="12"/>
      <c r="AA182" s="13" t="str">
        <f t="shared" si="19"/>
        <v>24m</v>
      </c>
      <c r="AC182">
        <v>24</v>
      </c>
    </row>
    <row r="183" spans="1:29" hidden="1" x14ac:dyDescent="0.25">
      <c r="A183" s="12">
        <v>169</v>
      </c>
      <c r="B183" s="12" t="s">
        <v>487</v>
      </c>
      <c r="C183" s="12" t="s">
        <v>275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 t="s">
        <v>650</v>
      </c>
      <c r="P183" s="30">
        <v>0</v>
      </c>
      <c r="Q183" s="12" t="s">
        <v>653</v>
      </c>
      <c r="R183" s="12" t="s">
        <v>485</v>
      </c>
      <c r="S183" s="13" t="str">
        <f t="shared" si="16"/>
        <v>10.215</v>
      </c>
      <c r="T183" s="16" t="s">
        <v>33</v>
      </c>
      <c r="U183" s="30">
        <v>0</v>
      </c>
      <c r="V183" s="13" t="str">
        <f t="shared" si="18"/>
        <v>0</v>
      </c>
      <c r="W183" s="13">
        <v>0</v>
      </c>
      <c r="X183" s="13"/>
      <c r="Y183" s="12"/>
      <c r="Z183" s="12"/>
      <c r="AA183" s="13" t="str">
        <f t="shared" si="19"/>
        <v/>
      </c>
      <c r="AC183" t="s">
        <v>1022</v>
      </c>
    </row>
    <row r="184" spans="1:29" x14ac:dyDescent="0.25">
      <c r="A184" s="12">
        <v>170</v>
      </c>
      <c r="B184" s="12" t="s">
        <v>307</v>
      </c>
      <c r="C184" s="12" t="s">
        <v>23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 t="s">
        <v>650</v>
      </c>
      <c r="P184" s="30">
        <v>0</v>
      </c>
      <c r="Q184" s="12" t="e">
        <v>#N/A</v>
      </c>
      <c r="R184" s="12" t="e">
        <v>#N/A</v>
      </c>
      <c r="S184" s="13" t="str">
        <f t="shared" si="16"/>
        <v>10.211</v>
      </c>
      <c r="T184" s="15" t="s">
        <v>26</v>
      </c>
      <c r="U184" s="30">
        <v>0</v>
      </c>
      <c r="V184" s="13" t="str">
        <f t="shared" si="18"/>
        <v>0</v>
      </c>
      <c r="W184" s="13">
        <v>0</v>
      </c>
      <c r="X184" s="13"/>
      <c r="Y184" s="12"/>
      <c r="Z184" s="12"/>
      <c r="AA184" s="13" t="str">
        <f t="shared" si="19"/>
        <v/>
      </c>
      <c r="AC184" t="s">
        <v>1022</v>
      </c>
    </row>
    <row r="185" spans="1:29" x14ac:dyDescent="0.25">
      <c r="A185" s="12">
        <v>171</v>
      </c>
      <c r="B185" s="12" t="s">
        <v>497</v>
      </c>
      <c r="C185" s="12" t="s">
        <v>43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12">
        <v>0</v>
      </c>
      <c r="O185" s="12" t="s">
        <v>650</v>
      </c>
      <c r="P185" s="30">
        <v>0</v>
      </c>
      <c r="Q185" s="12" t="s">
        <v>454</v>
      </c>
      <c r="R185" s="12" t="s">
        <v>453</v>
      </c>
      <c r="S185" s="13" t="str">
        <f t="shared" si="16"/>
        <v>10.211</v>
      </c>
      <c r="T185" s="15" t="s">
        <v>26</v>
      </c>
      <c r="U185" s="30">
        <v>0</v>
      </c>
      <c r="V185" s="13" t="str">
        <f t="shared" si="18"/>
        <v>0</v>
      </c>
      <c r="W185" s="13">
        <v>0</v>
      </c>
      <c r="X185" s="13"/>
      <c r="Y185" s="12"/>
      <c r="Z185" s="12"/>
      <c r="AA185" s="13" t="str">
        <f t="shared" si="19"/>
        <v/>
      </c>
      <c r="AC185" t="s">
        <v>1022</v>
      </c>
    </row>
    <row r="186" spans="1:29" x14ac:dyDescent="0.25">
      <c r="A186" s="12">
        <v>172</v>
      </c>
      <c r="B186" s="12" t="s">
        <v>168</v>
      </c>
      <c r="C186" s="12" t="s">
        <v>48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 t="s">
        <v>650</v>
      </c>
      <c r="P186" s="30">
        <v>0</v>
      </c>
      <c r="Q186" s="12" t="s">
        <v>263</v>
      </c>
      <c r="R186" s="12" t="s">
        <v>166</v>
      </c>
      <c r="S186" s="13" t="str">
        <f t="shared" si="16"/>
        <v>10.215</v>
      </c>
      <c r="T186" s="15" t="s">
        <v>26</v>
      </c>
      <c r="U186" s="30">
        <v>0</v>
      </c>
      <c r="V186" s="13" t="str">
        <f t="shared" si="18"/>
        <v>0</v>
      </c>
      <c r="W186" s="13">
        <v>0</v>
      </c>
      <c r="X186" s="13"/>
      <c r="Y186" s="12"/>
      <c r="Z186" s="12"/>
      <c r="AA186" s="13" t="str">
        <f t="shared" si="19"/>
        <v/>
      </c>
      <c r="AC186" t="s">
        <v>1022</v>
      </c>
    </row>
    <row r="187" spans="1:29" hidden="1" x14ac:dyDescent="0.25">
      <c r="A187" s="12">
        <v>173</v>
      </c>
      <c r="B187" s="12" t="s">
        <v>649</v>
      </c>
      <c r="C187" s="12" t="s">
        <v>68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 t="s">
        <v>650</v>
      </c>
      <c r="P187" s="30">
        <v>0</v>
      </c>
      <c r="Q187" s="12" t="s">
        <v>653</v>
      </c>
      <c r="R187" s="12" t="s">
        <v>125</v>
      </c>
      <c r="S187" s="13" t="str">
        <f t="shared" si="16"/>
        <v>10.215</v>
      </c>
      <c r="T187" s="16" t="s">
        <v>33</v>
      </c>
      <c r="U187" s="30">
        <v>0</v>
      </c>
      <c r="V187" s="13" t="str">
        <f t="shared" si="18"/>
        <v>0</v>
      </c>
      <c r="W187" s="13">
        <v>0</v>
      </c>
      <c r="X187" s="13"/>
      <c r="Y187" s="12"/>
      <c r="Z187" s="12"/>
      <c r="AA187" s="13" t="str">
        <f t="shared" si="19"/>
        <v/>
      </c>
      <c r="AC187" t="s">
        <v>1022</v>
      </c>
    </row>
    <row r="188" spans="1:29" x14ac:dyDescent="0.25">
      <c r="A188" s="12">
        <v>174</v>
      </c>
      <c r="B188" s="12" t="s">
        <v>666</v>
      </c>
      <c r="C188" s="12" t="s">
        <v>43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 t="s">
        <v>650</v>
      </c>
      <c r="P188" s="30">
        <v>0</v>
      </c>
      <c r="Q188" s="12" t="s">
        <v>667</v>
      </c>
      <c r="R188" s="12" t="s">
        <v>20</v>
      </c>
      <c r="S188" s="13" t="str">
        <f t="shared" si="16"/>
        <v>10.215</v>
      </c>
      <c r="T188" s="15" t="s">
        <v>26</v>
      </c>
      <c r="U188" s="30">
        <v>0</v>
      </c>
      <c r="V188" s="13" t="str">
        <f t="shared" si="18"/>
        <v>0</v>
      </c>
      <c r="W188" s="13">
        <v>0</v>
      </c>
      <c r="X188" s="13"/>
      <c r="Y188" s="12"/>
      <c r="Z188" s="12"/>
      <c r="AA188" s="13" t="str">
        <f t="shared" si="19"/>
        <v/>
      </c>
      <c r="AC188" t="s">
        <v>1022</v>
      </c>
    </row>
    <row r="189" spans="1:29" x14ac:dyDescent="0.25">
      <c r="A189" s="12">
        <v>175</v>
      </c>
      <c r="B189" s="12" t="s">
        <v>103</v>
      </c>
      <c r="C189" s="12" t="s">
        <v>48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 t="s">
        <v>650</v>
      </c>
      <c r="P189" s="30">
        <v>0</v>
      </c>
      <c r="Q189" s="12" t="e">
        <v>#N/A</v>
      </c>
      <c r="R189" s="12" t="e">
        <v>#N/A</v>
      </c>
      <c r="S189" s="13" t="str">
        <f t="shared" si="16"/>
        <v>10.215</v>
      </c>
      <c r="T189" s="15" t="s">
        <v>26</v>
      </c>
      <c r="U189" s="30">
        <v>0</v>
      </c>
      <c r="V189" s="13" t="str">
        <f t="shared" si="18"/>
        <v>0</v>
      </c>
      <c r="W189" s="13">
        <v>0</v>
      </c>
      <c r="X189" s="13"/>
      <c r="Y189" s="12"/>
      <c r="Z189" s="12"/>
      <c r="AA189" s="13" t="str">
        <f t="shared" si="19"/>
        <v/>
      </c>
      <c r="AC189" t="s">
        <v>1022</v>
      </c>
    </row>
    <row r="190" spans="1:29" x14ac:dyDescent="0.25">
      <c r="A190" s="12">
        <v>176</v>
      </c>
      <c r="B190" s="12" t="s">
        <v>452</v>
      </c>
      <c r="C190" s="12" t="s">
        <v>43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 t="s">
        <v>650</v>
      </c>
      <c r="P190" s="30">
        <v>0</v>
      </c>
      <c r="Q190" s="12" t="e">
        <v>#N/A</v>
      </c>
      <c r="R190" s="12" t="e">
        <v>#N/A</v>
      </c>
      <c r="S190" s="13" t="str">
        <f t="shared" si="16"/>
        <v>10.215</v>
      </c>
      <c r="T190" s="15" t="s">
        <v>26</v>
      </c>
      <c r="U190" s="30">
        <v>0</v>
      </c>
      <c r="V190" s="13" t="str">
        <f t="shared" si="18"/>
        <v>0</v>
      </c>
      <c r="W190" s="13">
        <v>0</v>
      </c>
      <c r="X190" s="13"/>
      <c r="Y190" s="12"/>
      <c r="Z190" s="12"/>
      <c r="AA190" s="13" t="str">
        <f t="shared" si="19"/>
        <v/>
      </c>
    </row>
    <row r="191" spans="1:29" hidden="1" x14ac:dyDescent="0.25">
      <c r="W191">
        <f>SUM(W15:W190)</f>
        <v>8</v>
      </c>
      <c r="X191" s="37"/>
      <c r="Z191" s="33">
        <f>SUM(Z15:Z190)</f>
        <v>857</v>
      </c>
      <c r="AB191">
        <f>SUM(Z191:AA191)</f>
        <v>857</v>
      </c>
      <c r="AC191">
        <f>SUM(AC15:AC190)</f>
        <v>5354</v>
      </c>
    </row>
    <row r="194" spans="3:23" x14ac:dyDescent="0.25">
      <c r="W194">
        <f>8*24</f>
        <v>192</v>
      </c>
    </row>
    <row r="195" spans="3:23" x14ac:dyDescent="0.25">
      <c r="W195">
        <f>Z191</f>
        <v>857</v>
      </c>
    </row>
    <row r="196" spans="3:23" x14ac:dyDescent="0.25">
      <c r="C196" s="12">
        <v>3</v>
      </c>
      <c r="O196">
        <v>43</v>
      </c>
      <c r="Q196" s="12">
        <v>7</v>
      </c>
      <c r="S196">
        <v>59</v>
      </c>
      <c r="W196">
        <f>AC191/60</f>
        <v>89.233333333333334</v>
      </c>
    </row>
    <row r="197" spans="3:23" x14ac:dyDescent="0.25">
      <c r="C197" s="12">
        <v>3</v>
      </c>
      <c r="O197">
        <v>14</v>
      </c>
      <c r="Q197" s="12">
        <v>7</v>
      </c>
      <c r="S197">
        <v>59</v>
      </c>
    </row>
    <row r="198" spans="3:23" x14ac:dyDescent="0.25">
      <c r="C198" s="12">
        <v>8</v>
      </c>
      <c r="O198">
        <v>29</v>
      </c>
      <c r="Q198" s="12">
        <v>7</v>
      </c>
      <c r="S198">
        <v>29</v>
      </c>
      <c r="W198">
        <f>SUM(W194:W197)</f>
        <v>1138.2333333333333</v>
      </c>
    </row>
    <row r="199" spans="3:23" x14ac:dyDescent="0.25">
      <c r="C199" s="12">
        <v>3</v>
      </c>
      <c r="O199">
        <v>25</v>
      </c>
      <c r="Q199" s="12">
        <v>6</v>
      </c>
      <c r="S199">
        <v>40</v>
      </c>
    </row>
    <row r="200" spans="3:23" x14ac:dyDescent="0.25">
      <c r="C200" s="12">
        <v>3</v>
      </c>
      <c r="O200">
        <v>17</v>
      </c>
      <c r="Q200" s="12">
        <v>6</v>
      </c>
      <c r="S200">
        <v>15</v>
      </c>
      <c r="W200" s="39">
        <f>W198/176</f>
        <v>6.467234848484849</v>
      </c>
    </row>
    <row r="201" spans="3:23" x14ac:dyDescent="0.25">
      <c r="C201" s="12">
        <v>9</v>
      </c>
      <c r="O201">
        <v>55</v>
      </c>
      <c r="Q201" s="12">
        <v>6</v>
      </c>
      <c r="S201">
        <v>15</v>
      </c>
    </row>
    <row r="202" spans="3:23" x14ac:dyDescent="0.25">
      <c r="C202" s="12">
        <v>9</v>
      </c>
      <c r="O202">
        <v>50</v>
      </c>
      <c r="Q202" s="12">
        <v>5</v>
      </c>
      <c r="S202">
        <v>45</v>
      </c>
    </row>
    <row r="203" spans="3:23" x14ac:dyDescent="0.25">
      <c r="C203" s="12">
        <v>9</v>
      </c>
      <c r="O203">
        <v>45</v>
      </c>
      <c r="Q203" s="12">
        <v>3</v>
      </c>
      <c r="S203">
        <v>0</v>
      </c>
    </row>
    <row r="204" spans="3:23" x14ac:dyDescent="0.25">
      <c r="C204" s="12">
        <v>9</v>
      </c>
      <c r="O204">
        <v>41</v>
      </c>
      <c r="Q204" s="12">
        <v>2</v>
      </c>
      <c r="S204">
        <v>40</v>
      </c>
    </row>
    <row r="205" spans="3:23" x14ac:dyDescent="0.25">
      <c r="C205" s="12">
        <v>9</v>
      </c>
      <c r="O205">
        <v>38</v>
      </c>
      <c r="Q205" s="12">
        <v>2</v>
      </c>
      <c r="S205">
        <v>17</v>
      </c>
    </row>
    <row r="206" spans="3:23" x14ac:dyDescent="0.25">
      <c r="C206" s="12">
        <v>9</v>
      </c>
      <c r="O206">
        <v>30</v>
      </c>
      <c r="Q206" s="12">
        <v>2</v>
      </c>
      <c r="S206">
        <v>14</v>
      </c>
    </row>
    <row r="207" spans="3:23" x14ac:dyDescent="0.25">
      <c r="C207" s="12">
        <v>9</v>
      </c>
      <c r="O207">
        <v>24</v>
      </c>
      <c r="Q207" s="12">
        <v>1</v>
      </c>
      <c r="S207">
        <v>46</v>
      </c>
    </row>
    <row r="208" spans="3:23" x14ac:dyDescent="0.25">
      <c r="C208" s="12">
        <v>9</v>
      </c>
      <c r="O208">
        <v>10</v>
      </c>
      <c r="Q208" s="12">
        <v>1</v>
      </c>
      <c r="S208">
        <v>27</v>
      </c>
    </row>
    <row r="209" spans="3:19" x14ac:dyDescent="0.25">
      <c r="C209" s="12">
        <v>9</v>
      </c>
      <c r="O209">
        <v>2</v>
      </c>
      <c r="Q209" s="12">
        <v>1</v>
      </c>
      <c r="S209">
        <v>15</v>
      </c>
    </row>
    <row r="210" spans="3:19" x14ac:dyDescent="0.25">
      <c r="C210" s="12">
        <v>8</v>
      </c>
      <c r="O210">
        <v>57</v>
      </c>
      <c r="Q210" s="12">
        <v>19</v>
      </c>
      <c r="S210">
        <v>42</v>
      </c>
    </row>
    <row r="211" spans="3:19" x14ac:dyDescent="0.25">
      <c r="C211" s="12">
        <v>8</v>
      </c>
      <c r="O211">
        <v>55</v>
      </c>
      <c r="Q211" s="12">
        <v>18</v>
      </c>
      <c r="S211">
        <v>39</v>
      </c>
    </row>
    <row r="212" spans="3:19" x14ac:dyDescent="0.25">
      <c r="C212" s="12">
        <v>8</v>
      </c>
      <c r="O212">
        <v>43</v>
      </c>
      <c r="Q212" s="12">
        <v>14</v>
      </c>
      <c r="S212">
        <v>30</v>
      </c>
    </row>
    <row r="213" spans="3:19" x14ac:dyDescent="0.25">
      <c r="C213" s="12">
        <v>8</v>
      </c>
      <c r="O213">
        <v>43</v>
      </c>
      <c r="Q213" s="12">
        <v>11</v>
      </c>
      <c r="S213">
        <v>29</v>
      </c>
    </row>
    <row r="214" spans="3:19" x14ac:dyDescent="0.25">
      <c r="C214" s="12">
        <v>8</v>
      </c>
      <c r="O214">
        <v>36</v>
      </c>
      <c r="S214">
        <v>58</v>
      </c>
    </row>
    <row r="215" spans="3:19" x14ac:dyDescent="0.25">
      <c r="C215" s="12">
        <v>8</v>
      </c>
      <c r="O215">
        <v>4</v>
      </c>
      <c r="S215">
        <v>57</v>
      </c>
    </row>
    <row r="216" spans="3:19" x14ac:dyDescent="0.25">
      <c r="C216" s="12">
        <v>8</v>
      </c>
      <c r="O216">
        <v>2</v>
      </c>
      <c r="S216">
        <v>57</v>
      </c>
    </row>
    <row r="217" spans="3:19" x14ac:dyDescent="0.25">
      <c r="C217" s="12">
        <v>7</v>
      </c>
      <c r="O217">
        <v>56</v>
      </c>
      <c r="S217">
        <v>50</v>
      </c>
    </row>
    <row r="218" spans="3:19" x14ac:dyDescent="0.25">
      <c r="C218" s="12">
        <v>7</v>
      </c>
      <c r="O218">
        <v>23</v>
      </c>
      <c r="S218">
        <v>50</v>
      </c>
    </row>
    <row r="219" spans="3:19" x14ac:dyDescent="0.25">
      <c r="C219" s="12">
        <v>6</v>
      </c>
      <c r="O219">
        <v>40</v>
      </c>
      <c r="S219">
        <v>49</v>
      </c>
    </row>
    <row r="220" spans="3:19" x14ac:dyDescent="0.25">
      <c r="C220" s="12">
        <v>6</v>
      </c>
      <c r="O220">
        <v>33</v>
      </c>
      <c r="S220">
        <v>42</v>
      </c>
    </row>
    <row r="221" spans="3:19" x14ac:dyDescent="0.25">
      <c r="C221" s="12">
        <v>6</v>
      </c>
      <c r="O221">
        <v>0</v>
      </c>
      <c r="S221">
        <v>40</v>
      </c>
    </row>
    <row r="222" spans="3:19" x14ac:dyDescent="0.25">
      <c r="C222" s="12">
        <v>5</v>
      </c>
      <c r="O222">
        <v>40</v>
      </c>
      <c r="S222">
        <v>29</v>
      </c>
    </row>
    <row r="223" spans="3:19" x14ac:dyDescent="0.25">
      <c r="C223" s="12">
        <v>5</v>
      </c>
      <c r="O223">
        <v>36</v>
      </c>
      <c r="S223">
        <v>25</v>
      </c>
    </row>
    <row r="224" spans="3:19" x14ac:dyDescent="0.25">
      <c r="C224" s="12">
        <v>5</v>
      </c>
      <c r="O224">
        <v>36</v>
      </c>
      <c r="S224">
        <v>25</v>
      </c>
    </row>
    <row r="225" spans="3:19" x14ac:dyDescent="0.25">
      <c r="C225" s="12">
        <v>5</v>
      </c>
      <c r="O225">
        <v>26</v>
      </c>
    </row>
    <row r="226" spans="3:19" x14ac:dyDescent="0.25">
      <c r="C226" s="12">
        <v>5</v>
      </c>
      <c r="O226">
        <v>18</v>
      </c>
      <c r="Q226">
        <f>SUBTOTAL(9,Q196:Q225)</f>
        <v>118</v>
      </c>
      <c r="S226">
        <f>SUBTOTAL(9,S196:S225)</f>
        <v>1043</v>
      </c>
    </row>
    <row r="227" spans="3:19" x14ac:dyDescent="0.25">
      <c r="C227" s="12">
        <v>5</v>
      </c>
      <c r="O227">
        <v>5</v>
      </c>
    </row>
    <row r="228" spans="3:19" x14ac:dyDescent="0.25">
      <c r="C228" s="12">
        <v>4</v>
      </c>
      <c r="O228">
        <v>59</v>
      </c>
    </row>
    <row r="229" spans="3:19" x14ac:dyDescent="0.25">
      <c r="C229" s="12">
        <v>4</v>
      </c>
      <c r="O229">
        <v>51</v>
      </c>
      <c r="Q229">
        <f>Q226+(S226/60)</f>
        <v>135.38333333333333</v>
      </c>
    </row>
    <row r="230" spans="3:19" x14ac:dyDescent="0.25">
      <c r="C230" s="12">
        <v>4</v>
      </c>
      <c r="O230">
        <v>49</v>
      </c>
    </row>
    <row r="231" spans="3:19" x14ac:dyDescent="0.25">
      <c r="C231" s="12">
        <v>4</v>
      </c>
      <c r="O231">
        <v>41</v>
      </c>
      <c r="Q231" s="38">
        <f>Q229/31</f>
        <v>4.3672043010752688</v>
      </c>
    </row>
    <row r="232" spans="3:19" x14ac:dyDescent="0.25">
      <c r="C232" s="12">
        <v>4</v>
      </c>
      <c r="O232">
        <v>18</v>
      </c>
    </row>
    <row r="233" spans="3:19" x14ac:dyDescent="0.25">
      <c r="C233" s="12">
        <v>4</v>
      </c>
      <c r="O233">
        <v>5</v>
      </c>
    </row>
    <row r="234" spans="3:19" x14ac:dyDescent="0.25">
      <c r="C234" s="12">
        <v>4</v>
      </c>
      <c r="O234">
        <v>5</v>
      </c>
    </row>
    <row r="235" spans="3:19" x14ac:dyDescent="0.25">
      <c r="C235" s="12">
        <v>3</v>
      </c>
      <c r="O235">
        <v>55</v>
      </c>
    </row>
    <row r="236" spans="3:19" x14ac:dyDescent="0.25">
      <c r="C236" s="12">
        <v>3</v>
      </c>
      <c r="O236">
        <v>53</v>
      </c>
    </row>
    <row r="237" spans="3:19" x14ac:dyDescent="0.25">
      <c r="C237" s="12">
        <v>3</v>
      </c>
      <c r="O237">
        <v>38</v>
      </c>
    </row>
    <row r="238" spans="3:19" x14ac:dyDescent="0.25">
      <c r="C238" s="12">
        <v>3</v>
      </c>
      <c r="O238">
        <v>32</v>
      </c>
    </row>
    <row r="239" spans="3:19" x14ac:dyDescent="0.25">
      <c r="C239" s="12">
        <v>3</v>
      </c>
      <c r="O239">
        <v>32</v>
      </c>
    </row>
    <row r="240" spans="3:19" x14ac:dyDescent="0.25">
      <c r="C240" s="12">
        <v>3</v>
      </c>
      <c r="O240">
        <v>31</v>
      </c>
    </row>
    <row r="241" spans="3:15" x14ac:dyDescent="0.25">
      <c r="C241" s="12">
        <v>3</v>
      </c>
      <c r="O241">
        <v>7</v>
      </c>
    </row>
    <row r="242" spans="3:15" x14ac:dyDescent="0.25">
      <c r="C242" s="12">
        <v>3</v>
      </c>
      <c r="O242">
        <v>7</v>
      </c>
    </row>
    <row r="243" spans="3:15" x14ac:dyDescent="0.25">
      <c r="C243" s="12">
        <v>3</v>
      </c>
      <c r="O243">
        <v>3</v>
      </c>
    </row>
    <row r="244" spans="3:15" x14ac:dyDescent="0.25">
      <c r="C244" s="12">
        <v>2</v>
      </c>
      <c r="O244">
        <v>59</v>
      </c>
    </row>
    <row r="245" spans="3:15" x14ac:dyDescent="0.25">
      <c r="C245" s="12">
        <v>2</v>
      </c>
      <c r="O245">
        <v>59</v>
      </c>
    </row>
    <row r="246" spans="3:15" x14ac:dyDescent="0.25">
      <c r="C246" s="12">
        <v>2</v>
      </c>
      <c r="O246">
        <v>57</v>
      </c>
    </row>
    <row r="247" spans="3:15" x14ac:dyDescent="0.25">
      <c r="C247" s="12">
        <v>2</v>
      </c>
      <c r="O247">
        <v>55</v>
      </c>
    </row>
    <row r="248" spans="3:15" x14ac:dyDescent="0.25">
      <c r="C248" s="12">
        <v>2</v>
      </c>
      <c r="O248">
        <v>54</v>
      </c>
    </row>
    <row r="249" spans="3:15" x14ac:dyDescent="0.25">
      <c r="C249" s="12">
        <v>2</v>
      </c>
      <c r="O249">
        <v>54</v>
      </c>
    </row>
    <row r="250" spans="3:15" x14ac:dyDescent="0.25">
      <c r="C250" s="12">
        <v>2</v>
      </c>
      <c r="O250">
        <v>50</v>
      </c>
    </row>
    <row r="251" spans="3:15" x14ac:dyDescent="0.25">
      <c r="C251" s="12">
        <v>2</v>
      </c>
      <c r="O251">
        <v>40</v>
      </c>
    </row>
    <row r="252" spans="3:15" x14ac:dyDescent="0.25">
      <c r="C252" s="12">
        <v>2</v>
      </c>
      <c r="O252">
        <v>38</v>
      </c>
    </row>
    <row r="253" spans="3:15" x14ac:dyDescent="0.25">
      <c r="C253" s="12">
        <v>2</v>
      </c>
      <c r="O253">
        <v>34</v>
      </c>
    </row>
    <row r="254" spans="3:15" x14ac:dyDescent="0.25">
      <c r="C254" s="12">
        <v>2</v>
      </c>
      <c r="O254">
        <v>32</v>
      </c>
    </row>
    <row r="255" spans="3:15" x14ac:dyDescent="0.25">
      <c r="C255" s="12">
        <v>2</v>
      </c>
      <c r="O255">
        <v>30</v>
      </c>
    </row>
    <row r="256" spans="3:15" x14ac:dyDescent="0.25">
      <c r="C256" s="12">
        <v>2</v>
      </c>
      <c r="O256">
        <v>30</v>
      </c>
    </row>
    <row r="257" spans="3:15" x14ac:dyDescent="0.25">
      <c r="C257" s="12">
        <v>2</v>
      </c>
      <c r="O257">
        <v>29</v>
      </c>
    </row>
    <row r="258" spans="3:15" x14ac:dyDescent="0.25">
      <c r="C258" s="12">
        <v>2</v>
      </c>
      <c r="O258">
        <v>25</v>
      </c>
    </row>
    <row r="259" spans="3:15" x14ac:dyDescent="0.25">
      <c r="C259" s="12">
        <v>2</v>
      </c>
      <c r="O259">
        <v>13</v>
      </c>
    </row>
    <row r="260" spans="3:15" x14ac:dyDescent="0.25">
      <c r="C260" s="12">
        <v>2</v>
      </c>
      <c r="O260">
        <v>9</v>
      </c>
    </row>
    <row r="261" spans="3:15" x14ac:dyDescent="0.25">
      <c r="C261" s="12">
        <v>2</v>
      </c>
      <c r="O261">
        <v>9</v>
      </c>
    </row>
    <row r="262" spans="3:15" x14ac:dyDescent="0.25">
      <c r="C262" s="12">
        <v>2</v>
      </c>
      <c r="O262">
        <v>7</v>
      </c>
    </row>
    <row r="263" spans="3:15" x14ac:dyDescent="0.25">
      <c r="C263" s="12">
        <v>2</v>
      </c>
      <c r="O263">
        <v>6</v>
      </c>
    </row>
    <row r="264" spans="3:15" x14ac:dyDescent="0.25">
      <c r="C264" s="12">
        <v>2</v>
      </c>
      <c r="O264">
        <v>5</v>
      </c>
    </row>
    <row r="265" spans="3:15" x14ac:dyDescent="0.25">
      <c r="C265" s="12">
        <v>21</v>
      </c>
      <c r="O265">
        <v>59</v>
      </c>
    </row>
    <row r="266" spans="3:15" x14ac:dyDescent="0.25">
      <c r="C266" s="12">
        <v>20</v>
      </c>
      <c r="O266">
        <v>3</v>
      </c>
    </row>
    <row r="267" spans="3:15" x14ac:dyDescent="0.25">
      <c r="C267" s="12">
        <v>1</v>
      </c>
      <c r="O267">
        <v>57</v>
      </c>
    </row>
    <row r="268" spans="3:15" x14ac:dyDescent="0.25">
      <c r="C268" s="12">
        <v>1</v>
      </c>
      <c r="O268">
        <v>50</v>
      </c>
    </row>
    <row r="269" spans="3:15" x14ac:dyDescent="0.25">
      <c r="C269" s="12">
        <v>1</v>
      </c>
      <c r="O269">
        <v>46</v>
      </c>
    </row>
    <row r="270" spans="3:15" x14ac:dyDescent="0.25">
      <c r="C270" s="12">
        <v>1</v>
      </c>
      <c r="O270">
        <v>33</v>
      </c>
    </row>
    <row r="271" spans="3:15" x14ac:dyDescent="0.25">
      <c r="C271" s="12">
        <v>1</v>
      </c>
      <c r="O271">
        <v>30</v>
      </c>
    </row>
    <row r="272" spans="3:15" x14ac:dyDescent="0.25">
      <c r="C272" s="12">
        <v>1</v>
      </c>
      <c r="O272">
        <v>29</v>
      </c>
    </row>
    <row r="273" spans="3:15" x14ac:dyDescent="0.25">
      <c r="C273" s="12">
        <v>1</v>
      </c>
      <c r="O273">
        <v>15</v>
      </c>
    </row>
    <row r="274" spans="3:15" x14ac:dyDescent="0.25">
      <c r="C274" s="12">
        <v>1</v>
      </c>
      <c r="O274">
        <v>14</v>
      </c>
    </row>
    <row r="275" spans="3:15" x14ac:dyDescent="0.25">
      <c r="C275" s="12">
        <v>1</v>
      </c>
      <c r="O275">
        <v>8</v>
      </c>
    </row>
    <row r="276" spans="3:15" x14ac:dyDescent="0.25">
      <c r="C276" s="12">
        <v>1</v>
      </c>
      <c r="O276">
        <v>8</v>
      </c>
    </row>
    <row r="277" spans="3:15" x14ac:dyDescent="0.25">
      <c r="C277" s="12">
        <v>1</v>
      </c>
      <c r="O277">
        <v>7</v>
      </c>
    </row>
    <row r="278" spans="3:15" x14ac:dyDescent="0.25">
      <c r="C278" s="12">
        <v>1</v>
      </c>
      <c r="O278">
        <v>4</v>
      </c>
    </row>
    <row r="279" spans="3:15" x14ac:dyDescent="0.25">
      <c r="C279" s="12">
        <v>18</v>
      </c>
      <c r="O279">
        <v>50</v>
      </c>
    </row>
    <row r="280" spans="3:15" x14ac:dyDescent="0.25">
      <c r="C280" s="12">
        <v>18</v>
      </c>
      <c r="O280">
        <v>21</v>
      </c>
    </row>
    <row r="281" spans="3:15" x14ac:dyDescent="0.25">
      <c r="C281" s="12">
        <v>17</v>
      </c>
      <c r="O281">
        <v>42</v>
      </c>
    </row>
    <row r="282" spans="3:15" x14ac:dyDescent="0.25">
      <c r="C282" s="12">
        <v>15</v>
      </c>
      <c r="O282">
        <v>37</v>
      </c>
    </row>
    <row r="283" spans="3:15" x14ac:dyDescent="0.25">
      <c r="C283" s="12">
        <v>14</v>
      </c>
      <c r="O283">
        <v>42</v>
      </c>
    </row>
    <row r="284" spans="3:15" x14ac:dyDescent="0.25">
      <c r="C284" s="12">
        <v>14</v>
      </c>
      <c r="O284">
        <v>35</v>
      </c>
    </row>
    <row r="285" spans="3:15" x14ac:dyDescent="0.25">
      <c r="C285" s="12">
        <v>14</v>
      </c>
      <c r="O285">
        <v>33</v>
      </c>
    </row>
    <row r="286" spans="3:15" x14ac:dyDescent="0.25">
      <c r="C286" s="12">
        <v>14</v>
      </c>
      <c r="O286">
        <v>14</v>
      </c>
    </row>
    <row r="287" spans="3:15" x14ac:dyDescent="0.25">
      <c r="C287" s="12">
        <v>14</v>
      </c>
      <c r="O287">
        <v>6</v>
      </c>
    </row>
    <row r="288" spans="3:15" x14ac:dyDescent="0.25">
      <c r="C288" s="12">
        <v>13</v>
      </c>
      <c r="O288">
        <v>35</v>
      </c>
    </row>
    <row r="289" spans="3:15" x14ac:dyDescent="0.25">
      <c r="C289" s="12">
        <v>13</v>
      </c>
      <c r="O289">
        <v>26</v>
      </c>
    </row>
    <row r="290" spans="3:15" x14ac:dyDescent="0.25">
      <c r="C290" s="12">
        <v>12</v>
      </c>
      <c r="O290">
        <v>30</v>
      </c>
    </row>
    <row r="291" spans="3:15" x14ac:dyDescent="0.25">
      <c r="C291" s="12">
        <v>12</v>
      </c>
      <c r="O291">
        <v>24</v>
      </c>
    </row>
    <row r="292" spans="3:15" x14ac:dyDescent="0.25">
      <c r="C292" s="12">
        <v>12</v>
      </c>
      <c r="O292">
        <v>16</v>
      </c>
    </row>
    <row r="293" spans="3:15" x14ac:dyDescent="0.25">
      <c r="C293" s="12">
        <v>12</v>
      </c>
      <c r="O293">
        <v>16</v>
      </c>
    </row>
    <row r="294" spans="3:15" x14ac:dyDescent="0.25">
      <c r="C294" s="12">
        <v>12</v>
      </c>
      <c r="O294">
        <v>15</v>
      </c>
    </row>
    <row r="295" spans="3:15" x14ac:dyDescent="0.25">
      <c r="C295" s="12">
        <v>12</v>
      </c>
      <c r="O295">
        <v>11</v>
      </c>
    </row>
    <row r="296" spans="3:15" x14ac:dyDescent="0.25">
      <c r="C296" s="12">
        <v>12</v>
      </c>
      <c r="O296">
        <v>3</v>
      </c>
    </row>
    <row r="297" spans="3:15" x14ac:dyDescent="0.25">
      <c r="C297" s="12">
        <v>11</v>
      </c>
      <c r="O297">
        <v>42</v>
      </c>
    </row>
    <row r="298" spans="3:15" x14ac:dyDescent="0.25">
      <c r="C298" s="12">
        <v>11</v>
      </c>
      <c r="O298">
        <v>11</v>
      </c>
    </row>
    <row r="299" spans="3:15" x14ac:dyDescent="0.25">
      <c r="C299" s="12">
        <v>10</v>
      </c>
      <c r="O299">
        <v>58</v>
      </c>
    </row>
    <row r="300" spans="3:15" x14ac:dyDescent="0.25">
      <c r="C300" s="12">
        <v>10</v>
      </c>
      <c r="O300">
        <v>54</v>
      </c>
    </row>
    <row r="301" spans="3:15" x14ac:dyDescent="0.25">
      <c r="C301" s="12">
        <v>10</v>
      </c>
      <c r="O301">
        <v>51</v>
      </c>
    </row>
    <row r="302" spans="3:15" x14ac:dyDescent="0.25">
      <c r="C302" s="12">
        <v>10</v>
      </c>
      <c r="O302">
        <v>48</v>
      </c>
    </row>
    <row r="303" spans="3:15" x14ac:dyDescent="0.25">
      <c r="C303" s="12">
        <v>10</v>
      </c>
      <c r="O303">
        <v>47</v>
      </c>
    </row>
    <row r="304" spans="3:15" x14ac:dyDescent="0.25">
      <c r="C304" s="12">
        <v>10</v>
      </c>
      <c r="O304">
        <v>42</v>
      </c>
    </row>
    <row r="305" spans="3:15" x14ac:dyDescent="0.25">
      <c r="C305" s="12">
        <v>10</v>
      </c>
      <c r="O305">
        <v>39</v>
      </c>
    </row>
    <row r="306" spans="3:15" x14ac:dyDescent="0.25">
      <c r="C306" s="12">
        <v>10</v>
      </c>
      <c r="O306">
        <v>38</v>
      </c>
    </row>
    <row r="307" spans="3:15" x14ac:dyDescent="0.25">
      <c r="C307" s="12">
        <v>10</v>
      </c>
      <c r="O307">
        <v>27</v>
      </c>
    </row>
    <row r="308" spans="3:15" x14ac:dyDescent="0.25">
      <c r="C308" s="12">
        <v>10</v>
      </c>
      <c r="O308">
        <v>6</v>
      </c>
    </row>
    <row r="309" spans="3:15" x14ac:dyDescent="0.25">
      <c r="O309">
        <v>49</v>
      </c>
    </row>
    <row r="310" spans="3:15" x14ac:dyDescent="0.25">
      <c r="O310">
        <v>49</v>
      </c>
    </row>
    <row r="311" spans="3:15" x14ac:dyDescent="0.25">
      <c r="O311">
        <v>49</v>
      </c>
    </row>
    <row r="312" spans="3:15" x14ac:dyDescent="0.25">
      <c r="O312">
        <v>45</v>
      </c>
    </row>
    <row r="313" spans="3:15" x14ac:dyDescent="0.25">
      <c r="O313">
        <v>42</v>
      </c>
    </row>
    <row r="314" spans="3:15" x14ac:dyDescent="0.25">
      <c r="O314">
        <v>41</v>
      </c>
    </row>
    <row r="315" spans="3:15" x14ac:dyDescent="0.25">
      <c r="O315">
        <v>37</v>
      </c>
    </row>
    <row r="316" spans="3:15" x14ac:dyDescent="0.25">
      <c r="O316">
        <v>37</v>
      </c>
    </row>
    <row r="317" spans="3:15" x14ac:dyDescent="0.25">
      <c r="O317">
        <v>37</v>
      </c>
    </row>
    <row r="318" spans="3:15" x14ac:dyDescent="0.25">
      <c r="O318">
        <v>37</v>
      </c>
    </row>
    <row r="319" spans="3:15" x14ac:dyDescent="0.25">
      <c r="O319">
        <v>37</v>
      </c>
    </row>
    <row r="320" spans="3:15" x14ac:dyDescent="0.25">
      <c r="O320">
        <v>33</v>
      </c>
    </row>
    <row r="321" spans="2:15" x14ac:dyDescent="0.25">
      <c r="O321">
        <v>31</v>
      </c>
    </row>
    <row r="322" spans="2:15" x14ac:dyDescent="0.25">
      <c r="O322">
        <v>30</v>
      </c>
    </row>
    <row r="323" spans="2:15" x14ac:dyDescent="0.25">
      <c r="O323">
        <v>30</v>
      </c>
    </row>
    <row r="324" spans="2:15" x14ac:dyDescent="0.25">
      <c r="O324">
        <v>30</v>
      </c>
    </row>
    <row r="325" spans="2:15" x14ac:dyDescent="0.25">
      <c r="O325">
        <v>30</v>
      </c>
    </row>
    <row r="326" spans="2:15" x14ac:dyDescent="0.25">
      <c r="O326">
        <v>29</v>
      </c>
    </row>
    <row r="327" spans="2:15" x14ac:dyDescent="0.25">
      <c r="O327">
        <v>25</v>
      </c>
    </row>
    <row r="328" spans="2:15" x14ac:dyDescent="0.25">
      <c r="O328">
        <v>25</v>
      </c>
    </row>
    <row r="329" spans="2:15" x14ac:dyDescent="0.25">
      <c r="O329">
        <v>25</v>
      </c>
    </row>
    <row r="330" spans="2:15" x14ac:dyDescent="0.25">
      <c r="O330">
        <v>25</v>
      </c>
    </row>
    <row r="331" spans="2:15" x14ac:dyDescent="0.25">
      <c r="O331">
        <v>25</v>
      </c>
    </row>
    <row r="332" spans="2:15" x14ac:dyDescent="0.25">
      <c r="O332">
        <v>25</v>
      </c>
    </row>
    <row r="333" spans="2:15" x14ac:dyDescent="0.25">
      <c r="O333">
        <v>25</v>
      </c>
    </row>
    <row r="334" spans="2:15" x14ac:dyDescent="0.25">
      <c r="O334">
        <v>24</v>
      </c>
    </row>
    <row r="336" spans="2:15" x14ac:dyDescent="0.25">
      <c r="B336">
        <v>8</v>
      </c>
      <c r="C336">
        <f>SUBTOTAL(9,C196:C335)</f>
        <v>739</v>
      </c>
      <c r="O336">
        <f>SUBTOTAL(9,O196:O335)</f>
        <v>4311</v>
      </c>
    </row>
    <row r="338" spans="2:2" x14ac:dyDescent="0.25">
      <c r="B338">
        <f>(8*24)+(C336)+(O336/60)</f>
        <v>1002.85</v>
      </c>
    </row>
    <row r="340" spans="2:2" x14ac:dyDescent="0.25">
      <c r="B340" s="38">
        <f>B338/113</f>
        <v>8.8747787610619469</v>
      </c>
    </row>
  </sheetData>
  <autoFilter ref="A14:AC191" xr:uid="{B712AE8A-5B8A-480A-88DF-A5B7A094D915}">
    <filterColumn colId="19">
      <filters>
        <filter val="RURAL"/>
      </filters>
    </filterColumn>
  </autoFilter>
  <mergeCells count="1">
    <mergeCell ref="A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5DF6-9848-48D3-8610-E67BB78DAB13}">
  <dimension ref="B4:G21"/>
  <sheetViews>
    <sheetView workbookViewId="0">
      <selection activeCell="M30" sqref="M30"/>
    </sheetView>
  </sheetViews>
  <sheetFormatPr defaultRowHeight="15" x14ac:dyDescent="0.25"/>
  <sheetData>
    <row r="4" spans="2:7" x14ac:dyDescent="0.25">
      <c r="B4" s="60" t="s">
        <v>988</v>
      </c>
      <c r="C4" s="61"/>
      <c r="D4" s="61"/>
      <c r="E4" s="61"/>
      <c r="F4" s="62"/>
    </row>
    <row r="5" spans="2:7" s="33" customFormat="1" ht="54" customHeight="1" x14ac:dyDescent="0.25">
      <c r="B5" s="12"/>
      <c r="C5" s="58">
        <v>45170</v>
      </c>
      <c r="D5" s="59"/>
      <c r="E5" s="58">
        <v>45200</v>
      </c>
      <c r="F5" s="59"/>
    </row>
    <row r="6" spans="2:7" ht="93" customHeight="1" x14ac:dyDescent="0.25">
      <c r="B6" s="12" t="s">
        <v>989</v>
      </c>
      <c r="C6" s="34" t="s">
        <v>990</v>
      </c>
      <c r="D6" s="34" t="s">
        <v>991</v>
      </c>
      <c r="E6" s="34" t="s">
        <v>990</v>
      </c>
      <c r="F6" s="34" t="s">
        <v>991</v>
      </c>
      <c r="G6" s="32"/>
    </row>
    <row r="7" spans="2:7" x14ac:dyDescent="0.25">
      <c r="B7" s="12"/>
      <c r="C7" s="12"/>
      <c r="D7" s="12"/>
      <c r="E7" s="12"/>
      <c r="F7" s="12"/>
    </row>
    <row r="8" spans="2:7" x14ac:dyDescent="0.25">
      <c r="B8" s="12" t="s">
        <v>992</v>
      </c>
      <c r="C8" s="12" t="s">
        <v>993</v>
      </c>
      <c r="D8" s="12" t="s">
        <v>994</v>
      </c>
      <c r="E8" s="12" t="s">
        <v>995</v>
      </c>
      <c r="F8" s="12" t="s">
        <v>996</v>
      </c>
    </row>
    <row r="9" spans="2:7" x14ac:dyDescent="0.25">
      <c r="B9" s="12"/>
      <c r="C9" s="12"/>
      <c r="D9" s="12"/>
      <c r="E9" s="12"/>
      <c r="F9" s="12"/>
    </row>
    <row r="10" spans="2:7" x14ac:dyDescent="0.25">
      <c r="B10" s="12"/>
      <c r="C10" s="35">
        <f>16/27*100</f>
        <v>59.259259259259252</v>
      </c>
      <c r="D10" s="35">
        <f t="shared" ref="D10:F10" si="0">16/27*100</f>
        <v>59.259259259259252</v>
      </c>
      <c r="E10" s="35">
        <f t="shared" si="0"/>
        <v>59.259259259259252</v>
      </c>
      <c r="F10" s="35">
        <f t="shared" si="0"/>
        <v>59.259259259259252</v>
      </c>
    </row>
    <row r="14" spans="2:7" x14ac:dyDescent="0.25">
      <c r="B14" s="63" t="s">
        <v>997</v>
      </c>
      <c r="C14" s="63"/>
      <c r="D14" s="63"/>
      <c r="E14" s="63"/>
      <c r="F14" s="63"/>
      <c r="G14" s="63"/>
    </row>
    <row r="15" spans="2:7" x14ac:dyDescent="0.25">
      <c r="B15" s="13"/>
      <c r="C15" s="13"/>
      <c r="D15" s="13"/>
      <c r="E15" s="13"/>
      <c r="F15" s="13"/>
      <c r="G15" s="13"/>
    </row>
    <row r="16" spans="2:7" s="32" customFormat="1" ht="26.25" customHeight="1" x14ac:dyDescent="0.25">
      <c r="B16" s="34" t="s">
        <v>989</v>
      </c>
      <c r="C16" s="34" t="s">
        <v>998</v>
      </c>
      <c r="D16" s="64" t="s">
        <v>999</v>
      </c>
      <c r="E16" s="64"/>
      <c r="F16" s="64"/>
      <c r="G16" s="64"/>
    </row>
    <row r="17" spans="2:7" s="32" customFormat="1" ht="30" x14ac:dyDescent="0.25">
      <c r="B17" s="34"/>
      <c r="C17" s="34"/>
      <c r="D17" s="34" t="s">
        <v>1000</v>
      </c>
      <c r="E17" s="34" t="s">
        <v>1001</v>
      </c>
      <c r="F17" s="34" t="s">
        <v>1002</v>
      </c>
      <c r="G17" s="34" t="s">
        <v>1003</v>
      </c>
    </row>
    <row r="18" spans="2:7" x14ac:dyDescent="0.25">
      <c r="B18" s="12"/>
      <c r="C18" s="12"/>
      <c r="D18" s="12"/>
      <c r="E18" s="12"/>
      <c r="F18" s="12"/>
      <c r="G18" s="12"/>
    </row>
    <row r="19" spans="2:7" x14ac:dyDescent="0.25">
      <c r="B19" s="12" t="s">
        <v>992</v>
      </c>
      <c r="C19" s="12">
        <v>176</v>
      </c>
      <c r="D19" s="12">
        <v>81</v>
      </c>
      <c r="E19" s="12">
        <v>38</v>
      </c>
      <c r="F19" s="12">
        <v>57</v>
      </c>
      <c r="G19" s="35">
        <f>F19/C19*100</f>
        <v>32.386363636363633</v>
      </c>
    </row>
    <row r="20" spans="2:7" x14ac:dyDescent="0.25">
      <c r="B20" s="12"/>
      <c r="C20" s="12"/>
      <c r="D20" s="12"/>
      <c r="E20" s="12"/>
      <c r="F20" s="12"/>
      <c r="G20" s="12"/>
    </row>
    <row r="21" spans="2:7" x14ac:dyDescent="0.25">
      <c r="B21" s="12"/>
      <c r="C21" s="12"/>
      <c r="D21" s="12"/>
      <c r="E21" s="12"/>
      <c r="F21" s="12"/>
      <c r="G21" s="12"/>
    </row>
  </sheetData>
  <mergeCells count="5">
    <mergeCell ref="C5:D5"/>
    <mergeCell ref="E5:F5"/>
    <mergeCell ref="B4:F4"/>
    <mergeCell ref="B14:G14"/>
    <mergeCell ref="D16: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0084-A0BF-46A0-AB86-E6FB5596A2D0}">
  <dimension ref="A2:Y336"/>
  <sheetViews>
    <sheetView tabSelected="1" topLeftCell="G319" workbookViewId="0">
      <selection activeCell="L334" sqref="L334"/>
    </sheetView>
  </sheetViews>
  <sheetFormatPr defaultRowHeight="15" x14ac:dyDescent="0.25"/>
  <cols>
    <col min="1" max="1" width="4" bestFit="1" customWidth="1"/>
    <col min="2" max="2" width="25.42578125" customWidth="1"/>
    <col min="4" max="4" width="13.85546875" bestFit="1" customWidth="1"/>
    <col min="7" max="7" width="20.5703125" customWidth="1"/>
    <col min="8" max="8" width="17.5703125" bestFit="1" customWidth="1"/>
    <col min="9" max="9" width="15" customWidth="1"/>
    <col min="11" max="11" width="6.85546875" customWidth="1"/>
    <col min="15" max="15" width="9.140625" style="1"/>
    <col min="18" max="18" width="12.7109375" style="1" customWidth="1"/>
    <col min="19" max="19" width="15.5703125" customWidth="1"/>
    <col min="20" max="20" width="12.28515625" style="1" bestFit="1" customWidth="1"/>
    <col min="21" max="21" width="11.7109375" customWidth="1"/>
    <col min="22" max="22" width="16" customWidth="1"/>
  </cols>
  <sheetData>
    <row r="2" spans="1:24" x14ac:dyDescent="0.25">
      <c r="E2" t="s">
        <v>1227</v>
      </c>
      <c r="M2" s="89" t="s">
        <v>1291</v>
      </c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</row>
    <row r="4" spans="1:24" x14ac:dyDescent="0.25">
      <c r="A4" s="12" t="s">
        <v>13</v>
      </c>
      <c r="B4" s="12" t="s">
        <v>14</v>
      </c>
      <c r="C4" s="12"/>
      <c r="D4" s="12" t="s">
        <v>15</v>
      </c>
      <c r="E4" s="12" t="s">
        <v>16</v>
      </c>
      <c r="F4" s="12" t="s">
        <v>676</v>
      </c>
      <c r="G4" s="85" t="s">
        <v>18</v>
      </c>
      <c r="H4" s="88" t="s">
        <v>2</v>
      </c>
      <c r="I4" s="12"/>
      <c r="J4" s="12"/>
      <c r="K4" s="12"/>
      <c r="P4" t="s">
        <v>1229</v>
      </c>
      <c r="T4" s="1" t="s">
        <v>1021</v>
      </c>
      <c r="X4" t="s">
        <v>1281</v>
      </c>
    </row>
    <row r="5" spans="1:24" x14ac:dyDescent="0.25">
      <c r="A5" s="12">
        <v>1</v>
      </c>
      <c r="B5" s="12" t="s">
        <v>20</v>
      </c>
      <c r="C5" s="12" t="s">
        <v>21</v>
      </c>
      <c r="D5" s="12" t="s">
        <v>42</v>
      </c>
      <c r="E5" s="12" t="s">
        <v>43</v>
      </c>
      <c r="F5" s="12">
        <v>23</v>
      </c>
      <c r="G5" s="16" t="s">
        <v>1034</v>
      </c>
      <c r="H5" s="49" t="s">
        <v>1035</v>
      </c>
      <c r="I5" s="12" t="s">
        <v>263</v>
      </c>
      <c r="J5" s="12" t="s">
        <v>26</v>
      </c>
      <c r="K5" s="67">
        <v>215</v>
      </c>
      <c r="M5" t="str">
        <f>LEFT(H5,2)</f>
        <v>0d</v>
      </c>
      <c r="N5" t="str">
        <f>MID(H5,6,3)</f>
        <v xml:space="preserve"> 6h</v>
      </c>
      <c r="O5" s="1" t="s">
        <v>1009</v>
      </c>
      <c r="P5" t="str">
        <f>LEFT(O5,2)</f>
        <v xml:space="preserve"> 6</v>
      </c>
      <c r="Q5" s="66">
        <v>6</v>
      </c>
      <c r="R5" s="1" t="str">
        <f>MID(H5,10,2)</f>
        <v>56</v>
      </c>
      <c r="T5" s="68">
        <v>56</v>
      </c>
      <c r="U5" t="str">
        <f>RIGHT(H5,3)</f>
        <v>19s</v>
      </c>
      <c r="V5" t="s">
        <v>1230</v>
      </c>
      <c r="W5" t="str">
        <f>LEFT(V5,2)</f>
        <v>19</v>
      </c>
      <c r="X5" s="66">
        <v>19</v>
      </c>
    </row>
    <row r="6" spans="1:24" x14ac:dyDescent="0.25">
      <c r="A6" s="12">
        <v>2</v>
      </c>
      <c r="B6" s="12" t="s">
        <v>27</v>
      </c>
      <c r="C6" s="12" t="s">
        <v>28</v>
      </c>
      <c r="D6" s="12" t="s">
        <v>144</v>
      </c>
      <c r="E6" s="12" t="s">
        <v>37</v>
      </c>
      <c r="F6" s="12">
        <v>9</v>
      </c>
      <c r="G6" s="16" t="s">
        <v>1126</v>
      </c>
      <c r="H6" s="49" t="s">
        <v>1127</v>
      </c>
      <c r="I6" s="12" t="s">
        <v>1128</v>
      </c>
      <c r="J6" s="12" t="s">
        <v>26</v>
      </c>
      <c r="K6" s="67">
        <v>214</v>
      </c>
      <c r="M6" t="str">
        <f>LEFT(H6,2)</f>
        <v>0d</v>
      </c>
      <c r="N6" t="str">
        <f>MID(H6,6,3)</f>
        <v xml:space="preserve"> 15</v>
      </c>
      <c r="O6" s="68">
        <v>15</v>
      </c>
      <c r="P6" t="str">
        <f>LEFT(O6,2)</f>
        <v>15</v>
      </c>
      <c r="Q6" s="66">
        <v>15</v>
      </c>
      <c r="R6" s="1">
        <v>2</v>
      </c>
      <c r="T6" s="1">
        <v>2</v>
      </c>
      <c r="U6" t="str">
        <f>RIGHT(H6,3)</f>
        <v>27s</v>
      </c>
      <c r="V6" t="s">
        <v>1231</v>
      </c>
      <c r="W6" t="str">
        <f>LEFT(V6,2)</f>
        <v>27</v>
      </c>
      <c r="X6" s="66">
        <v>27</v>
      </c>
    </row>
    <row r="7" spans="1:24" x14ac:dyDescent="0.25">
      <c r="A7" s="12">
        <v>3</v>
      </c>
      <c r="B7" s="12" t="s">
        <v>34</v>
      </c>
      <c r="C7" s="12" t="s">
        <v>35</v>
      </c>
      <c r="D7" s="12" t="s">
        <v>415</v>
      </c>
      <c r="E7" s="12" t="s">
        <v>53</v>
      </c>
      <c r="F7" s="12">
        <v>5</v>
      </c>
      <c r="G7" s="16" t="s">
        <v>1129</v>
      </c>
      <c r="H7" s="49" t="s">
        <v>1130</v>
      </c>
      <c r="I7" s="12" t="s">
        <v>281</v>
      </c>
      <c r="J7" s="12" t="s">
        <v>26</v>
      </c>
      <c r="K7" s="67">
        <v>211</v>
      </c>
      <c r="M7" t="str">
        <f>LEFT(H7,2)</f>
        <v>0d</v>
      </c>
      <c r="N7" t="str">
        <f>MID(H7,6,3)</f>
        <v xml:space="preserve"> 15</v>
      </c>
      <c r="O7" s="68">
        <v>15</v>
      </c>
      <c r="P7" t="str">
        <f>LEFT(O7,2)</f>
        <v>15</v>
      </c>
      <c r="Q7" s="66">
        <v>15</v>
      </c>
      <c r="R7" s="1">
        <v>1</v>
      </c>
      <c r="T7" s="1">
        <v>1</v>
      </c>
      <c r="U7" t="str">
        <f>RIGHT(H7,3)</f>
        <v>08s</v>
      </c>
      <c r="V7" t="s">
        <v>1232</v>
      </c>
      <c r="W7" t="str">
        <f>LEFT(V7,2)</f>
        <v>08</v>
      </c>
      <c r="X7" s="66">
        <v>8</v>
      </c>
    </row>
    <row r="8" spans="1:24" x14ac:dyDescent="0.25">
      <c r="A8" s="12">
        <v>4</v>
      </c>
      <c r="B8" s="12" t="s">
        <v>40</v>
      </c>
      <c r="C8" s="12" t="s">
        <v>41</v>
      </c>
      <c r="D8" s="12" t="s">
        <v>36</v>
      </c>
      <c r="E8" s="12" t="s">
        <v>37</v>
      </c>
      <c r="F8" s="12">
        <v>42</v>
      </c>
      <c r="G8" s="16" t="s">
        <v>1131</v>
      </c>
      <c r="H8" s="49" t="s">
        <v>1132</v>
      </c>
      <c r="I8" s="12" t="s">
        <v>1128</v>
      </c>
      <c r="J8" s="12" t="s">
        <v>26</v>
      </c>
      <c r="K8" s="67">
        <v>214</v>
      </c>
      <c r="M8" t="str">
        <f>LEFT(H8,2)</f>
        <v>0d</v>
      </c>
      <c r="N8" t="str">
        <f>MID(H8,6,3)</f>
        <v xml:space="preserve"> 2h</v>
      </c>
      <c r="O8" s="1" t="s">
        <v>1012</v>
      </c>
      <c r="P8" t="str">
        <f>LEFT(O8,2)</f>
        <v xml:space="preserve"> 2</v>
      </c>
      <c r="Q8" s="66">
        <v>2</v>
      </c>
      <c r="R8" s="1" t="str">
        <f>MID(H8,10,2)</f>
        <v>09</v>
      </c>
      <c r="T8" s="68">
        <v>9</v>
      </c>
      <c r="U8" t="str">
        <f>RIGHT(H8,3)</f>
        <v>04s</v>
      </c>
      <c r="V8" t="s">
        <v>1233</v>
      </c>
      <c r="W8" t="str">
        <f>LEFT(V8,2)</f>
        <v>04</v>
      </c>
      <c r="X8" s="66">
        <v>4</v>
      </c>
    </row>
    <row r="9" spans="1:24" x14ac:dyDescent="0.25">
      <c r="A9" s="12">
        <v>5</v>
      </c>
      <c r="B9" s="12" t="e">
        <v>#N/A</v>
      </c>
      <c r="C9" s="12" t="s">
        <v>46</v>
      </c>
      <c r="D9" s="12" t="s">
        <v>131</v>
      </c>
      <c r="E9" s="12" t="s">
        <v>132</v>
      </c>
      <c r="F9" s="12">
        <v>24</v>
      </c>
      <c r="G9" s="16" t="s">
        <v>1036</v>
      </c>
      <c r="H9" s="49" t="s">
        <v>1037</v>
      </c>
      <c r="I9" s="12" t="s">
        <v>657</v>
      </c>
      <c r="J9" s="12" t="s">
        <v>26</v>
      </c>
      <c r="K9" s="67">
        <v>215</v>
      </c>
      <c r="M9" t="str">
        <f>LEFT(H9,2)</f>
        <v>0d</v>
      </c>
      <c r="N9" t="str">
        <f>MID(H9,6,3)</f>
        <v xml:space="preserve"> 2h</v>
      </c>
      <c r="O9" s="1" t="s">
        <v>1012</v>
      </c>
      <c r="P9" t="str">
        <f>LEFT(O9,2)</f>
        <v xml:space="preserve"> 2</v>
      </c>
      <c r="Q9" s="66">
        <v>2</v>
      </c>
      <c r="R9" s="1" t="str">
        <f>MID(H9,10,2)</f>
        <v>14</v>
      </c>
      <c r="T9" s="68">
        <v>14</v>
      </c>
      <c r="U9" t="str">
        <f>RIGHT(H9,3)</f>
        <v>28s</v>
      </c>
      <c r="V9" t="s">
        <v>1234</v>
      </c>
      <c r="W9" t="str">
        <f>LEFT(V9,2)</f>
        <v>28</v>
      </c>
      <c r="X9" s="66">
        <v>28</v>
      </c>
    </row>
    <row r="10" spans="1:24" x14ac:dyDescent="0.25">
      <c r="A10" s="12">
        <v>6</v>
      </c>
      <c r="B10" s="12" t="s">
        <v>51</v>
      </c>
      <c r="C10" s="12" t="s">
        <v>35</v>
      </c>
      <c r="D10" s="12" t="s">
        <v>52</v>
      </c>
      <c r="E10" s="12" t="s">
        <v>53</v>
      </c>
      <c r="F10" s="12">
        <v>8</v>
      </c>
      <c r="G10" s="16" t="s">
        <v>1038</v>
      </c>
      <c r="H10" s="49" t="s">
        <v>1039</v>
      </c>
      <c r="I10" s="12" t="s">
        <v>1128</v>
      </c>
      <c r="J10" s="12" t="s">
        <v>26</v>
      </c>
      <c r="K10" s="67">
        <v>215</v>
      </c>
      <c r="M10" t="str">
        <f>LEFT(H10,2)</f>
        <v>0d</v>
      </c>
      <c r="N10" t="str">
        <f>MID(H10,6,3)</f>
        <v xml:space="preserve"> 8h</v>
      </c>
      <c r="O10" s="1" t="s">
        <v>1007</v>
      </c>
      <c r="P10" t="str">
        <f>LEFT(O10,2)</f>
        <v xml:space="preserve"> 8</v>
      </c>
      <c r="Q10" s="66">
        <v>8</v>
      </c>
      <c r="R10" s="1" t="str">
        <f>MID(H10,10,2)</f>
        <v>53</v>
      </c>
      <c r="T10" s="68">
        <v>53</v>
      </c>
      <c r="U10" t="str">
        <f>RIGHT(H10,3)</f>
        <v>04s</v>
      </c>
      <c r="V10" t="s">
        <v>1233</v>
      </c>
      <c r="W10" t="str">
        <f>LEFT(V10,2)</f>
        <v>04</v>
      </c>
      <c r="X10" s="66">
        <v>4</v>
      </c>
    </row>
    <row r="11" spans="1:24" x14ac:dyDescent="0.25">
      <c r="A11" s="12">
        <v>7</v>
      </c>
      <c r="B11" s="12" t="s">
        <v>34</v>
      </c>
      <c r="C11" s="12" t="s">
        <v>56</v>
      </c>
      <c r="D11" s="12" t="s">
        <v>29</v>
      </c>
      <c r="E11" s="12" t="s">
        <v>30</v>
      </c>
      <c r="F11" s="12">
        <v>41</v>
      </c>
      <c r="G11" s="16" t="s">
        <v>1040</v>
      </c>
      <c r="H11" s="49" t="s">
        <v>1041</v>
      </c>
      <c r="I11" s="12" t="s">
        <v>376</v>
      </c>
      <c r="J11" s="12" t="s">
        <v>26</v>
      </c>
      <c r="K11" s="67">
        <v>215</v>
      </c>
      <c r="M11" t="str">
        <f>LEFT(H11,2)</f>
        <v>0d</v>
      </c>
      <c r="N11" t="str">
        <f>MID(H11,6,3)</f>
        <v xml:space="preserve"> 1h</v>
      </c>
      <c r="O11" s="1" t="s">
        <v>1005</v>
      </c>
      <c r="P11" t="str">
        <f>LEFT(O11,2)</f>
        <v xml:space="preserve"> 1</v>
      </c>
      <c r="Q11" s="66">
        <v>1</v>
      </c>
      <c r="R11" s="1" t="str">
        <f>MID(H11,10,2)</f>
        <v>26</v>
      </c>
      <c r="T11" s="68">
        <v>26</v>
      </c>
      <c r="U11" t="str">
        <f>RIGHT(H11,3)</f>
        <v>29s</v>
      </c>
      <c r="V11" t="s">
        <v>1235</v>
      </c>
      <c r="W11" t="str">
        <f>LEFT(V11,2)</f>
        <v>29</v>
      </c>
      <c r="X11" s="66">
        <v>29</v>
      </c>
    </row>
    <row r="12" spans="1:24" x14ac:dyDescent="0.25">
      <c r="A12" s="12">
        <v>8</v>
      </c>
      <c r="B12" s="12" t="s">
        <v>60</v>
      </c>
      <c r="C12" s="12" t="s">
        <v>61</v>
      </c>
      <c r="D12" s="12" t="s">
        <v>153</v>
      </c>
      <c r="E12" s="12" t="s">
        <v>23</v>
      </c>
      <c r="F12" s="12">
        <v>10</v>
      </c>
      <c r="G12" s="16" t="s">
        <v>1133</v>
      </c>
      <c r="H12" s="49" t="s">
        <v>1134</v>
      </c>
      <c r="I12" s="12" t="s">
        <v>1128</v>
      </c>
      <c r="J12" s="12" t="s">
        <v>26</v>
      </c>
      <c r="K12" s="67">
        <v>211</v>
      </c>
      <c r="M12" t="str">
        <f>LEFT(H12,2)</f>
        <v>0d</v>
      </c>
      <c r="N12" t="str">
        <f>MID(H12,6,3)</f>
        <v xml:space="preserve"> 3h</v>
      </c>
      <c r="O12" s="1" t="s">
        <v>1006</v>
      </c>
      <c r="P12" t="str">
        <f>LEFT(O12,2)</f>
        <v xml:space="preserve"> 3</v>
      </c>
      <c r="Q12" s="66">
        <v>3</v>
      </c>
      <c r="R12" s="1" t="str">
        <f>MID(H12,10,2)</f>
        <v>17</v>
      </c>
      <c r="T12" s="68">
        <v>17</v>
      </c>
      <c r="U12" t="str">
        <f>RIGHT(H12,3)</f>
        <v>26s</v>
      </c>
      <c r="V12" t="s">
        <v>1236</v>
      </c>
      <c r="W12" t="str">
        <f>LEFT(V12,2)</f>
        <v>26</v>
      </c>
      <c r="X12" s="66">
        <v>26</v>
      </c>
    </row>
    <row r="13" spans="1:24" x14ac:dyDescent="0.25">
      <c r="A13" s="12">
        <v>9</v>
      </c>
      <c r="B13" s="12" t="s">
        <v>65</v>
      </c>
      <c r="C13" s="12" t="s">
        <v>66</v>
      </c>
      <c r="D13" s="12" t="s">
        <v>115</v>
      </c>
      <c r="E13" s="12" t="s">
        <v>37</v>
      </c>
      <c r="F13" s="12">
        <v>16</v>
      </c>
      <c r="G13" s="16" t="s">
        <v>1135</v>
      </c>
      <c r="H13" s="49" t="s">
        <v>1136</v>
      </c>
      <c r="I13" s="12" t="s">
        <v>1128</v>
      </c>
      <c r="J13" s="12" t="s">
        <v>26</v>
      </c>
      <c r="K13" s="67">
        <v>214</v>
      </c>
      <c r="M13" t="str">
        <f>LEFT(H13,2)</f>
        <v>0d</v>
      </c>
      <c r="N13" t="str">
        <f>MID(H13,6,3)</f>
        <v xml:space="preserve"> 1h</v>
      </c>
      <c r="O13" s="1" t="s">
        <v>1005</v>
      </c>
      <c r="P13" t="str">
        <f>LEFT(O13,2)</f>
        <v xml:space="preserve"> 1</v>
      </c>
      <c r="Q13" s="66">
        <v>1</v>
      </c>
      <c r="R13" s="1" t="str">
        <f>MID(H13,10,2)</f>
        <v>52</v>
      </c>
      <c r="T13" s="68">
        <v>52</v>
      </c>
      <c r="U13" t="str">
        <f>RIGHT(H13,3)</f>
        <v>33s</v>
      </c>
      <c r="V13" t="s">
        <v>1237</v>
      </c>
      <c r="W13" t="str">
        <f>LEFT(V13,2)</f>
        <v>33</v>
      </c>
      <c r="X13" s="66">
        <v>33</v>
      </c>
    </row>
    <row r="14" spans="1:24" x14ac:dyDescent="0.25">
      <c r="A14" s="12">
        <v>10</v>
      </c>
      <c r="B14" s="12" t="s">
        <v>71</v>
      </c>
      <c r="C14" s="12" t="s">
        <v>72</v>
      </c>
      <c r="D14" s="12" t="s">
        <v>528</v>
      </c>
      <c r="E14" s="12" t="s">
        <v>48</v>
      </c>
      <c r="F14" s="12">
        <v>3</v>
      </c>
      <c r="G14" s="16" t="s">
        <v>1042</v>
      </c>
      <c r="H14" s="49" t="s">
        <v>1043</v>
      </c>
      <c r="I14" s="12" t="s">
        <v>98</v>
      </c>
      <c r="J14" s="12" t="s">
        <v>26</v>
      </c>
      <c r="K14" s="67">
        <v>215</v>
      </c>
      <c r="M14" t="str">
        <f>LEFT(H14,2)</f>
        <v>0d</v>
      </c>
      <c r="N14" t="str">
        <f>MID(H14,6,3)</f>
        <v xml:space="preserve"> 8h</v>
      </c>
      <c r="O14" s="1" t="s">
        <v>1007</v>
      </c>
      <c r="P14" t="str">
        <f>LEFT(O14,2)</f>
        <v xml:space="preserve"> 8</v>
      </c>
      <c r="Q14" s="66">
        <v>8</v>
      </c>
      <c r="R14" s="1" t="str">
        <f>MID(H14,10,2)</f>
        <v>58</v>
      </c>
      <c r="T14" s="68">
        <v>58</v>
      </c>
      <c r="U14" t="str">
        <f>RIGHT(H14,3)</f>
        <v>16s</v>
      </c>
      <c r="V14" t="s">
        <v>1238</v>
      </c>
      <c r="W14" t="str">
        <f>LEFT(V14,2)</f>
        <v>16</v>
      </c>
      <c r="X14" s="66">
        <v>16</v>
      </c>
    </row>
    <row r="15" spans="1:24" x14ac:dyDescent="0.25">
      <c r="A15" s="12">
        <v>11</v>
      </c>
      <c r="B15" s="12" t="s">
        <v>76</v>
      </c>
      <c r="C15" s="12" t="s">
        <v>77</v>
      </c>
      <c r="D15" s="12" t="s">
        <v>57</v>
      </c>
      <c r="E15" s="12" t="s">
        <v>37</v>
      </c>
      <c r="F15" s="12">
        <v>10</v>
      </c>
      <c r="G15" s="16" t="s">
        <v>1137</v>
      </c>
      <c r="H15" s="49" t="s">
        <v>1138</v>
      </c>
      <c r="I15" s="12" t="s">
        <v>1128</v>
      </c>
      <c r="J15" s="12" t="s">
        <v>26</v>
      </c>
      <c r="K15" s="67">
        <v>214</v>
      </c>
      <c r="M15" t="str">
        <f>LEFT(H15,2)</f>
        <v>0d</v>
      </c>
      <c r="N15" t="str">
        <f>MID(H15,6,3)</f>
        <v xml:space="preserve"> 4h</v>
      </c>
      <c r="O15" s="1" t="s">
        <v>1004</v>
      </c>
      <c r="P15" t="str">
        <f>LEFT(O15,2)</f>
        <v xml:space="preserve"> 4</v>
      </c>
      <c r="Q15" s="66">
        <v>4</v>
      </c>
      <c r="R15" s="1" t="str">
        <f>MID(H15,10,2)</f>
        <v>35</v>
      </c>
      <c r="T15" s="68">
        <v>35</v>
      </c>
      <c r="U15" t="str">
        <f>RIGHT(H15,3)</f>
        <v>53s</v>
      </c>
      <c r="V15" t="s">
        <v>1239</v>
      </c>
      <c r="W15" t="str">
        <f>LEFT(V15,2)</f>
        <v>53</v>
      </c>
      <c r="X15" s="66">
        <v>53</v>
      </c>
    </row>
    <row r="16" spans="1:24" x14ac:dyDescent="0.25">
      <c r="A16" s="12">
        <v>12</v>
      </c>
      <c r="B16" s="12" t="s">
        <v>81</v>
      </c>
      <c r="C16" s="12" t="s">
        <v>82</v>
      </c>
      <c r="D16" s="12" t="s">
        <v>78</v>
      </c>
      <c r="E16" s="12" t="s">
        <v>43</v>
      </c>
      <c r="F16" s="12">
        <v>2</v>
      </c>
      <c r="G16" s="16" t="s">
        <v>1139</v>
      </c>
      <c r="H16" s="49" t="s">
        <v>1140</v>
      </c>
      <c r="I16" s="12" t="s">
        <v>77</v>
      </c>
      <c r="J16" s="12" t="s">
        <v>26</v>
      </c>
      <c r="K16" s="67">
        <v>211</v>
      </c>
      <c r="M16" t="str">
        <f>LEFT(H16,2)</f>
        <v>0d</v>
      </c>
      <c r="N16" t="str">
        <f>MID(H16,6,3)</f>
        <v xml:space="preserve"> 22</v>
      </c>
      <c r="O16" s="68">
        <v>22</v>
      </c>
      <c r="P16" t="str">
        <f>LEFT(O16,2)</f>
        <v>22</v>
      </c>
      <c r="Q16" s="66">
        <v>22</v>
      </c>
      <c r="R16" s="1">
        <v>4</v>
      </c>
      <c r="T16" s="1">
        <v>4</v>
      </c>
      <c r="U16" t="str">
        <f>RIGHT(H16,3)</f>
        <v>56s</v>
      </c>
      <c r="V16" t="s">
        <v>1240</v>
      </c>
      <c r="W16" t="str">
        <f>LEFT(V16,2)</f>
        <v>56</v>
      </c>
      <c r="X16" s="66">
        <v>56</v>
      </c>
    </row>
    <row r="17" spans="1:24" x14ac:dyDescent="0.25">
      <c r="A17" s="12">
        <v>13</v>
      </c>
      <c r="B17" s="12" t="s">
        <v>86</v>
      </c>
      <c r="C17" s="12" t="s">
        <v>87</v>
      </c>
      <c r="D17" s="12" t="s">
        <v>149</v>
      </c>
      <c r="E17" s="12" t="s">
        <v>23</v>
      </c>
      <c r="F17" s="12">
        <v>10</v>
      </c>
      <c r="G17" s="16" t="s">
        <v>1141</v>
      </c>
      <c r="H17" s="49" t="s">
        <v>1142</v>
      </c>
      <c r="I17" s="12" t="s">
        <v>148</v>
      </c>
      <c r="J17" s="12" t="s">
        <v>26</v>
      </c>
      <c r="K17" s="67">
        <v>211</v>
      </c>
      <c r="M17" t="str">
        <f>LEFT(H17,2)</f>
        <v>0d</v>
      </c>
      <c r="N17" t="str">
        <f>MID(H17,6,3)</f>
        <v xml:space="preserve"> 4h</v>
      </c>
      <c r="O17" s="1" t="s">
        <v>1004</v>
      </c>
      <c r="P17" t="str">
        <f>LEFT(O17,2)</f>
        <v xml:space="preserve"> 4</v>
      </c>
      <c r="Q17" s="66">
        <v>4</v>
      </c>
      <c r="R17" s="1" t="str">
        <f>MID(H17,10,2)</f>
        <v>31</v>
      </c>
      <c r="T17" s="68">
        <v>31</v>
      </c>
      <c r="U17" t="str">
        <f>RIGHT(H17,3)</f>
        <v>58s</v>
      </c>
      <c r="V17" t="s">
        <v>1241</v>
      </c>
      <c r="W17" t="str">
        <f>LEFT(V17,2)</f>
        <v>58</v>
      </c>
      <c r="X17" s="66">
        <v>58</v>
      </c>
    </row>
    <row r="18" spans="1:24" x14ac:dyDescent="0.25">
      <c r="A18" s="12">
        <v>14</v>
      </c>
      <c r="B18" s="12" t="s">
        <v>34</v>
      </c>
      <c r="C18" s="12" t="s">
        <v>91</v>
      </c>
      <c r="D18" s="12" t="s">
        <v>119</v>
      </c>
      <c r="E18" s="12" t="s">
        <v>37</v>
      </c>
      <c r="F18" s="12">
        <v>7</v>
      </c>
      <c r="G18" s="16" t="s">
        <v>1143</v>
      </c>
      <c r="H18" s="49" t="s">
        <v>1144</v>
      </c>
      <c r="I18" s="12" t="s">
        <v>1128</v>
      </c>
      <c r="J18" s="12" t="s">
        <v>26</v>
      </c>
      <c r="K18" s="67">
        <v>214</v>
      </c>
      <c r="M18" t="str">
        <f>LEFT(H18,2)</f>
        <v>0d</v>
      </c>
      <c r="N18" t="str">
        <f>MID(H18,6,3)</f>
        <v xml:space="preserve"> 6h</v>
      </c>
      <c r="O18" s="1" t="s">
        <v>1009</v>
      </c>
      <c r="P18" t="str">
        <f>LEFT(O18,2)</f>
        <v xml:space="preserve"> 6</v>
      </c>
      <c r="Q18" s="66">
        <v>6</v>
      </c>
      <c r="R18" s="1" t="str">
        <f>MID(H18,10,2)</f>
        <v>09</v>
      </c>
      <c r="T18" s="68">
        <v>9</v>
      </c>
      <c r="U18" t="str">
        <f>RIGHT(H18,3)</f>
        <v>24s</v>
      </c>
      <c r="V18" t="s">
        <v>1242</v>
      </c>
      <c r="W18" t="str">
        <f>LEFT(V18,2)</f>
        <v>24</v>
      </c>
      <c r="X18" s="66">
        <v>24</v>
      </c>
    </row>
    <row r="19" spans="1:24" x14ac:dyDescent="0.25">
      <c r="A19" s="12">
        <v>15</v>
      </c>
      <c r="B19" s="12" t="s">
        <v>86</v>
      </c>
      <c r="C19" s="12" t="s">
        <v>87</v>
      </c>
      <c r="D19" s="12" t="s">
        <v>530</v>
      </c>
      <c r="E19" s="12" t="s">
        <v>43</v>
      </c>
      <c r="F19" s="12">
        <v>9</v>
      </c>
      <c r="G19" s="16" t="s">
        <v>1044</v>
      </c>
      <c r="H19" s="49" t="s">
        <v>1045</v>
      </c>
      <c r="I19" s="12" t="s">
        <v>148</v>
      </c>
      <c r="J19" s="12" t="s">
        <v>26</v>
      </c>
      <c r="K19" s="67">
        <v>211</v>
      </c>
      <c r="M19" t="str">
        <f>LEFT(H19,2)</f>
        <v>0d</v>
      </c>
      <c r="N19" t="str">
        <f>MID(H19,6,3)</f>
        <v xml:space="preserve"> 4h</v>
      </c>
      <c r="O19" s="1" t="s">
        <v>1004</v>
      </c>
      <c r="P19" t="str">
        <f>LEFT(O19,2)</f>
        <v xml:space="preserve"> 4</v>
      </c>
      <c r="Q19" s="66">
        <v>4</v>
      </c>
      <c r="R19" s="1" t="str">
        <f>MID(H19,10,2)</f>
        <v>05</v>
      </c>
      <c r="T19" s="68">
        <v>5</v>
      </c>
      <c r="U19" t="str">
        <f>RIGHT(H19,3)</f>
        <v>30s</v>
      </c>
      <c r="V19" t="s">
        <v>1243</v>
      </c>
      <c r="W19" t="str">
        <f>LEFT(V19,2)</f>
        <v>30</v>
      </c>
      <c r="X19" s="66">
        <v>30</v>
      </c>
    </row>
    <row r="20" spans="1:24" x14ac:dyDescent="0.25">
      <c r="A20" s="12">
        <v>16</v>
      </c>
      <c r="B20" s="12" t="s">
        <v>34</v>
      </c>
      <c r="C20" s="12" t="s">
        <v>98</v>
      </c>
      <c r="D20" s="12" t="s">
        <v>535</v>
      </c>
      <c r="E20" s="12" t="s">
        <v>43</v>
      </c>
      <c r="F20" s="12">
        <v>9</v>
      </c>
      <c r="G20" s="16" t="s">
        <v>1044</v>
      </c>
      <c r="H20" s="49" t="s">
        <v>1045</v>
      </c>
      <c r="I20" s="12" t="s">
        <v>143</v>
      </c>
      <c r="J20" s="12" t="s">
        <v>26</v>
      </c>
      <c r="K20" s="67">
        <v>215</v>
      </c>
      <c r="M20" t="str">
        <f>LEFT(H20,2)</f>
        <v>0d</v>
      </c>
      <c r="N20" t="str">
        <f>MID(H20,6,3)</f>
        <v xml:space="preserve"> 4h</v>
      </c>
      <c r="O20" s="1" t="s">
        <v>1004</v>
      </c>
      <c r="P20" t="str">
        <f>LEFT(O20,2)</f>
        <v xml:space="preserve"> 4</v>
      </c>
      <c r="Q20" s="66">
        <v>4</v>
      </c>
      <c r="R20" s="1" t="str">
        <f>MID(H20,10,2)</f>
        <v>05</v>
      </c>
      <c r="T20" s="68">
        <v>5</v>
      </c>
      <c r="U20" t="str">
        <f>RIGHT(H20,3)</f>
        <v>30s</v>
      </c>
      <c r="V20" t="s">
        <v>1243</v>
      </c>
      <c r="W20" t="str">
        <f>LEFT(V20,2)</f>
        <v>30</v>
      </c>
      <c r="X20" s="66">
        <v>30</v>
      </c>
    </row>
    <row r="21" spans="1:24" x14ac:dyDescent="0.25">
      <c r="A21" s="12">
        <v>17</v>
      </c>
      <c r="B21" s="12" t="s">
        <v>102</v>
      </c>
      <c r="C21" s="12" t="s">
        <v>61</v>
      </c>
      <c r="D21" s="12" t="s">
        <v>1145</v>
      </c>
      <c r="E21" s="12" t="s">
        <v>48</v>
      </c>
      <c r="F21" s="12">
        <v>24</v>
      </c>
      <c r="G21" s="16" t="s">
        <v>1146</v>
      </c>
      <c r="H21" s="49" t="s">
        <v>1147</v>
      </c>
      <c r="I21" s="12" t="s">
        <v>1128</v>
      </c>
      <c r="J21" s="12" t="s">
        <v>26</v>
      </c>
      <c r="K21" s="67">
        <v>211</v>
      </c>
      <c r="M21" t="str">
        <f>LEFT(H21,2)</f>
        <v>0d</v>
      </c>
      <c r="N21" t="str">
        <f>MID(H21,6,3)</f>
        <v xml:space="preserve"> 1h</v>
      </c>
      <c r="O21" s="1" t="s">
        <v>1005</v>
      </c>
      <c r="P21" t="str">
        <f>LEFT(O21,2)</f>
        <v xml:space="preserve"> 1</v>
      </c>
      <c r="Q21" s="66">
        <v>1</v>
      </c>
      <c r="R21" s="1" t="str">
        <f>MID(H21,10,2)</f>
        <v>31</v>
      </c>
      <c r="T21" s="68">
        <v>31</v>
      </c>
      <c r="U21" t="str">
        <f>RIGHT(H21,3)</f>
        <v>21s</v>
      </c>
      <c r="V21" t="s">
        <v>1244</v>
      </c>
      <c r="W21" t="str">
        <f>LEFT(V21,2)</f>
        <v>21</v>
      </c>
      <c r="X21" s="66">
        <v>21</v>
      </c>
    </row>
    <row r="22" spans="1:24" x14ac:dyDescent="0.25">
      <c r="A22" s="12">
        <v>18</v>
      </c>
      <c r="B22" s="12" t="s">
        <v>34</v>
      </c>
      <c r="C22" s="12" t="s">
        <v>106</v>
      </c>
      <c r="D22" s="12" t="s">
        <v>264</v>
      </c>
      <c r="E22" s="12" t="s">
        <v>132</v>
      </c>
      <c r="F22" s="12">
        <v>2</v>
      </c>
      <c r="G22" s="84" t="s">
        <v>283</v>
      </c>
      <c r="H22" s="49" t="s">
        <v>1046</v>
      </c>
      <c r="I22" s="12" t="s">
        <v>167</v>
      </c>
      <c r="J22" s="12" t="s">
        <v>26</v>
      </c>
      <c r="K22" s="67">
        <v>215</v>
      </c>
      <c r="M22" t="str">
        <f>LEFT(H22,2)</f>
        <v>0d</v>
      </c>
      <c r="N22" t="str">
        <f>MID(H22,6,3)</f>
        <v xml:space="preserve"> 4h</v>
      </c>
      <c r="O22" s="1" t="s">
        <v>1004</v>
      </c>
      <c r="P22" t="str">
        <f>LEFT(O22,2)</f>
        <v xml:space="preserve"> 4</v>
      </c>
      <c r="Q22" s="66">
        <v>4</v>
      </c>
      <c r="R22" s="1" t="str">
        <f>MID(H22,10,2)</f>
        <v>47</v>
      </c>
      <c r="T22" s="68">
        <v>47</v>
      </c>
      <c r="U22" t="str">
        <f>RIGHT(H22,3)</f>
        <v>25s</v>
      </c>
      <c r="V22" t="s">
        <v>1245</v>
      </c>
      <c r="W22" t="str">
        <f>LEFT(V22,2)</f>
        <v>25</v>
      </c>
      <c r="X22" s="66">
        <v>25</v>
      </c>
    </row>
    <row r="23" spans="1:24" x14ac:dyDescent="0.25">
      <c r="A23" s="12">
        <v>19</v>
      </c>
      <c r="B23" s="12" t="s">
        <v>110</v>
      </c>
      <c r="C23" s="12" t="s">
        <v>111</v>
      </c>
      <c r="D23" s="12" t="s">
        <v>315</v>
      </c>
      <c r="E23" s="12" t="s">
        <v>43</v>
      </c>
      <c r="F23" s="12">
        <v>5</v>
      </c>
      <c r="G23" s="84" t="s">
        <v>1047</v>
      </c>
      <c r="H23" s="49" t="s">
        <v>1048</v>
      </c>
      <c r="I23" s="12" t="s">
        <v>273</v>
      </c>
      <c r="J23" s="12" t="s">
        <v>26</v>
      </c>
      <c r="K23" s="67">
        <v>215</v>
      </c>
      <c r="M23" t="str">
        <f>LEFT(H23,2)</f>
        <v>0d</v>
      </c>
      <c r="N23" t="str">
        <f>MID(H23,6,3)</f>
        <v xml:space="preserve"> 1h</v>
      </c>
      <c r="O23" s="1" t="s">
        <v>1005</v>
      </c>
      <c r="P23" t="str">
        <f>LEFT(O23,2)</f>
        <v xml:space="preserve"> 1</v>
      </c>
      <c r="Q23" s="66">
        <v>1</v>
      </c>
      <c r="R23" s="1" t="str">
        <f>MID(H23,10,2)</f>
        <v>53</v>
      </c>
      <c r="T23" s="68">
        <v>53</v>
      </c>
      <c r="U23" t="str">
        <f>RIGHT(H23,3)</f>
        <v>55s</v>
      </c>
      <c r="V23" t="s">
        <v>1246</v>
      </c>
      <c r="W23" t="str">
        <f>LEFT(V23,2)</f>
        <v>55</v>
      </c>
      <c r="X23" s="66">
        <v>55</v>
      </c>
    </row>
    <row r="24" spans="1:24" x14ac:dyDescent="0.25">
      <c r="A24" s="12">
        <v>20</v>
      </c>
      <c r="B24" s="12" t="s">
        <v>71</v>
      </c>
      <c r="C24" s="12" t="s">
        <v>28</v>
      </c>
      <c r="D24" s="12" t="s">
        <v>642</v>
      </c>
      <c r="E24" s="12" t="s">
        <v>23</v>
      </c>
      <c r="F24" s="12">
        <v>3</v>
      </c>
      <c r="G24" s="84" t="s">
        <v>1148</v>
      </c>
      <c r="H24" s="49" t="s">
        <v>1149</v>
      </c>
      <c r="I24" s="12" t="s">
        <v>641</v>
      </c>
      <c r="J24" s="12" t="s">
        <v>26</v>
      </c>
      <c r="K24" s="67">
        <v>211</v>
      </c>
      <c r="M24" t="str">
        <f>LEFT(H24,2)</f>
        <v>0d</v>
      </c>
      <c r="N24" t="str">
        <f>MID(H24,6,3)</f>
        <v xml:space="preserve"> 3h</v>
      </c>
      <c r="O24" s="1" t="s">
        <v>1006</v>
      </c>
      <c r="P24" t="str">
        <f>LEFT(O24,2)</f>
        <v xml:space="preserve"> 3</v>
      </c>
      <c r="Q24" s="66">
        <v>3</v>
      </c>
      <c r="R24" s="1" t="str">
        <f>MID(H24,10,2)</f>
        <v>08</v>
      </c>
      <c r="T24" s="68">
        <v>8</v>
      </c>
      <c r="U24" t="str">
        <f>RIGHT(H24,3)</f>
        <v>16s</v>
      </c>
      <c r="V24" t="s">
        <v>1238</v>
      </c>
      <c r="W24" t="str">
        <f>LEFT(V24,2)</f>
        <v>16</v>
      </c>
      <c r="X24" s="66">
        <v>16</v>
      </c>
    </row>
    <row r="25" spans="1:24" x14ac:dyDescent="0.25">
      <c r="A25" s="12">
        <v>21</v>
      </c>
      <c r="B25" s="12" t="s">
        <v>34</v>
      </c>
      <c r="C25" s="12" t="s">
        <v>118</v>
      </c>
      <c r="D25" s="12" t="s">
        <v>107</v>
      </c>
      <c r="E25" s="12" t="s">
        <v>37</v>
      </c>
      <c r="F25" s="12">
        <v>3</v>
      </c>
      <c r="G25" s="84" t="s">
        <v>1150</v>
      </c>
      <c r="H25" s="49" t="s">
        <v>1151</v>
      </c>
      <c r="I25" s="12" t="s">
        <v>1128</v>
      </c>
      <c r="J25" s="12" t="s">
        <v>26</v>
      </c>
      <c r="K25" s="67">
        <v>214</v>
      </c>
      <c r="M25" t="str">
        <f>LEFT(H25,2)</f>
        <v>0d</v>
      </c>
      <c r="N25" t="str">
        <f>MID(H25,6,3)</f>
        <v xml:space="preserve"> 3h</v>
      </c>
      <c r="O25" s="1" t="s">
        <v>1006</v>
      </c>
      <c r="P25" t="str">
        <f>LEFT(O25,2)</f>
        <v xml:space="preserve"> 3</v>
      </c>
      <c r="Q25" s="66">
        <v>3</v>
      </c>
      <c r="R25" s="1" t="str">
        <f>MID(H25,10,2)</f>
        <v>03</v>
      </c>
      <c r="T25" s="68">
        <v>3</v>
      </c>
      <c r="U25" t="str">
        <f>RIGHT(H25,3)</f>
        <v>34s</v>
      </c>
      <c r="V25" t="s">
        <v>1247</v>
      </c>
      <c r="W25" t="str">
        <f>LEFT(V25,2)</f>
        <v>34</v>
      </c>
      <c r="X25" s="66">
        <v>34</v>
      </c>
    </row>
    <row r="26" spans="1:24" x14ac:dyDescent="0.25">
      <c r="A26" s="12">
        <v>22</v>
      </c>
      <c r="B26" s="12" t="s">
        <v>76</v>
      </c>
      <c r="C26" s="12" t="s">
        <v>82</v>
      </c>
      <c r="D26" s="12" t="s">
        <v>449</v>
      </c>
      <c r="E26" s="12" t="s">
        <v>275</v>
      </c>
      <c r="F26" s="12">
        <v>3</v>
      </c>
      <c r="G26" s="84" t="s">
        <v>1049</v>
      </c>
      <c r="H26" s="49" t="s">
        <v>611</v>
      </c>
      <c r="I26" s="12" t="s">
        <v>411</v>
      </c>
      <c r="J26" s="12" t="s">
        <v>26</v>
      </c>
      <c r="K26" s="67">
        <v>215</v>
      </c>
      <c r="M26" t="str">
        <f>LEFT(H26,2)</f>
        <v>0d</v>
      </c>
      <c r="N26" t="str">
        <f>MID(H26,6,3)</f>
        <v xml:space="preserve"> 2h</v>
      </c>
      <c r="O26" s="1" t="s">
        <v>1012</v>
      </c>
      <c r="P26" t="str">
        <f>LEFT(O26,2)</f>
        <v xml:space="preserve"> 2</v>
      </c>
      <c r="Q26" s="66">
        <v>2</v>
      </c>
      <c r="R26" s="1" t="str">
        <f>MID(H26,10,2)</f>
        <v>44</v>
      </c>
      <c r="T26" s="68">
        <v>44</v>
      </c>
      <c r="U26" t="str">
        <f>RIGHT(H26,3)</f>
        <v>50s</v>
      </c>
      <c r="V26" t="s">
        <v>1248</v>
      </c>
      <c r="W26" t="str">
        <f>LEFT(V26,2)</f>
        <v>50</v>
      </c>
      <c r="X26" s="66">
        <v>50</v>
      </c>
    </row>
    <row r="27" spans="1:24" x14ac:dyDescent="0.25">
      <c r="A27" s="12">
        <v>23</v>
      </c>
      <c r="B27" s="12" t="s">
        <v>125</v>
      </c>
      <c r="C27" s="12" t="s">
        <v>82</v>
      </c>
      <c r="D27" s="12" t="s">
        <v>112</v>
      </c>
      <c r="E27" s="12" t="s">
        <v>48</v>
      </c>
      <c r="F27" s="12">
        <v>9</v>
      </c>
      <c r="G27" s="84" t="s">
        <v>342</v>
      </c>
      <c r="H27" s="49" t="s">
        <v>1050</v>
      </c>
      <c r="I27" s="12" t="s">
        <v>654</v>
      </c>
      <c r="J27" s="12" t="s">
        <v>26</v>
      </c>
      <c r="K27" s="67">
        <v>215</v>
      </c>
      <c r="M27" t="str">
        <f>LEFT(H27,2)</f>
        <v>0d</v>
      </c>
      <c r="N27" t="str">
        <f>MID(H27,6,3)</f>
        <v xml:space="preserve"> 0h</v>
      </c>
      <c r="O27" s="1" t="s">
        <v>1228</v>
      </c>
      <c r="P27" t="str">
        <f>LEFT(O27,2)</f>
        <v xml:space="preserve"> 0</v>
      </c>
      <c r="Q27" s="66">
        <v>0</v>
      </c>
      <c r="R27" s="1" t="str">
        <f>MID(H27,10,2)</f>
        <v>52</v>
      </c>
      <c r="T27" s="68">
        <v>52</v>
      </c>
      <c r="U27" t="str">
        <f>RIGHT(H27,3)</f>
        <v>12s</v>
      </c>
      <c r="V27" t="s">
        <v>1249</v>
      </c>
      <c r="W27" t="str">
        <f>LEFT(V27,2)</f>
        <v>12</v>
      </c>
      <c r="X27" s="66">
        <v>12</v>
      </c>
    </row>
    <row r="28" spans="1:24" x14ac:dyDescent="0.25">
      <c r="A28" s="12">
        <v>24</v>
      </c>
      <c r="B28" s="12" t="s">
        <v>129</v>
      </c>
      <c r="C28" s="12" t="s">
        <v>130</v>
      </c>
      <c r="D28" s="12" t="s">
        <v>158</v>
      </c>
      <c r="E28" s="12" t="s">
        <v>30</v>
      </c>
      <c r="F28" s="12">
        <v>2</v>
      </c>
      <c r="G28" s="84" t="s">
        <v>350</v>
      </c>
      <c r="H28" s="49" t="s">
        <v>1051</v>
      </c>
      <c r="I28" s="12" t="s">
        <v>654</v>
      </c>
      <c r="J28" s="12" t="s">
        <v>26</v>
      </c>
      <c r="K28" s="67">
        <v>215</v>
      </c>
      <c r="M28" t="str">
        <f>LEFT(H28,2)</f>
        <v>0d</v>
      </c>
      <c r="N28" t="str">
        <f>MID(H28,6,3)</f>
        <v xml:space="preserve"> 3h</v>
      </c>
      <c r="O28" s="1" t="s">
        <v>1006</v>
      </c>
      <c r="P28" t="str">
        <f>LEFT(O28,2)</f>
        <v xml:space="preserve"> 3</v>
      </c>
      <c r="Q28" s="66">
        <v>3</v>
      </c>
      <c r="R28" s="1" t="str">
        <f>MID(H28,10,2)</f>
        <v>49</v>
      </c>
      <c r="T28" s="68">
        <v>49</v>
      </c>
      <c r="U28" t="str">
        <f>RIGHT(H28,3)</f>
        <v>48s</v>
      </c>
      <c r="V28" t="s">
        <v>1250</v>
      </c>
      <c r="W28" t="str">
        <f>LEFT(V28,2)</f>
        <v>48</v>
      </c>
      <c r="X28" s="66">
        <v>48</v>
      </c>
    </row>
    <row r="29" spans="1:24" x14ac:dyDescent="0.25">
      <c r="A29" s="12">
        <v>25</v>
      </c>
      <c r="B29" s="12" t="s">
        <v>71</v>
      </c>
      <c r="C29" s="12" t="s">
        <v>135</v>
      </c>
      <c r="D29" s="12" t="s">
        <v>436</v>
      </c>
      <c r="E29" s="12" t="s">
        <v>48</v>
      </c>
      <c r="F29" s="12">
        <v>3</v>
      </c>
      <c r="G29" s="84" t="s">
        <v>1052</v>
      </c>
      <c r="H29" s="49" t="s">
        <v>1053</v>
      </c>
      <c r="I29" s="12" t="s">
        <v>376</v>
      </c>
      <c r="J29" s="12" t="s">
        <v>26</v>
      </c>
      <c r="K29" s="67">
        <v>215</v>
      </c>
      <c r="M29" t="str">
        <f>LEFT(H29,2)</f>
        <v>0d</v>
      </c>
      <c r="N29" t="str">
        <f>MID(H29,6,3)</f>
        <v xml:space="preserve"> 2h</v>
      </c>
      <c r="O29" s="1" t="s">
        <v>1012</v>
      </c>
      <c r="P29" t="str">
        <f>LEFT(O29,2)</f>
        <v xml:space="preserve"> 2</v>
      </c>
      <c r="Q29" s="66">
        <v>2</v>
      </c>
      <c r="R29" s="1" t="str">
        <f>MID(H29,10,2)</f>
        <v>28</v>
      </c>
      <c r="T29" s="68">
        <v>28</v>
      </c>
      <c r="U29" t="str">
        <f>RIGHT(H29,3)</f>
        <v>15s</v>
      </c>
      <c r="V29" t="s">
        <v>1251</v>
      </c>
      <c r="W29" t="str">
        <f>LEFT(V29,2)</f>
        <v>15</v>
      </c>
      <c r="X29" s="66">
        <v>15</v>
      </c>
    </row>
    <row r="30" spans="1:24" x14ac:dyDescent="0.25">
      <c r="A30" s="12">
        <v>26</v>
      </c>
      <c r="B30" s="12" t="s">
        <v>139</v>
      </c>
      <c r="C30" s="12" t="s">
        <v>118</v>
      </c>
      <c r="D30" s="12" t="s">
        <v>622</v>
      </c>
      <c r="E30" s="12" t="s">
        <v>132</v>
      </c>
      <c r="F30" s="12">
        <v>4</v>
      </c>
      <c r="G30" s="84" t="s">
        <v>378</v>
      </c>
      <c r="H30" s="49" t="s">
        <v>1054</v>
      </c>
      <c r="I30" s="12" t="s">
        <v>662</v>
      </c>
      <c r="J30" s="12" t="s">
        <v>26</v>
      </c>
      <c r="K30" s="67">
        <v>215</v>
      </c>
      <c r="M30" t="str">
        <f>LEFT(H30,2)</f>
        <v>0d</v>
      </c>
      <c r="N30" t="str">
        <f>MID(H30,6,3)</f>
        <v xml:space="preserve"> 1h</v>
      </c>
      <c r="O30" s="1" t="s">
        <v>1005</v>
      </c>
      <c r="P30" t="str">
        <f>LEFT(O30,2)</f>
        <v xml:space="preserve"> 1</v>
      </c>
      <c r="Q30" s="66">
        <v>1</v>
      </c>
      <c r="R30" s="1" t="str">
        <f>MID(H30,10,2)</f>
        <v>48</v>
      </c>
      <c r="T30" s="68">
        <v>48</v>
      </c>
      <c r="U30" t="str">
        <f>RIGHT(H30,3)</f>
        <v>44s</v>
      </c>
      <c r="V30" t="s">
        <v>1252</v>
      </c>
      <c r="W30" t="str">
        <f>LEFT(V30,2)</f>
        <v>44</v>
      </c>
      <c r="X30" s="66">
        <v>44</v>
      </c>
    </row>
    <row r="31" spans="1:24" x14ac:dyDescent="0.25">
      <c r="A31" s="12">
        <v>27</v>
      </c>
      <c r="B31" s="12" t="s">
        <v>34</v>
      </c>
      <c r="C31" s="12" t="s">
        <v>143</v>
      </c>
      <c r="D31" s="12" t="s">
        <v>83</v>
      </c>
      <c r="E31" s="12" t="s">
        <v>48</v>
      </c>
      <c r="F31" s="12">
        <v>2</v>
      </c>
      <c r="G31" s="84" t="s">
        <v>387</v>
      </c>
      <c r="H31" s="49" t="s">
        <v>395</v>
      </c>
      <c r="I31" s="12" t="s">
        <v>82</v>
      </c>
      <c r="J31" s="12" t="s">
        <v>26</v>
      </c>
      <c r="K31" s="67">
        <v>211</v>
      </c>
      <c r="M31" t="str">
        <f>LEFT(H31,2)</f>
        <v>0d</v>
      </c>
      <c r="N31" t="str">
        <f>MID(H31,6,3)</f>
        <v xml:space="preserve"> 3h</v>
      </c>
      <c r="O31" s="1" t="s">
        <v>1006</v>
      </c>
      <c r="P31" t="str">
        <f>LEFT(O31,2)</f>
        <v xml:space="preserve"> 3</v>
      </c>
      <c r="Q31" s="66">
        <v>3</v>
      </c>
      <c r="R31" s="1" t="str">
        <f>MID(H31,10,2)</f>
        <v>29</v>
      </c>
      <c r="T31" s="68">
        <v>29</v>
      </c>
      <c r="U31" t="str">
        <f>RIGHT(H31,3)</f>
        <v>56s</v>
      </c>
      <c r="V31" t="s">
        <v>1240</v>
      </c>
      <c r="W31" t="str">
        <f>LEFT(V31,2)</f>
        <v>56</v>
      </c>
      <c r="X31" s="66">
        <v>56</v>
      </c>
    </row>
    <row r="32" spans="1:24" x14ac:dyDescent="0.25">
      <c r="A32" s="12">
        <v>28</v>
      </c>
      <c r="B32" s="12" t="s">
        <v>147</v>
      </c>
      <c r="C32" s="12" t="s">
        <v>148</v>
      </c>
      <c r="D32" s="12" t="s">
        <v>285</v>
      </c>
      <c r="E32" s="12" t="s">
        <v>23</v>
      </c>
      <c r="F32" s="12">
        <v>5</v>
      </c>
      <c r="G32" s="84" t="s">
        <v>1152</v>
      </c>
      <c r="H32" s="49" t="s">
        <v>1153</v>
      </c>
      <c r="I32" s="12" t="s">
        <v>28</v>
      </c>
      <c r="J32" s="12" t="s">
        <v>26</v>
      </c>
      <c r="K32" s="67">
        <v>211</v>
      </c>
      <c r="M32" t="str">
        <f>LEFT(H32,2)</f>
        <v>0d</v>
      </c>
      <c r="N32" t="str">
        <f>MID(H32,6,3)</f>
        <v xml:space="preserve"> 1h</v>
      </c>
      <c r="O32" s="1" t="s">
        <v>1005</v>
      </c>
      <c r="P32" t="str">
        <f>LEFT(O32,2)</f>
        <v xml:space="preserve"> 1</v>
      </c>
      <c r="Q32" s="66">
        <v>1</v>
      </c>
      <c r="R32" s="1" t="str">
        <f>MID(H32,10,2)</f>
        <v>10</v>
      </c>
      <c r="T32" s="68">
        <v>10</v>
      </c>
      <c r="U32" t="str">
        <f>RIGHT(H32,3)</f>
        <v>46s</v>
      </c>
      <c r="V32" t="s">
        <v>1253</v>
      </c>
      <c r="W32" t="str">
        <f>LEFT(V32,2)</f>
        <v>46</v>
      </c>
      <c r="X32" s="66">
        <v>46</v>
      </c>
    </row>
    <row r="33" spans="1:24" x14ac:dyDescent="0.25">
      <c r="A33" s="12">
        <v>29</v>
      </c>
      <c r="B33" s="12" t="s">
        <v>152</v>
      </c>
      <c r="C33" s="12" t="s">
        <v>143</v>
      </c>
      <c r="D33" s="12" t="s">
        <v>403</v>
      </c>
      <c r="E33" s="12" t="s">
        <v>30</v>
      </c>
      <c r="F33" s="12">
        <v>2</v>
      </c>
      <c r="G33" s="84" t="s">
        <v>1055</v>
      </c>
      <c r="H33" s="49" t="s">
        <v>1057</v>
      </c>
      <c r="I33" s="12" t="s">
        <v>407</v>
      </c>
      <c r="J33" s="12" t="s">
        <v>26</v>
      </c>
      <c r="K33" s="67">
        <v>211</v>
      </c>
      <c r="M33" t="str">
        <f>LEFT(H33,2)</f>
        <v>0d</v>
      </c>
      <c r="N33" t="str">
        <f>MID(H33,6,3)</f>
        <v xml:space="preserve"> 2h</v>
      </c>
      <c r="O33" s="1" t="s">
        <v>1012</v>
      </c>
      <c r="P33" t="str">
        <f>LEFT(O33,2)</f>
        <v xml:space="preserve"> 2</v>
      </c>
      <c r="Q33" s="66">
        <v>2</v>
      </c>
      <c r="R33" s="1" t="str">
        <f>MID(H33,10,2)</f>
        <v>47</v>
      </c>
      <c r="T33" s="68">
        <v>47</v>
      </c>
      <c r="U33" t="str">
        <f>RIGHT(H33,3)</f>
        <v>26s</v>
      </c>
      <c r="V33" t="s">
        <v>1236</v>
      </c>
      <c r="W33" t="str">
        <f>LEFT(V33,2)</f>
        <v>26</v>
      </c>
      <c r="X33" s="66">
        <v>26</v>
      </c>
    </row>
    <row r="34" spans="1:24" x14ac:dyDescent="0.25">
      <c r="A34" s="12">
        <v>30</v>
      </c>
      <c r="B34" s="12" t="s">
        <v>156</v>
      </c>
      <c r="C34" s="12" t="s">
        <v>157</v>
      </c>
      <c r="D34" s="12" t="s">
        <v>445</v>
      </c>
      <c r="E34" s="12" t="s">
        <v>434</v>
      </c>
      <c r="F34" s="12">
        <v>2</v>
      </c>
      <c r="G34" s="84" t="s">
        <v>1055</v>
      </c>
      <c r="H34" s="49" t="s">
        <v>1056</v>
      </c>
      <c r="I34" s="12" t="s">
        <v>407</v>
      </c>
      <c r="J34" s="12" t="s">
        <v>26</v>
      </c>
      <c r="K34" s="67">
        <v>215</v>
      </c>
      <c r="M34" t="str">
        <f>LEFT(H34,2)</f>
        <v>0d</v>
      </c>
      <c r="N34" t="str">
        <f>MID(H34,6,3)</f>
        <v xml:space="preserve"> 2h</v>
      </c>
      <c r="O34" s="1" t="s">
        <v>1012</v>
      </c>
      <c r="P34" t="str">
        <f>LEFT(O34,2)</f>
        <v xml:space="preserve"> 2</v>
      </c>
      <c r="Q34" s="66">
        <v>2</v>
      </c>
      <c r="R34" s="1" t="str">
        <f>MID(H34,10,2)</f>
        <v>47</v>
      </c>
      <c r="T34" s="68">
        <v>47</v>
      </c>
      <c r="U34" t="str">
        <f>RIGHT(H34,3)</f>
        <v>28s</v>
      </c>
      <c r="V34" t="s">
        <v>1234</v>
      </c>
      <c r="W34" t="str">
        <f>LEFT(V34,2)</f>
        <v>28</v>
      </c>
      <c r="X34" s="66">
        <v>28</v>
      </c>
    </row>
    <row r="35" spans="1:24" x14ac:dyDescent="0.25">
      <c r="A35" s="12">
        <v>31</v>
      </c>
      <c r="B35" s="12" t="s">
        <v>161</v>
      </c>
      <c r="C35" s="12" t="s">
        <v>162</v>
      </c>
      <c r="D35" s="12" t="s">
        <v>437</v>
      </c>
      <c r="E35" s="12" t="s">
        <v>275</v>
      </c>
      <c r="F35" s="12">
        <v>2</v>
      </c>
      <c r="G35" s="84" t="s">
        <v>1055</v>
      </c>
      <c r="H35" s="49" t="s">
        <v>1057</v>
      </c>
      <c r="I35" s="12" t="s">
        <v>376</v>
      </c>
      <c r="J35" s="12" t="s">
        <v>26</v>
      </c>
      <c r="K35" s="67">
        <v>215</v>
      </c>
      <c r="M35" t="str">
        <f>LEFT(H35,2)</f>
        <v>0d</v>
      </c>
      <c r="N35" t="str">
        <f>MID(H35,6,3)</f>
        <v xml:space="preserve"> 2h</v>
      </c>
      <c r="O35" s="1" t="s">
        <v>1012</v>
      </c>
      <c r="P35" t="str">
        <f>LEFT(O35,2)</f>
        <v xml:space="preserve"> 2</v>
      </c>
      <c r="Q35" s="66">
        <v>2</v>
      </c>
      <c r="R35" s="1" t="str">
        <f>MID(H35,10,2)</f>
        <v>47</v>
      </c>
      <c r="T35" s="68">
        <v>47</v>
      </c>
      <c r="U35" t="str">
        <f>RIGHT(H35,3)</f>
        <v>26s</v>
      </c>
      <c r="V35" t="s">
        <v>1236</v>
      </c>
      <c r="W35" t="str">
        <f>LEFT(V35,2)</f>
        <v>26</v>
      </c>
      <c r="X35" s="66">
        <v>26</v>
      </c>
    </row>
    <row r="36" spans="1:24" x14ac:dyDescent="0.25">
      <c r="A36" s="12">
        <v>32</v>
      </c>
      <c r="B36" s="12" t="s">
        <v>166</v>
      </c>
      <c r="C36" s="12" t="s">
        <v>167</v>
      </c>
      <c r="D36" s="12" t="s">
        <v>580</v>
      </c>
      <c r="E36" s="12" t="s">
        <v>23</v>
      </c>
      <c r="F36" s="12">
        <v>2</v>
      </c>
      <c r="G36" s="84" t="s">
        <v>1055</v>
      </c>
      <c r="H36" s="49" t="s">
        <v>1056</v>
      </c>
      <c r="I36" s="12" t="s">
        <v>189</v>
      </c>
      <c r="J36" s="12" t="s">
        <v>26</v>
      </c>
      <c r="K36" s="67">
        <v>215</v>
      </c>
      <c r="M36" t="str">
        <f>LEFT(H36,2)</f>
        <v>0d</v>
      </c>
      <c r="N36" t="str">
        <f>MID(H36,6,3)</f>
        <v xml:space="preserve"> 2h</v>
      </c>
      <c r="O36" s="1" t="s">
        <v>1012</v>
      </c>
      <c r="P36" t="str">
        <f>LEFT(O36,2)</f>
        <v xml:space="preserve"> 2</v>
      </c>
      <c r="Q36" s="66">
        <v>2</v>
      </c>
      <c r="R36" s="1" t="str">
        <f>MID(H36,10,2)</f>
        <v>47</v>
      </c>
      <c r="T36" s="68">
        <v>47</v>
      </c>
      <c r="U36" t="str">
        <f>RIGHT(H36,3)</f>
        <v>28s</v>
      </c>
      <c r="V36" t="s">
        <v>1234</v>
      </c>
      <c r="W36" t="str">
        <f>LEFT(V36,2)</f>
        <v>28</v>
      </c>
      <c r="X36" s="66">
        <v>28</v>
      </c>
    </row>
    <row r="37" spans="1:24" x14ac:dyDescent="0.25">
      <c r="A37" s="12">
        <v>33</v>
      </c>
      <c r="B37" s="12" t="s">
        <v>171</v>
      </c>
      <c r="C37" s="12" t="s">
        <v>172</v>
      </c>
      <c r="D37" s="12" t="s">
        <v>420</v>
      </c>
      <c r="E37" s="12" t="s">
        <v>48</v>
      </c>
      <c r="F37" s="12">
        <v>2</v>
      </c>
      <c r="G37" s="84" t="s">
        <v>1058</v>
      </c>
      <c r="H37" s="49" t="s">
        <v>1059</v>
      </c>
      <c r="I37" s="12">
        <v>0</v>
      </c>
      <c r="J37" s="12" t="s">
        <v>26</v>
      </c>
      <c r="K37" s="67">
        <v>215</v>
      </c>
      <c r="M37" t="str">
        <f>LEFT(H37,2)</f>
        <v>0d</v>
      </c>
      <c r="N37" t="str">
        <f>MID(H37,6,3)</f>
        <v xml:space="preserve"> 2h</v>
      </c>
      <c r="O37" s="1" t="s">
        <v>1012</v>
      </c>
      <c r="P37" t="str">
        <f>LEFT(O37,2)</f>
        <v xml:space="preserve"> 2</v>
      </c>
      <c r="Q37" s="66">
        <v>2</v>
      </c>
      <c r="R37" s="1" t="str">
        <f>MID(H37,10,2)</f>
        <v>34</v>
      </c>
      <c r="T37" s="68">
        <v>34</v>
      </c>
      <c r="U37" t="str">
        <f>RIGHT(H37,3)</f>
        <v>47s</v>
      </c>
      <c r="V37" t="s">
        <v>1254</v>
      </c>
      <c r="W37" t="str">
        <f>LEFT(V37,2)</f>
        <v>47</v>
      </c>
      <c r="X37" s="66">
        <v>47</v>
      </c>
    </row>
    <row r="38" spans="1:24" x14ac:dyDescent="0.25">
      <c r="A38" s="12">
        <v>34</v>
      </c>
      <c r="B38" s="12" t="s">
        <v>139</v>
      </c>
      <c r="C38" s="12" t="s">
        <v>176</v>
      </c>
      <c r="D38" s="12" t="s">
        <v>601</v>
      </c>
      <c r="E38" s="12" t="s">
        <v>602</v>
      </c>
      <c r="F38" s="12">
        <v>2</v>
      </c>
      <c r="G38" s="84" t="s">
        <v>1060</v>
      </c>
      <c r="H38" s="49" t="s">
        <v>1061</v>
      </c>
      <c r="I38" s="12" t="s">
        <v>656</v>
      </c>
      <c r="J38" s="12" t="s">
        <v>26</v>
      </c>
      <c r="K38" s="67">
        <v>215</v>
      </c>
      <c r="M38" t="str">
        <f>LEFT(H38,2)</f>
        <v>0d</v>
      </c>
      <c r="N38" t="str">
        <f>MID(H38,6,3)</f>
        <v xml:space="preserve"> 2h</v>
      </c>
      <c r="O38" s="1" t="s">
        <v>1012</v>
      </c>
      <c r="P38" t="str">
        <f>LEFT(O38,2)</f>
        <v xml:space="preserve"> 2</v>
      </c>
      <c r="Q38" s="66">
        <v>2</v>
      </c>
      <c r="R38" s="1" t="str">
        <f>MID(H38,10,2)</f>
        <v>30</v>
      </c>
      <c r="T38" s="68">
        <v>30</v>
      </c>
      <c r="U38" t="str">
        <f>RIGHT(H38,3)</f>
        <v>03s</v>
      </c>
      <c r="V38" t="s">
        <v>1255</v>
      </c>
      <c r="W38" t="str">
        <f>LEFT(V38,2)</f>
        <v>03</v>
      </c>
      <c r="X38" s="66">
        <v>3</v>
      </c>
    </row>
    <row r="39" spans="1:24" x14ac:dyDescent="0.25">
      <c r="A39" s="12">
        <v>35</v>
      </c>
      <c r="B39" s="12" t="s">
        <v>180</v>
      </c>
      <c r="C39" s="12" t="s">
        <v>181</v>
      </c>
      <c r="D39" s="12" t="s">
        <v>512</v>
      </c>
      <c r="E39" s="12" t="s">
        <v>48</v>
      </c>
      <c r="F39" s="12">
        <v>2</v>
      </c>
      <c r="G39" s="84" t="s">
        <v>1154</v>
      </c>
      <c r="H39" s="49" t="s">
        <v>1155</v>
      </c>
      <c r="I39" s="12" t="s">
        <v>1128</v>
      </c>
      <c r="J39" s="12" t="s">
        <v>26</v>
      </c>
      <c r="K39" s="67">
        <v>211</v>
      </c>
      <c r="M39" t="str">
        <f>LEFT(H39,2)</f>
        <v>0d</v>
      </c>
      <c r="N39" t="str">
        <f>MID(H39,6,3)</f>
        <v xml:space="preserve"> 2h</v>
      </c>
      <c r="O39" s="1" t="s">
        <v>1012</v>
      </c>
      <c r="P39" t="str">
        <f>LEFT(O39,2)</f>
        <v xml:space="preserve"> 2</v>
      </c>
      <c r="Q39" s="66">
        <v>2</v>
      </c>
      <c r="R39" s="1" t="str">
        <f>MID(H39,10,2)</f>
        <v>24</v>
      </c>
      <c r="T39" s="68">
        <v>24</v>
      </c>
      <c r="U39" t="str">
        <f>RIGHT(H39,3)</f>
        <v>47s</v>
      </c>
      <c r="V39" t="s">
        <v>1254</v>
      </c>
      <c r="W39" t="str">
        <f>LEFT(V39,2)</f>
        <v>47</v>
      </c>
      <c r="X39" s="66">
        <v>47</v>
      </c>
    </row>
    <row r="40" spans="1:24" x14ac:dyDescent="0.25">
      <c r="A40" s="12">
        <v>36</v>
      </c>
      <c r="B40" s="12" t="s">
        <v>139</v>
      </c>
      <c r="C40" s="12" t="s">
        <v>185</v>
      </c>
      <c r="D40" s="12" t="s">
        <v>517</v>
      </c>
      <c r="E40" s="12" t="s">
        <v>48</v>
      </c>
      <c r="F40" s="12">
        <v>2</v>
      </c>
      <c r="G40" s="84" t="s">
        <v>1062</v>
      </c>
      <c r="H40" s="49" t="s">
        <v>1063</v>
      </c>
      <c r="I40" s="12" t="s">
        <v>516</v>
      </c>
      <c r="J40" s="12" t="s">
        <v>26</v>
      </c>
      <c r="K40" s="67">
        <v>215</v>
      </c>
      <c r="M40" t="str">
        <f>LEFT(H40,2)</f>
        <v>0d</v>
      </c>
      <c r="N40" t="str">
        <f>MID(H40,6,3)</f>
        <v xml:space="preserve"> 2h</v>
      </c>
      <c r="O40" s="1" t="s">
        <v>1012</v>
      </c>
      <c r="P40" t="str">
        <f>LEFT(O40,2)</f>
        <v xml:space="preserve"> 2</v>
      </c>
      <c r="Q40" s="66">
        <v>2</v>
      </c>
      <c r="R40" s="1" t="str">
        <f>MID(H40,10,2)</f>
        <v>20</v>
      </c>
      <c r="T40" s="68">
        <v>20</v>
      </c>
      <c r="U40" t="str">
        <f>RIGHT(H40,3)</f>
        <v>01s</v>
      </c>
      <c r="V40" t="s">
        <v>1256</v>
      </c>
      <c r="W40" t="str">
        <f>LEFT(V40,2)</f>
        <v>01</v>
      </c>
      <c r="X40" s="66">
        <v>1</v>
      </c>
    </row>
    <row r="41" spans="1:24" x14ac:dyDescent="0.25">
      <c r="A41" s="12">
        <v>37</v>
      </c>
      <c r="B41" s="12" t="s">
        <v>27</v>
      </c>
      <c r="C41" s="12" t="s">
        <v>189</v>
      </c>
      <c r="D41" s="12" t="s">
        <v>465</v>
      </c>
      <c r="E41" s="12" t="s">
        <v>68</v>
      </c>
      <c r="F41" s="12">
        <v>2</v>
      </c>
      <c r="G41" s="84" t="s">
        <v>1064</v>
      </c>
      <c r="H41" s="49" t="s">
        <v>1065</v>
      </c>
      <c r="I41" s="12" t="s">
        <v>663</v>
      </c>
      <c r="J41" s="12" t="s">
        <v>26</v>
      </c>
      <c r="K41" s="67">
        <v>215</v>
      </c>
      <c r="M41" t="str">
        <f>LEFT(H41,2)</f>
        <v>0d</v>
      </c>
      <c r="N41" t="str">
        <f>MID(H41,6,3)</f>
        <v xml:space="preserve"> 2h</v>
      </c>
      <c r="O41" s="1" t="s">
        <v>1012</v>
      </c>
      <c r="P41" t="str">
        <f>LEFT(O41,2)</f>
        <v xml:space="preserve"> 2</v>
      </c>
      <c r="Q41" s="66">
        <v>2</v>
      </c>
      <c r="R41" s="1" t="str">
        <f>MID(H41,10,2)</f>
        <v>10</v>
      </c>
      <c r="T41" s="68">
        <v>10</v>
      </c>
      <c r="U41" t="str">
        <f>RIGHT(H41,3)</f>
        <v>06s</v>
      </c>
      <c r="V41" t="s">
        <v>1257</v>
      </c>
      <c r="W41" t="str">
        <f>LEFT(V41,2)</f>
        <v>06</v>
      </c>
      <c r="X41" s="66">
        <v>6</v>
      </c>
    </row>
    <row r="42" spans="1:24" x14ac:dyDescent="0.25">
      <c r="A42" s="12">
        <v>38</v>
      </c>
      <c r="B42" s="12" t="s">
        <v>71</v>
      </c>
      <c r="C42" s="12" t="s">
        <v>118</v>
      </c>
      <c r="D42" s="12" t="s">
        <v>222</v>
      </c>
      <c r="E42" s="12" t="s">
        <v>132</v>
      </c>
      <c r="F42" s="12">
        <v>3</v>
      </c>
      <c r="G42" s="84" t="s">
        <v>1066</v>
      </c>
      <c r="H42" s="49" t="s">
        <v>522</v>
      </c>
      <c r="I42" s="12" t="s">
        <v>277</v>
      </c>
      <c r="J42" s="12" t="s">
        <v>26</v>
      </c>
      <c r="K42" s="67">
        <v>215</v>
      </c>
      <c r="M42" t="str">
        <f>LEFT(H42,2)</f>
        <v>0d</v>
      </c>
      <c r="N42" t="str">
        <f>MID(H42,6,3)</f>
        <v xml:space="preserve"> 1h</v>
      </c>
      <c r="O42" s="1" t="s">
        <v>1005</v>
      </c>
      <c r="P42" t="str">
        <f>LEFT(O42,2)</f>
        <v xml:space="preserve"> 1</v>
      </c>
      <c r="Q42" s="66">
        <v>1</v>
      </c>
      <c r="R42" s="1" t="str">
        <f>MID(H42,10,2)</f>
        <v>19</v>
      </c>
      <c r="T42" s="68">
        <v>19</v>
      </c>
      <c r="U42" t="str">
        <f>RIGHT(H42,3)</f>
        <v>55s</v>
      </c>
      <c r="V42" t="s">
        <v>1246</v>
      </c>
      <c r="W42" t="str">
        <f>LEFT(V42,2)</f>
        <v>55</v>
      </c>
      <c r="X42" s="66">
        <v>55</v>
      </c>
    </row>
    <row r="43" spans="1:24" x14ac:dyDescent="0.25">
      <c r="A43" s="12">
        <v>39</v>
      </c>
      <c r="B43" s="12" t="s">
        <v>34</v>
      </c>
      <c r="C43" s="12" t="s">
        <v>196</v>
      </c>
      <c r="D43" s="12" t="s">
        <v>481</v>
      </c>
      <c r="E43" s="12" t="s">
        <v>275</v>
      </c>
      <c r="F43" s="12">
        <v>2</v>
      </c>
      <c r="G43" s="84" t="s">
        <v>936</v>
      </c>
      <c r="H43" s="49" t="s">
        <v>1067</v>
      </c>
      <c r="I43" s="12" t="s">
        <v>376</v>
      </c>
      <c r="J43" s="12" t="s">
        <v>26</v>
      </c>
      <c r="K43" s="67">
        <v>215</v>
      </c>
      <c r="M43" t="str">
        <f>LEFT(H43,2)</f>
        <v>0d</v>
      </c>
      <c r="N43" t="str">
        <f>MID(H43,6,3)</f>
        <v xml:space="preserve"> 1h</v>
      </c>
      <c r="O43" s="1" t="s">
        <v>1005</v>
      </c>
      <c r="P43" t="str">
        <f>LEFT(O43,2)</f>
        <v xml:space="preserve"> 1</v>
      </c>
      <c r="Q43" s="66">
        <v>1</v>
      </c>
      <c r="R43" s="1" t="str">
        <f>MID(H43,10,2)</f>
        <v>54</v>
      </c>
      <c r="T43" s="68">
        <v>54</v>
      </c>
      <c r="U43" t="str">
        <f>RIGHT(H43,3)</f>
        <v>55s</v>
      </c>
      <c r="V43" t="s">
        <v>1246</v>
      </c>
      <c r="W43" t="str">
        <f>LEFT(V43,2)</f>
        <v>55</v>
      </c>
      <c r="X43" s="66">
        <v>55</v>
      </c>
    </row>
    <row r="44" spans="1:24" x14ac:dyDescent="0.25">
      <c r="A44" s="12">
        <v>40</v>
      </c>
      <c r="B44" s="12" t="s">
        <v>34</v>
      </c>
      <c r="C44" s="12" t="s">
        <v>200</v>
      </c>
      <c r="D44" s="12" t="s">
        <v>298</v>
      </c>
      <c r="E44" s="12" t="s">
        <v>43</v>
      </c>
      <c r="F44" s="12">
        <v>7</v>
      </c>
      <c r="G44" s="84" t="s">
        <v>1156</v>
      </c>
      <c r="H44" s="49" t="s">
        <v>1157</v>
      </c>
      <c r="I44" s="12" t="s">
        <v>98</v>
      </c>
      <c r="J44" s="12" t="s">
        <v>33</v>
      </c>
      <c r="K44" s="67">
        <v>211</v>
      </c>
      <c r="M44" t="str">
        <f>LEFT(H44,2)</f>
        <v>0d</v>
      </c>
      <c r="N44" t="str">
        <f>MID(H44,6,3)</f>
        <v xml:space="preserve"> 0h</v>
      </c>
      <c r="O44" s="1" t="s">
        <v>1228</v>
      </c>
      <c r="P44" t="str">
        <f>LEFT(O44,2)</f>
        <v xml:space="preserve"> 0</v>
      </c>
      <c r="Q44" s="66">
        <v>0</v>
      </c>
      <c r="R44" s="1" t="str">
        <f>MID(H44,10,2)</f>
        <v>31</v>
      </c>
      <c r="T44" s="68">
        <v>31</v>
      </c>
      <c r="U44" t="str">
        <f>RIGHT(H44,3)</f>
        <v>54s</v>
      </c>
      <c r="V44" t="s">
        <v>1258</v>
      </c>
      <c r="W44" t="str">
        <f>LEFT(V44,2)</f>
        <v>54</v>
      </c>
      <c r="X44" s="66">
        <v>54</v>
      </c>
    </row>
    <row r="45" spans="1:24" x14ac:dyDescent="0.25">
      <c r="A45" s="12">
        <v>41</v>
      </c>
      <c r="B45" s="12" t="s">
        <v>34</v>
      </c>
      <c r="C45" s="12" t="s">
        <v>204</v>
      </c>
      <c r="D45" s="12" t="s">
        <v>633</v>
      </c>
      <c r="E45" s="12" t="s">
        <v>43</v>
      </c>
      <c r="F45" s="12">
        <v>3</v>
      </c>
      <c r="G45" s="84" t="s">
        <v>1068</v>
      </c>
      <c r="H45" s="49" t="s">
        <v>1069</v>
      </c>
      <c r="I45" s="12" t="s">
        <v>464</v>
      </c>
      <c r="J45" s="12" t="s">
        <v>26</v>
      </c>
      <c r="K45" s="67">
        <v>215</v>
      </c>
      <c r="M45" t="str">
        <f>LEFT(H45,2)</f>
        <v>0d</v>
      </c>
      <c r="N45" t="str">
        <f>MID(H45,6,3)</f>
        <v xml:space="preserve"> 1h</v>
      </c>
      <c r="O45" s="1" t="s">
        <v>1005</v>
      </c>
      <c r="P45" t="str">
        <f>LEFT(O45,2)</f>
        <v xml:space="preserve"> 1</v>
      </c>
      <c r="Q45" s="66">
        <v>1</v>
      </c>
      <c r="R45" s="1" t="str">
        <f>MID(H45,10,2)</f>
        <v>09</v>
      </c>
      <c r="T45" s="68">
        <v>9</v>
      </c>
      <c r="U45" t="str">
        <f>RIGHT(H45,3)</f>
        <v>56s</v>
      </c>
      <c r="V45" t="s">
        <v>1240</v>
      </c>
      <c r="W45" t="str">
        <f>LEFT(V45,2)</f>
        <v>56</v>
      </c>
      <c r="X45" s="66">
        <v>56</v>
      </c>
    </row>
    <row r="46" spans="1:24" x14ac:dyDescent="0.25">
      <c r="A46" s="12">
        <v>42</v>
      </c>
      <c r="B46" s="12" t="s">
        <v>206</v>
      </c>
      <c r="C46" s="12" t="s">
        <v>200</v>
      </c>
      <c r="D46" s="12" t="s">
        <v>542</v>
      </c>
      <c r="E46" s="12" t="s">
        <v>23</v>
      </c>
      <c r="F46" s="12">
        <v>2</v>
      </c>
      <c r="G46" s="84" t="s">
        <v>939</v>
      </c>
      <c r="H46" s="49" t="s">
        <v>1158</v>
      </c>
      <c r="I46" s="12" t="s">
        <v>664</v>
      </c>
      <c r="J46" s="12" t="s">
        <v>26</v>
      </c>
      <c r="K46" s="67">
        <v>211</v>
      </c>
      <c r="M46" t="str">
        <f>LEFT(H46,2)</f>
        <v>0d</v>
      </c>
      <c r="N46" t="str">
        <f>MID(H46,6,3)</f>
        <v xml:space="preserve"> 1h</v>
      </c>
      <c r="O46" s="1" t="s">
        <v>1005</v>
      </c>
      <c r="P46" t="str">
        <f>LEFT(O46,2)</f>
        <v xml:space="preserve"> 1</v>
      </c>
      <c r="Q46" s="66">
        <v>1</v>
      </c>
      <c r="R46" s="1" t="str">
        <f>MID(H46,10,2)</f>
        <v>39</v>
      </c>
      <c r="T46" s="68">
        <v>39</v>
      </c>
      <c r="U46" t="str">
        <f>RIGHT(H46,3)</f>
        <v>55s</v>
      </c>
      <c r="V46" t="s">
        <v>1246</v>
      </c>
      <c r="W46" t="str">
        <f>LEFT(V46,2)</f>
        <v>55</v>
      </c>
      <c r="X46" s="66">
        <v>55</v>
      </c>
    </row>
    <row r="47" spans="1:24" x14ac:dyDescent="0.25">
      <c r="A47" s="12">
        <v>43</v>
      </c>
      <c r="B47" s="12" t="s">
        <v>34</v>
      </c>
      <c r="C47" s="12" t="s">
        <v>176</v>
      </c>
      <c r="D47" s="12" t="s">
        <v>412</v>
      </c>
      <c r="E47" s="12" t="s">
        <v>23</v>
      </c>
      <c r="F47" s="12">
        <v>2</v>
      </c>
      <c r="G47" s="84" t="s">
        <v>939</v>
      </c>
      <c r="H47" s="49" t="s">
        <v>1070</v>
      </c>
      <c r="I47" s="12" t="s">
        <v>411</v>
      </c>
      <c r="J47" s="12" t="s">
        <v>26</v>
      </c>
      <c r="K47" s="67">
        <v>211</v>
      </c>
      <c r="M47" t="str">
        <f>LEFT(H47,2)</f>
        <v>0d</v>
      </c>
      <c r="N47" t="str">
        <f>MID(H47,6,3)</f>
        <v xml:space="preserve"> 1h</v>
      </c>
      <c r="O47" s="1" t="s">
        <v>1005</v>
      </c>
      <c r="P47" t="str">
        <f>LEFT(O47,2)</f>
        <v xml:space="preserve"> 1</v>
      </c>
      <c r="Q47" s="66">
        <v>1</v>
      </c>
      <c r="R47" s="1" t="str">
        <f>MID(H47,10,2)</f>
        <v>39</v>
      </c>
      <c r="T47" s="68">
        <v>39</v>
      </c>
      <c r="U47" t="str">
        <f>RIGHT(H47,3)</f>
        <v>56s</v>
      </c>
      <c r="V47" t="s">
        <v>1240</v>
      </c>
      <c r="W47" t="str">
        <f>LEFT(V47,2)</f>
        <v>56</v>
      </c>
      <c r="X47" s="66">
        <v>56</v>
      </c>
    </row>
    <row r="48" spans="1:24" x14ac:dyDescent="0.25">
      <c r="A48" s="12">
        <v>44</v>
      </c>
      <c r="B48" s="12" t="s">
        <v>34</v>
      </c>
      <c r="C48" s="12" t="s">
        <v>189</v>
      </c>
      <c r="D48" s="12" t="s">
        <v>433</v>
      </c>
      <c r="E48" s="12" t="s">
        <v>434</v>
      </c>
      <c r="F48" s="12">
        <v>2</v>
      </c>
      <c r="G48" s="84" t="s">
        <v>939</v>
      </c>
      <c r="H48" s="49" t="s">
        <v>1070</v>
      </c>
      <c r="I48" s="12" t="s">
        <v>376</v>
      </c>
      <c r="J48" s="12" t="s">
        <v>26</v>
      </c>
      <c r="K48" s="67">
        <v>215</v>
      </c>
      <c r="M48" t="str">
        <f>LEFT(H48,2)</f>
        <v>0d</v>
      </c>
      <c r="N48" t="str">
        <f>MID(H48,6,3)</f>
        <v xml:space="preserve"> 1h</v>
      </c>
      <c r="O48" s="1" t="s">
        <v>1005</v>
      </c>
      <c r="P48" t="str">
        <f>LEFT(O48,2)</f>
        <v xml:space="preserve"> 1</v>
      </c>
      <c r="Q48" s="66">
        <v>1</v>
      </c>
      <c r="R48" s="1" t="str">
        <f>MID(H48,10,2)</f>
        <v>39</v>
      </c>
      <c r="T48" s="68">
        <v>39</v>
      </c>
      <c r="U48" t="str">
        <f>RIGHT(H48,3)</f>
        <v>56s</v>
      </c>
      <c r="V48" t="s">
        <v>1240</v>
      </c>
      <c r="W48" t="str">
        <f>LEFT(V48,2)</f>
        <v>56</v>
      </c>
      <c r="X48" s="66">
        <v>56</v>
      </c>
    </row>
    <row r="49" spans="1:24" x14ac:dyDescent="0.25">
      <c r="A49" s="12">
        <v>45</v>
      </c>
      <c r="B49" s="12" t="s">
        <v>71</v>
      </c>
      <c r="C49" s="12" t="s">
        <v>216</v>
      </c>
      <c r="D49" s="12" t="s">
        <v>408</v>
      </c>
      <c r="E49" s="12" t="s">
        <v>30</v>
      </c>
      <c r="F49" s="12">
        <v>2</v>
      </c>
      <c r="G49" s="84" t="s">
        <v>1159</v>
      </c>
      <c r="H49" s="49" t="s">
        <v>1160</v>
      </c>
      <c r="I49" s="12" t="s">
        <v>407</v>
      </c>
      <c r="J49" s="12" t="s">
        <v>26</v>
      </c>
      <c r="K49" s="67">
        <v>211</v>
      </c>
      <c r="M49" t="str">
        <f>LEFT(H49,2)</f>
        <v>0d</v>
      </c>
      <c r="N49" t="str">
        <f>MID(H49,6,3)</f>
        <v xml:space="preserve"> 1h</v>
      </c>
      <c r="O49" s="1" t="s">
        <v>1005</v>
      </c>
      <c r="P49" t="str">
        <f>LEFT(O49,2)</f>
        <v xml:space="preserve"> 1</v>
      </c>
      <c r="Q49" s="66">
        <v>1</v>
      </c>
      <c r="R49" s="1" t="str">
        <f>MID(H49,10,2)</f>
        <v>37</v>
      </c>
      <c r="T49" s="68">
        <v>37</v>
      </c>
      <c r="U49" t="str">
        <f>RIGHT(H49,3)</f>
        <v>32s</v>
      </c>
      <c r="V49" t="s">
        <v>1259</v>
      </c>
      <c r="W49" t="str">
        <f>LEFT(V49,2)</f>
        <v>32</v>
      </c>
      <c r="X49" s="66">
        <v>32</v>
      </c>
    </row>
    <row r="50" spans="1:24" x14ac:dyDescent="0.25">
      <c r="A50" s="12">
        <v>46</v>
      </c>
      <c r="B50" s="12" t="s">
        <v>220</v>
      </c>
      <c r="C50" s="12" t="s">
        <v>221</v>
      </c>
      <c r="D50" s="12" t="s">
        <v>637</v>
      </c>
      <c r="E50" s="12" t="s">
        <v>48</v>
      </c>
      <c r="F50" s="12">
        <v>3</v>
      </c>
      <c r="G50" s="84" t="s">
        <v>1071</v>
      </c>
      <c r="H50" s="49" t="s">
        <v>1072</v>
      </c>
      <c r="I50" s="12" t="s">
        <v>655</v>
      </c>
      <c r="J50" s="12" t="s">
        <v>26</v>
      </c>
      <c r="K50" s="67">
        <v>215</v>
      </c>
      <c r="M50" t="str">
        <f>LEFT(H50,2)</f>
        <v>0d</v>
      </c>
      <c r="N50" t="str">
        <f>MID(H50,6,3)</f>
        <v xml:space="preserve"> 0h</v>
      </c>
      <c r="O50" s="1" t="s">
        <v>1228</v>
      </c>
      <c r="P50" t="str">
        <f>LEFT(O50,2)</f>
        <v xml:space="preserve"> 0</v>
      </c>
      <c r="Q50" s="66">
        <v>0</v>
      </c>
      <c r="R50" s="1" t="str">
        <f>MID(H50,10,2)</f>
        <v>56</v>
      </c>
      <c r="T50" s="68">
        <v>56</v>
      </c>
      <c r="U50" t="str">
        <f>RIGHT(H50,3)</f>
        <v>38s</v>
      </c>
      <c r="V50" t="s">
        <v>1260</v>
      </c>
      <c r="W50" t="str">
        <f>LEFT(V50,2)</f>
        <v>38</v>
      </c>
      <c r="X50" s="66">
        <v>38</v>
      </c>
    </row>
    <row r="51" spans="1:24" x14ac:dyDescent="0.25">
      <c r="A51" s="12">
        <v>47</v>
      </c>
      <c r="B51" s="12" t="s">
        <v>139</v>
      </c>
      <c r="C51" s="12" t="s">
        <v>225</v>
      </c>
      <c r="D51" s="12" t="s">
        <v>628</v>
      </c>
      <c r="E51" s="12" t="s">
        <v>48</v>
      </c>
      <c r="F51" s="12">
        <v>3</v>
      </c>
      <c r="G51" s="84" t="s">
        <v>1073</v>
      </c>
      <c r="H51" s="49" t="s">
        <v>1161</v>
      </c>
      <c r="I51" s="12" t="s">
        <v>427</v>
      </c>
      <c r="J51" s="12" t="s">
        <v>26</v>
      </c>
      <c r="K51" s="67">
        <v>211</v>
      </c>
      <c r="M51" t="str">
        <f>LEFT(H51,2)</f>
        <v>0d</v>
      </c>
      <c r="N51" t="str">
        <f>MID(H51,6,3)</f>
        <v xml:space="preserve"> 0h</v>
      </c>
      <c r="O51" s="1" t="s">
        <v>1228</v>
      </c>
      <c r="P51" t="str">
        <f>LEFT(O51,2)</f>
        <v xml:space="preserve"> 0</v>
      </c>
      <c r="Q51" s="66">
        <v>0</v>
      </c>
      <c r="R51" s="1" t="str">
        <f>MID(H51,10,2)</f>
        <v>53</v>
      </c>
      <c r="T51" s="68">
        <v>53</v>
      </c>
      <c r="U51" t="str">
        <f>RIGHT(H51,3)</f>
        <v>19s</v>
      </c>
      <c r="V51" t="s">
        <v>1230</v>
      </c>
      <c r="W51" t="str">
        <f>LEFT(V51,2)</f>
        <v>19</v>
      </c>
      <c r="X51" s="66">
        <v>19</v>
      </c>
    </row>
    <row r="52" spans="1:24" x14ac:dyDescent="0.25">
      <c r="A52" s="12">
        <v>48</v>
      </c>
      <c r="B52" s="12" t="s">
        <v>34</v>
      </c>
      <c r="C52" s="12" t="s">
        <v>229</v>
      </c>
      <c r="D52" s="12" t="s">
        <v>625</v>
      </c>
      <c r="E52" s="12" t="s">
        <v>48</v>
      </c>
      <c r="F52" s="12">
        <v>3</v>
      </c>
      <c r="G52" s="84" t="s">
        <v>1073</v>
      </c>
      <c r="H52" s="49" t="s">
        <v>1074</v>
      </c>
      <c r="I52" s="12" t="s">
        <v>658</v>
      </c>
      <c r="J52" s="12" t="s">
        <v>26</v>
      </c>
      <c r="K52" s="67">
        <v>215</v>
      </c>
      <c r="M52" t="str">
        <f>LEFT(H52,2)</f>
        <v>0d</v>
      </c>
      <c r="N52" t="str">
        <f>MID(H52,6,3)</f>
        <v xml:space="preserve"> 0h</v>
      </c>
      <c r="O52" s="1" t="s">
        <v>1228</v>
      </c>
      <c r="P52" t="str">
        <f>LEFT(O52,2)</f>
        <v xml:space="preserve"> 0</v>
      </c>
      <c r="Q52" s="66">
        <v>0</v>
      </c>
      <c r="R52" s="1" t="str">
        <f>MID(H52,10,2)</f>
        <v>53</v>
      </c>
      <c r="T52" s="68">
        <v>53</v>
      </c>
      <c r="U52" t="str">
        <f>RIGHT(H52,3)</f>
        <v>15s</v>
      </c>
      <c r="V52" t="s">
        <v>1251</v>
      </c>
      <c r="W52" t="str">
        <f>LEFT(V52,2)</f>
        <v>15</v>
      </c>
      <c r="X52" s="66">
        <v>15</v>
      </c>
    </row>
    <row r="53" spans="1:24" x14ac:dyDescent="0.25">
      <c r="A53" s="12">
        <v>49</v>
      </c>
      <c r="B53" s="12" t="s">
        <v>139</v>
      </c>
      <c r="C53" s="12" t="s">
        <v>118</v>
      </c>
      <c r="D53" s="12" t="s">
        <v>577</v>
      </c>
      <c r="E53" s="12" t="s">
        <v>505</v>
      </c>
      <c r="F53" s="12">
        <v>2</v>
      </c>
      <c r="G53" s="84" t="s">
        <v>1075</v>
      </c>
      <c r="H53" s="49" t="s">
        <v>1076</v>
      </c>
      <c r="I53" s="12" t="s">
        <v>659</v>
      </c>
      <c r="J53" s="12" t="s">
        <v>26</v>
      </c>
      <c r="K53" s="67">
        <v>215</v>
      </c>
      <c r="M53" t="str">
        <f>LEFT(H53,2)</f>
        <v>0d</v>
      </c>
      <c r="N53" t="str">
        <f>MID(H53,6,3)</f>
        <v xml:space="preserve"> 1h</v>
      </c>
      <c r="O53" s="1" t="s">
        <v>1005</v>
      </c>
      <c r="P53" t="str">
        <f>LEFT(O53,2)</f>
        <v xml:space="preserve"> 1</v>
      </c>
      <c r="Q53" s="66">
        <v>1</v>
      </c>
      <c r="R53" s="1" t="str">
        <f>MID(H53,10,2)</f>
        <v>10</v>
      </c>
      <c r="T53" s="68">
        <v>10</v>
      </c>
      <c r="U53" t="str">
        <f>RIGHT(H53,3)</f>
        <v>48s</v>
      </c>
      <c r="V53" t="s">
        <v>1250</v>
      </c>
      <c r="W53" t="str">
        <f>LEFT(V53,2)</f>
        <v>48</v>
      </c>
      <c r="X53" s="66">
        <v>48</v>
      </c>
    </row>
    <row r="54" spans="1:24" x14ac:dyDescent="0.25">
      <c r="A54" s="12">
        <v>50</v>
      </c>
      <c r="B54" s="12" t="s">
        <v>139</v>
      </c>
      <c r="C54" s="12" t="s">
        <v>236</v>
      </c>
      <c r="D54" s="12" t="s">
        <v>504</v>
      </c>
      <c r="E54" s="12" t="s">
        <v>505</v>
      </c>
      <c r="F54" s="12">
        <v>2</v>
      </c>
      <c r="G54" s="84" t="s">
        <v>1077</v>
      </c>
      <c r="H54" s="49" t="s">
        <v>1078</v>
      </c>
      <c r="I54" s="12" t="s">
        <v>655</v>
      </c>
      <c r="J54" s="12" t="s">
        <v>26</v>
      </c>
      <c r="K54" s="67">
        <v>215</v>
      </c>
      <c r="M54" t="str">
        <f>LEFT(H54,2)</f>
        <v>0d</v>
      </c>
      <c r="N54" t="str">
        <f>MID(H54,6,3)</f>
        <v xml:space="preserve"> 1h</v>
      </c>
      <c r="O54" s="1" t="s">
        <v>1005</v>
      </c>
      <c r="P54" t="str">
        <f>LEFT(O54,2)</f>
        <v xml:space="preserve"> 1</v>
      </c>
      <c r="Q54" s="66">
        <v>1</v>
      </c>
      <c r="R54" s="1" t="str">
        <f>MID(H54,10,2)</f>
        <v>10</v>
      </c>
      <c r="T54" s="68">
        <v>10</v>
      </c>
      <c r="U54" t="str">
        <f>RIGHT(H54,3)</f>
        <v>00s</v>
      </c>
      <c r="V54" t="s">
        <v>1261</v>
      </c>
      <c r="W54" t="str">
        <f>LEFT(V54,2)</f>
        <v>00</v>
      </c>
      <c r="X54" s="66">
        <v>0</v>
      </c>
    </row>
    <row r="55" spans="1:24" x14ac:dyDescent="0.25">
      <c r="A55" s="12">
        <v>51</v>
      </c>
      <c r="B55" s="12" t="s">
        <v>139</v>
      </c>
      <c r="C55" s="12" t="s">
        <v>240</v>
      </c>
      <c r="D55" s="12" t="s">
        <v>73</v>
      </c>
      <c r="E55" s="12" t="s">
        <v>37</v>
      </c>
      <c r="F55" s="12">
        <v>12</v>
      </c>
      <c r="G55" s="85" t="s">
        <v>1162</v>
      </c>
      <c r="H55" s="49" t="s">
        <v>1163</v>
      </c>
      <c r="I55" s="12" t="s">
        <v>1128</v>
      </c>
      <c r="J55" s="12" t="s">
        <v>26</v>
      </c>
      <c r="K55" s="67">
        <v>214</v>
      </c>
      <c r="M55" t="str">
        <f>LEFT(H55,2)</f>
        <v>0d</v>
      </c>
      <c r="N55" t="str">
        <f>MID(H55,6,3)</f>
        <v xml:space="preserve"> 1h</v>
      </c>
      <c r="O55" s="1" t="s">
        <v>1005</v>
      </c>
      <c r="P55" t="str">
        <f>LEFT(O55,2)</f>
        <v xml:space="preserve"> 1</v>
      </c>
      <c r="Q55" s="66">
        <v>1</v>
      </c>
      <c r="R55" s="1" t="str">
        <f>MID(H55,10,2)</f>
        <v>59</v>
      </c>
      <c r="T55" s="68">
        <v>59</v>
      </c>
      <c r="U55" t="str">
        <f>RIGHT(H55,3)</f>
        <v>53s</v>
      </c>
      <c r="V55" t="s">
        <v>1239</v>
      </c>
      <c r="W55" t="str">
        <f>LEFT(V55,2)</f>
        <v>53</v>
      </c>
      <c r="X55" s="66">
        <v>53</v>
      </c>
    </row>
    <row r="56" spans="1:24" x14ac:dyDescent="0.25">
      <c r="A56" s="12">
        <v>52</v>
      </c>
      <c r="B56" s="12" t="s">
        <v>139</v>
      </c>
      <c r="C56" s="12" t="s">
        <v>185</v>
      </c>
      <c r="D56" s="12" t="s">
        <v>487</v>
      </c>
      <c r="E56" s="12" t="s">
        <v>23</v>
      </c>
      <c r="F56" s="12">
        <v>3</v>
      </c>
      <c r="G56" s="85" t="s">
        <v>1164</v>
      </c>
      <c r="H56" s="49" t="s">
        <v>1165</v>
      </c>
      <c r="I56" s="12" t="s">
        <v>653</v>
      </c>
      <c r="J56" s="12" t="s">
        <v>33</v>
      </c>
      <c r="K56" s="67">
        <v>215</v>
      </c>
      <c r="M56" t="str">
        <f>LEFT(H56,2)</f>
        <v>0d</v>
      </c>
      <c r="N56" t="str">
        <f>MID(H56,6,3)</f>
        <v xml:space="preserve"> 7h</v>
      </c>
      <c r="O56" s="1" t="s">
        <v>1017</v>
      </c>
      <c r="P56" t="str">
        <f>LEFT(O56,2)</f>
        <v xml:space="preserve"> 7</v>
      </c>
      <c r="Q56" s="66">
        <v>7</v>
      </c>
      <c r="R56" s="1" t="str">
        <f>MID(H56,10,2)</f>
        <v>11</v>
      </c>
      <c r="T56" s="68">
        <v>11</v>
      </c>
      <c r="U56" t="str">
        <f>RIGHT(H56,3)</f>
        <v>41s</v>
      </c>
      <c r="V56" t="s">
        <v>1262</v>
      </c>
      <c r="W56" t="str">
        <f>LEFT(V56,2)</f>
        <v>41</v>
      </c>
      <c r="X56" s="66">
        <v>41</v>
      </c>
    </row>
    <row r="57" spans="1:24" x14ac:dyDescent="0.25">
      <c r="A57" s="12">
        <v>53</v>
      </c>
      <c r="B57" s="12" t="s">
        <v>139</v>
      </c>
      <c r="C57" s="12" t="s">
        <v>247</v>
      </c>
      <c r="D57" s="12" t="s">
        <v>190</v>
      </c>
      <c r="E57" s="12" t="s">
        <v>23</v>
      </c>
      <c r="F57" s="12">
        <v>9</v>
      </c>
      <c r="G57" s="85" t="s">
        <v>1166</v>
      </c>
      <c r="H57" s="49" t="s">
        <v>1167</v>
      </c>
      <c r="I57" s="12" t="s">
        <v>189</v>
      </c>
      <c r="J57" s="12" t="s">
        <v>26</v>
      </c>
      <c r="K57" s="67">
        <v>211</v>
      </c>
      <c r="M57" t="str">
        <f>LEFT(H57,2)</f>
        <v>0d</v>
      </c>
      <c r="N57" t="str">
        <f>MID(H57,6,3)</f>
        <v xml:space="preserve"> 2h</v>
      </c>
      <c r="O57" s="1" t="s">
        <v>1012</v>
      </c>
      <c r="P57" t="str">
        <f>LEFT(O57,2)</f>
        <v xml:space="preserve"> 2</v>
      </c>
      <c r="Q57" s="66">
        <v>2</v>
      </c>
      <c r="R57" s="1" t="str">
        <f>MID(H57,10,2)</f>
        <v>16</v>
      </c>
      <c r="T57" s="68">
        <v>16</v>
      </c>
      <c r="U57" t="str">
        <f>RIGHT(H57,3)</f>
        <v>05s</v>
      </c>
      <c r="V57" t="s">
        <v>1263</v>
      </c>
      <c r="W57" t="str">
        <f>LEFT(V57,2)</f>
        <v>05</v>
      </c>
      <c r="X57" s="66">
        <v>5</v>
      </c>
    </row>
    <row r="58" spans="1:24" x14ac:dyDescent="0.25">
      <c r="A58" s="12">
        <v>54</v>
      </c>
      <c r="B58" s="12" t="s">
        <v>139</v>
      </c>
      <c r="C58" s="12" t="s">
        <v>200</v>
      </c>
      <c r="D58" s="12" t="s">
        <v>360</v>
      </c>
      <c r="E58" s="12" t="s">
        <v>361</v>
      </c>
      <c r="F58" s="12">
        <v>1</v>
      </c>
      <c r="G58" s="84" t="s">
        <v>1168</v>
      </c>
      <c r="H58" s="49" t="s">
        <v>1169</v>
      </c>
      <c r="I58" s="12" t="s">
        <v>653</v>
      </c>
      <c r="J58" s="12" t="s">
        <v>33</v>
      </c>
      <c r="K58" s="67">
        <v>215</v>
      </c>
      <c r="M58" t="str">
        <f>LEFT(H58,2)</f>
        <v>0d</v>
      </c>
      <c r="N58" t="str">
        <f>MID(H58,6,3)</f>
        <v xml:space="preserve"> 1h</v>
      </c>
      <c r="O58" s="1" t="s">
        <v>1005</v>
      </c>
      <c r="P58" t="str">
        <f>LEFT(O58,2)</f>
        <v xml:space="preserve"> 1</v>
      </c>
      <c r="Q58" s="66">
        <v>1</v>
      </c>
      <c r="R58" s="1" t="str">
        <f>MID(H58,10,2)</f>
        <v>09</v>
      </c>
      <c r="T58" s="68">
        <v>9</v>
      </c>
      <c r="U58" t="str">
        <f>RIGHT(H58,3)</f>
        <v>18s</v>
      </c>
      <c r="V58" t="s">
        <v>1264</v>
      </c>
      <c r="W58" t="str">
        <f>LEFT(V58,2)</f>
        <v>18</v>
      </c>
      <c r="X58" s="66">
        <v>18</v>
      </c>
    </row>
    <row r="59" spans="1:24" x14ac:dyDescent="0.25">
      <c r="A59" s="12">
        <v>55</v>
      </c>
      <c r="B59" s="12" t="s">
        <v>254</v>
      </c>
      <c r="C59" s="12" t="s">
        <v>255</v>
      </c>
      <c r="D59" s="12" t="s">
        <v>428</v>
      </c>
      <c r="E59" s="12" t="s">
        <v>37</v>
      </c>
      <c r="F59" s="12">
        <v>1</v>
      </c>
      <c r="G59" s="84" t="s">
        <v>1170</v>
      </c>
      <c r="H59" s="49" t="s">
        <v>1171</v>
      </c>
      <c r="I59" s="12" t="s">
        <v>1128</v>
      </c>
      <c r="J59" s="12" t="s">
        <v>26</v>
      </c>
      <c r="K59" s="67">
        <v>214</v>
      </c>
      <c r="M59" t="str">
        <f>LEFT(H59,2)</f>
        <v>0d</v>
      </c>
      <c r="N59" t="str">
        <f>MID(H59,6,3)</f>
        <v xml:space="preserve"> 1h</v>
      </c>
      <c r="O59" s="1" t="s">
        <v>1005</v>
      </c>
      <c r="P59" t="str">
        <f>LEFT(O59,2)</f>
        <v xml:space="preserve"> 1</v>
      </c>
      <c r="Q59" s="66">
        <v>1</v>
      </c>
      <c r="R59" s="1" t="str">
        <f>MID(H59,10,2)</f>
        <v>05</v>
      </c>
      <c r="T59" s="68">
        <v>5</v>
      </c>
      <c r="U59" t="str">
        <f>RIGHT(H59,3)</f>
        <v>51s</v>
      </c>
      <c r="V59" t="s">
        <v>1265</v>
      </c>
      <c r="W59" t="str">
        <f>LEFT(V59,2)</f>
        <v>51</v>
      </c>
      <c r="X59" s="66">
        <v>51</v>
      </c>
    </row>
    <row r="60" spans="1:24" x14ac:dyDescent="0.25">
      <c r="A60" s="12">
        <v>57</v>
      </c>
      <c r="B60" s="12" t="s">
        <v>139</v>
      </c>
      <c r="C60" s="12" t="s">
        <v>185</v>
      </c>
      <c r="D60" s="12" t="s">
        <v>459</v>
      </c>
      <c r="E60" s="12" t="s">
        <v>68</v>
      </c>
      <c r="F60" s="12">
        <v>1</v>
      </c>
      <c r="G60" s="84" t="s">
        <v>1170</v>
      </c>
      <c r="H60" s="49" t="s">
        <v>1172</v>
      </c>
      <c r="I60" s="12" t="s">
        <v>653</v>
      </c>
      <c r="J60" s="12" t="s">
        <v>33</v>
      </c>
      <c r="K60" s="67">
        <v>215</v>
      </c>
      <c r="M60" t="str">
        <f>LEFT(H60,2)</f>
        <v>0d</v>
      </c>
      <c r="N60" t="str">
        <f>MID(H60,6,3)</f>
        <v xml:space="preserve"> 1h</v>
      </c>
      <c r="O60" s="1" t="s">
        <v>1005</v>
      </c>
      <c r="P60" t="str">
        <f>LEFT(O60,2)</f>
        <v xml:space="preserve"> 1</v>
      </c>
      <c r="Q60" s="66">
        <v>1</v>
      </c>
      <c r="R60" s="1" t="str">
        <f>MID(H60,10,2)</f>
        <v>05</v>
      </c>
      <c r="T60" s="68">
        <v>5</v>
      </c>
      <c r="U60" t="str">
        <f>RIGHT(H60,3)</f>
        <v>48s</v>
      </c>
      <c r="V60" t="s">
        <v>1250</v>
      </c>
      <c r="W60" t="str">
        <f>LEFT(V60,2)</f>
        <v>48</v>
      </c>
      <c r="X60" s="66">
        <v>48</v>
      </c>
    </row>
    <row r="61" spans="1:24" x14ac:dyDescent="0.25">
      <c r="A61" s="12">
        <v>56</v>
      </c>
      <c r="B61" s="12" t="s">
        <v>139</v>
      </c>
      <c r="C61" s="12" t="s">
        <v>247</v>
      </c>
      <c r="D61" s="12" t="s">
        <v>331</v>
      </c>
      <c r="E61" s="12" t="s">
        <v>68</v>
      </c>
      <c r="F61" s="12">
        <v>1</v>
      </c>
      <c r="G61" s="84" t="s">
        <v>1170</v>
      </c>
      <c r="H61" s="49" t="s">
        <v>1173</v>
      </c>
      <c r="I61" s="12" t="s">
        <v>653</v>
      </c>
      <c r="J61" s="12" t="s">
        <v>33</v>
      </c>
      <c r="K61" s="67">
        <v>215</v>
      </c>
      <c r="M61" t="str">
        <f>LEFT(H61,2)</f>
        <v>0d</v>
      </c>
      <c r="N61" t="str">
        <f>MID(H61,6,3)</f>
        <v xml:space="preserve"> 1h</v>
      </c>
      <c r="O61" s="1" t="s">
        <v>1005</v>
      </c>
      <c r="P61" t="str">
        <f>LEFT(O61,2)</f>
        <v xml:space="preserve"> 1</v>
      </c>
      <c r="Q61" s="66">
        <v>1</v>
      </c>
      <c r="R61" s="1" t="str">
        <f>MID(H61,10,2)</f>
        <v>05</v>
      </c>
      <c r="T61" s="68">
        <v>5</v>
      </c>
      <c r="U61" t="str">
        <f>RIGHT(H61,3)</f>
        <v>49s</v>
      </c>
      <c r="V61" t="s">
        <v>1266</v>
      </c>
      <c r="W61" t="str">
        <f>LEFT(V61,2)</f>
        <v>49</v>
      </c>
      <c r="X61" s="66">
        <v>49</v>
      </c>
    </row>
    <row r="62" spans="1:24" x14ac:dyDescent="0.25">
      <c r="A62" s="12">
        <v>58</v>
      </c>
      <c r="B62" s="12" t="s">
        <v>40</v>
      </c>
      <c r="C62" s="12" t="s">
        <v>263</v>
      </c>
      <c r="D62" s="12" t="s">
        <v>469</v>
      </c>
      <c r="E62" s="12" t="s">
        <v>68</v>
      </c>
      <c r="F62" s="12">
        <v>1</v>
      </c>
      <c r="G62" s="84" t="s">
        <v>1079</v>
      </c>
      <c r="H62" s="49" t="s">
        <v>1080</v>
      </c>
      <c r="I62" s="12" t="s">
        <v>292</v>
      </c>
      <c r="J62" s="12" t="s">
        <v>33</v>
      </c>
      <c r="K62" s="67">
        <v>215</v>
      </c>
      <c r="M62" t="str">
        <f>LEFT(H62,2)</f>
        <v>0d</v>
      </c>
      <c r="N62" t="str">
        <f>MID(H62,6,3)</f>
        <v xml:space="preserve"> 1h</v>
      </c>
      <c r="O62" s="1" t="s">
        <v>1005</v>
      </c>
      <c r="P62" t="str">
        <f>LEFT(O62,2)</f>
        <v xml:space="preserve"> 1</v>
      </c>
      <c r="Q62" s="66">
        <v>1</v>
      </c>
      <c r="R62" s="1" t="str">
        <f>MID(H62,10,2)</f>
        <v>04</v>
      </c>
      <c r="T62" s="68">
        <v>4</v>
      </c>
      <c r="U62" t="str">
        <f>RIGHT(H62,3)</f>
        <v>59s</v>
      </c>
      <c r="V62" t="s">
        <v>1267</v>
      </c>
      <c r="W62" t="str">
        <f>LEFT(V62,2)</f>
        <v>59</v>
      </c>
      <c r="X62" s="66">
        <v>59</v>
      </c>
    </row>
    <row r="63" spans="1:24" x14ac:dyDescent="0.25">
      <c r="A63" s="12">
        <v>59</v>
      </c>
      <c r="B63" s="12" t="s">
        <v>267</v>
      </c>
      <c r="C63" s="12" t="s">
        <v>268</v>
      </c>
      <c r="D63" s="12" t="s">
        <v>334</v>
      </c>
      <c r="E63" s="12" t="s">
        <v>68</v>
      </c>
      <c r="F63" s="12">
        <v>1</v>
      </c>
      <c r="G63" s="84" t="s">
        <v>1079</v>
      </c>
      <c r="H63" s="49" t="s">
        <v>1080</v>
      </c>
      <c r="I63" s="12" t="s">
        <v>653</v>
      </c>
      <c r="J63" s="12" t="s">
        <v>33</v>
      </c>
      <c r="K63" s="67">
        <v>215</v>
      </c>
      <c r="M63" t="str">
        <f>LEFT(H63,2)</f>
        <v>0d</v>
      </c>
      <c r="N63" t="str">
        <f>MID(H63,6,3)</f>
        <v xml:space="preserve"> 1h</v>
      </c>
      <c r="O63" s="1" t="s">
        <v>1005</v>
      </c>
      <c r="P63" t="str">
        <f>LEFT(O63,2)</f>
        <v xml:space="preserve"> 1</v>
      </c>
      <c r="Q63" s="66">
        <v>1</v>
      </c>
      <c r="R63" s="1" t="str">
        <f>MID(H63,10,2)</f>
        <v>04</v>
      </c>
      <c r="T63" s="68">
        <v>4</v>
      </c>
      <c r="U63" t="str">
        <f>RIGHT(H63,3)</f>
        <v>59s</v>
      </c>
      <c r="V63" t="s">
        <v>1267</v>
      </c>
      <c r="W63" t="str">
        <f>LEFT(V63,2)</f>
        <v>59</v>
      </c>
      <c r="X63" s="66">
        <v>59</v>
      </c>
    </row>
    <row r="64" spans="1:24" x14ac:dyDescent="0.25">
      <c r="A64" s="12">
        <v>60</v>
      </c>
      <c r="B64" s="12" t="s">
        <v>20</v>
      </c>
      <c r="C64" s="12" t="s">
        <v>273</v>
      </c>
      <c r="D64" s="12" t="s">
        <v>559</v>
      </c>
      <c r="E64" s="12" t="s">
        <v>48</v>
      </c>
      <c r="F64" s="12">
        <v>1</v>
      </c>
      <c r="G64" s="84" t="s">
        <v>1079</v>
      </c>
      <c r="H64" s="49" t="s">
        <v>1080</v>
      </c>
      <c r="I64" s="12" t="s">
        <v>492</v>
      </c>
      <c r="J64" s="12" t="s">
        <v>26</v>
      </c>
      <c r="K64" s="67">
        <v>215</v>
      </c>
      <c r="M64" t="str">
        <f>LEFT(H64,2)</f>
        <v>0d</v>
      </c>
      <c r="N64" t="str">
        <f>MID(H64,6,3)</f>
        <v xml:space="preserve"> 1h</v>
      </c>
      <c r="O64" s="1" t="s">
        <v>1005</v>
      </c>
      <c r="P64" t="str">
        <f>LEFT(O64,2)</f>
        <v xml:space="preserve"> 1</v>
      </c>
      <c r="Q64" s="66">
        <v>1</v>
      </c>
      <c r="R64" s="1" t="str">
        <f>MID(H64,10,2)</f>
        <v>04</v>
      </c>
      <c r="T64" s="68">
        <v>4</v>
      </c>
      <c r="U64" t="str">
        <f>RIGHT(H64,3)</f>
        <v>59s</v>
      </c>
      <c r="V64" t="s">
        <v>1267</v>
      </c>
      <c r="W64" t="str">
        <f>LEFT(V64,2)</f>
        <v>59</v>
      </c>
      <c r="X64" s="66">
        <v>59</v>
      </c>
    </row>
    <row r="65" spans="1:24" x14ac:dyDescent="0.25">
      <c r="A65" s="12">
        <v>61</v>
      </c>
      <c r="B65" s="12" t="s">
        <v>267</v>
      </c>
      <c r="C65" s="12" t="s">
        <v>277</v>
      </c>
      <c r="D65" s="12" t="s">
        <v>311</v>
      </c>
      <c r="E65" s="12" t="s">
        <v>68</v>
      </c>
      <c r="F65" s="12">
        <v>1</v>
      </c>
      <c r="G65" s="84" t="s">
        <v>1079</v>
      </c>
      <c r="H65" s="49" t="s">
        <v>1174</v>
      </c>
      <c r="I65" s="12" t="s">
        <v>653</v>
      </c>
      <c r="J65" s="12" t="s">
        <v>33</v>
      </c>
      <c r="K65" s="67">
        <v>215</v>
      </c>
      <c r="M65" t="str">
        <f>LEFT(H65,2)</f>
        <v>0d</v>
      </c>
      <c r="N65" t="str">
        <f>MID(H65,6,3)</f>
        <v xml:space="preserve"> 1h</v>
      </c>
      <c r="O65" s="1" t="s">
        <v>1005</v>
      </c>
      <c r="P65" t="str">
        <f>LEFT(O65,2)</f>
        <v xml:space="preserve"> 1</v>
      </c>
      <c r="Q65" s="66">
        <v>1</v>
      </c>
      <c r="R65" s="1" t="str">
        <f>MID(H65,10,2)</f>
        <v>05</v>
      </c>
      <c r="T65" s="68">
        <v>5</v>
      </c>
      <c r="U65" t="str">
        <f>RIGHT(H65,3)</f>
        <v>01s</v>
      </c>
      <c r="V65" t="s">
        <v>1256</v>
      </c>
      <c r="W65" t="str">
        <f>LEFT(V65,2)</f>
        <v>01</v>
      </c>
      <c r="X65" s="66">
        <v>1</v>
      </c>
    </row>
    <row r="66" spans="1:24" x14ac:dyDescent="0.25">
      <c r="A66" s="12">
        <v>62</v>
      </c>
      <c r="B66" s="12" t="s">
        <v>34</v>
      </c>
      <c r="C66" s="12" t="s">
        <v>281</v>
      </c>
      <c r="D66" s="12" t="s">
        <v>345</v>
      </c>
      <c r="E66" s="12" t="s">
        <v>68</v>
      </c>
      <c r="F66" s="12">
        <v>1</v>
      </c>
      <c r="G66" s="84" t="s">
        <v>1079</v>
      </c>
      <c r="H66" s="49" t="s">
        <v>1080</v>
      </c>
      <c r="I66" s="12" t="s">
        <v>653</v>
      </c>
      <c r="J66" s="12" t="s">
        <v>33</v>
      </c>
      <c r="K66" s="67">
        <v>215</v>
      </c>
      <c r="M66" t="str">
        <f>LEFT(H66,2)</f>
        <v>0d</v>
      </c>
      <c r="N66" t="str">
        <f>MID(H66,6,3)</f>
        <v xml:space="preserve"> 1h</v>
      </c>
      <c r="O66" s="1" t="s">
        <v>1005</v>
      </c>
      <c r="P66" t="str">
        <f>LEFT(O66,2)</f>
        <v xml:space="preserve"> 1</v>
      </c>
      <c r="Q66" s="66">
        <v>1</v>
      </c>
      <c r="R66" s="1" t="str">
        <f>MID(H66,10,2)</f>
        <v>04</v>
      </c>
      <c r="T66" s="68">
        <v>4</v>
      </c>
      <c r="U66" t="str">
        <f>RIGHT(H66,3)</f>
        <v>59s</v>
      </c>
      <c r="V66" t="s">
        <v>1267</v>
      </c>
      <c r="W66" t="str">
        <f>LEFT(V66,2)</f>
        <v>59</v>
      </c>
      <c r="X66" s="66">
        <v>59</v>
      </c>
    </row>
    <row r="67" spans="1:24" x14ac:dyDescent="0.25">
      <c r="A67" s="12">
        <v>63</v>
      </c>
      <c r="B67" s="12" t="s">
        <v>27</v>
      </c>
      <c r="C67" s="12" t="s">
        <v>28</v>
      </c>
      <c r="D67" s="12" t="s">
        <v>457</v>
      </c>
      <c r="E67" s="12" t="s">
        <v>132</v>
      </c>
      <c r="F67" s="12">
        <v>1</v>
      </c>
      <c r="G67" s="84" t="s">
        <v>1079</v>
      </c>
      <c r="H67" s="49" t="s">
        <v>1080</v>
      </c>
      <c r="I67" s="12" t="s">
        <v>61</v>
      </c>
      <c r="J67" s="12" t="s">
        <v>26</v>
      </c>
      <c r="K67" s="67">
        <v>215</v>
      </c>
      <c r="M67" t="str">
        <f>LEFT(H67,2)</f>
        <v>0d</v>
      </c>
      <c r="N67" t="str">
        <f>MID(H67,6,3)</f>
        <v xml:space="preserve"> 1h</v>
      </c>
      <c r="O67" s="1" t="s">
        <v>1005</v>
      </c>
      <c r="P67" t="str">
        <f>LEFT(O67,2)</f>
        <v xml:space="preserve"> 1</v>
      </c>
      <c r="Q67" s="66">
        <v>1</v>
      </c>
      <c r="R67" s="1" t="str">
        <f>MID(H67,10,2)</f>
        <v>04</v>
      </c>
      <c r="T67" s="68">
        <v>4</v>
      </c>
      <c r="U67" t="str">
        <f>RIGHT(H67,3)</f>
        <v>59s</v>
      </c>
      <c r="V67" t="s">
        <v>1267</v>
      </c>
      <c r="W67" t="str">
        <f>LEFT(V67,2)</f>
        <v>59</v>
      </c>
      <c r="X67" s="66">
        <v>59</v>
      </c>
    </row>
    <row r="68" spans="1:24" x14ac:dyDescent="0.25">
      <c r="A68" s="12">
        <v>64</v>
      </c>
      <c r="B68" s="12" t="s">
        <v>34</v>
      </c>
      <c r="C68" s="12" t="s">
        <v>288</v>
      </c>
      <c r="D68" s="12" t="s">
        <v>613</v>
      </c>
      <c r="E68" s="12" t="s">
        <v>270</v>
      </c>
      <c r="F68" s="12">
        <v>1</v>
      </c>
      <c r="G68" s="84" t="s">
        <v>1079</v>
      </c>
      <c r="H68" s="49" t="s">
        <v>1080</v>
      </c>
      <c r="I68" s="12" t="s">
        <v>277</v>
      </c>
      <c r="J68" s="12" t="s">
        <v>26</v>
      </c>
      <c r="K68" s="67">
        <v>215</v>
      </c>
      <c r="M68" t="str">
        <f>LEFT(H68,2)</f>
        <v>0d</v>
      </c>
      <c r="N68" t="str">
        <f>MID(H68,6,3)</f>
        <v xml:space="preserve"> 1h</v>
      </c>
      <c r="O68" s="1" t="s">
        <v>1005</v>
      </c>
      <c r="P68" t="str">
        <f>LEFT(O68,2)</f>
        <v xml:space="preserve"> 1</v>
      </c>
      <c r="Q68" s="66">
        <v>1</v>
      </c>
      <c r="R68" s="1" t="str">
        <f>MID(H68,10,2)</f>
        <v>04</v>
      </c>
      <c r="T68" s="68">
        <v>4</v>
      </c>
      <c r="U68" t="str">
        <f>RIGHT(H68,3)</f>
        <v>59s</v>
      </c>
      <c r="V68" t="s">
        <v>1267</v>
      </c>
      <c r="W68" t="str">
        <f>LEFT(V68,2)</f>
        <v>59</v>
      </c>
      <c r="X68" s="66">
        <v>59</v>
      </c>
    </row>
    <row r="69" spans="1:24" x14ac:dyDescent="0.25">
      <c r="A69" s="12">
        <v>65</v>
      </c>
      <c r="B69" s="12" t="s">
        <v>125</v>
      </c>
      <c r="C69" s="12" t="s">
        <v>292</v>
      </c>
      <c r="D69" s="12" t="s">
        <v>269</v>
      </c>
      <c r="E69" s="12" t="s">
        <v>270</v>
      </c>
      <c r="F69" s="12">
        <v>3</v>
      </c>
      <c r="G69" s="84" t="s">
        <v>1081</v>
      </c>
      <c r="H69" s="49" t="s">
        <v>1082</v>
      </c>
      <c r="I69" s="12" t="s">
        <v>660</v>
      </c>
      <c r="J69" s="12" t="s">
        <v>26</v>
      </c>
      <c r="K69" s="67">
        <v>215</v>
      </c>
      <c r="M69" t="str">
        <f>LEFT(H69,2)</f>
        <v>0d</v>
      </c>
      <c r="N69" t="str">
        <f>MID(H69,6,3)</f>
        <v xml:space="preserve"> 0h</v>
      </c>
      <c r="O69" s="1" t="s">
        <v>1228</v>
      </c>
      <c r="P69" t="str">
        <f>LEFT(O69,2)</f>
        <v xml:space="preserve"> 0</v>
      </c>
      <c r="Q69" s="66">
        <v>0</v>
      </c>
      <c r="R69" s="1" t="str">
        <f>MID(H69,10,2)</f>
        <v>38</v>
      </c>
      <c r="T69" s="68">
        <v>38</v>
      </c>
      <c r="U69" t="str">
        <f>RIGHT(H69,3)</f>
        <v>18s</v>
      </c>
      <c r="V69" t="s">
        <v>1264</v>
      </c>
      <c r="W69" t="str">
        <f>LEFT(V69,2)</f>
        <v>18</v>
      </c>
      <c r="X69" s="66">
        <v>18</v>
      </c>
    </row>
    <row r="70" spans="1:24" x14ac:dyDescent="0.25">
      <c r="A70" s="12">
        <v>66</v>
      </c>
      <c r="B70" s="12" t="s">
        <v>296</v>
      </c>
      <c r="C70" s="12" t="s">
        <v>297</v>
      </c>
      <c r="D70" s="12" t="s">
        <v>293</v>
      </c>
      <c r="E70" s="12" t="s">
        <v>68</v>
      </c>
      <c r="F70" s="12">
        <v>2</v>
      </c>
      <c r="G70" s="84" t="s">
        <v>1083</v>
      </c>
      <c r="H70" s="49" t="s">
        <v>1175</v>
      </c>
      <c r="I70" s="12" t="s">
        <v>98</v>
      </c>
      <c r="J70" s="12" t="s">
        <v>33</v>
      </c>
      <c r="K70" s="67">
        <v>215</v>
      </c>
      <c r="M70" t="str">
        <f>LEFT(H70,2)</f>
        <v>0d</v>
      </c>
      <c r="N70" t="str">
        <f>MID(H70,6,3)</f>
        <v xml:space="preserve"> 0h</v>
      </c>
      <c r="O70" s="1" t="s">
        <v>1228</v>
      </c>
      <c r="P70" t="str">
        <f>LEFT(O70,2)</f>
        <v xml:space="preserve"> 0</v>
      </c>
      <c r="Q70" s="66">
        <v>0</v>
      </c>
      <c r="R70" s="1" t="str">
        <f>MID(H70,10,2)</f>
        <v>54</v>
      </c>
      <c r="T70" s="68">
        <v>54</v>
      </c>
      <c r="U70" t="str">
        <f>RIGHT(H70,3)</f>
        <v>59s</v>
      </c>
      <c r="V70" t="s">
        <v>1267</v>
      </c>
      <c r="W70" t="str">
        <f>LEFT(V70,2)</f>
        <v>59</v>
      </c>
      <c r="X70" s="66">
        <v>59</v>
      </c>
    </row>
    <row r="71" spans="1:24" x14ac:dyDescent="0.25">
      <c r="A71" s="12">
        <v>67</v>
      </c>
      <c r="B71" s="12" t="s">
        <v>301</v>
      </c>
      <c r="C71" s="12" t="s">
        <v>302</v>
      </c>
      <c r="D71" s="12" t="s">
        <v>525</v>
      </c>
      <c r="E71" s="12" t="s">
        <v>48</v>
      </c>
      <c r="F71" s="12">
        <v>2</v>
      </c>
      <c r="G71" s="84" t="s">
        <v>1083</v>
      </c>
      <c r="H71" s="49" t="s">
        <v>1084</v>
      </c>
      <c r="I71" s="12" t="s">
        <v>665</v>
      </c>
      <c r="J71" s="12" t="s">
        <v>26</v>
      </c>
      <c r="K71" s="67">
        <v>215</v>
      </c>
      <c r="M71" t="str">
        <f>LEFT(H71,2)</f>
        <v>0d</v>
      </c>
      <c r="N71" t="str">
        <f>MID(H71,6,3)</f>
        <v xml:space="preserve"> 0h</v>
      </c>
      <c r="O71" s="1" t="s">
        <v>1228</v>
      </c>
      <c r="P71" t="str">
        <f>LEFT(O71,2)</f>
        <v xml:space="preserve"> 0</v>
      </c>
      <c r="Q71" s="66">
        <v>0</v>
      </c>
      <c r="R71" s="1" t="str">
        <f>MID(H71,10,2)</f>
        <v>55</v>
      </c>
      <c r="T71" s="68">
        <v>55</v>
      </c>
      <c r="U71" t="str">
        <f>RIGHT(H71,3)</f>
        <v>06s</v>
      </c>
      <c r="V71" t="s">
        <v>1257</v>
      </c>
      <c r="W71" t="str">
        <f>LEFT(V71,2)</f>
        <v>06</v>
      </c>
      <c r="X71" s="66">
        <v>6</v>
      </c>
    </row>
    <row r="72" spans="1:24" x14ac:dyDescent="0.25">
      <c r="A72" s="12">
        <v>68</v>
      </c>
      <c r="B72" s="12" t="s">
        <v>306</v>
      </c>
      <c r="C72" s="12" t="s">
        <v>302</v>
      </c>
      <c r="D72" s="12" t="s">
        <v>472</v>
      </c>
      <c r="E72" s="12" t="s">
        <v>37</v>
      </c>
      <c r="F72" s="12">
        <v>3</v>
      </c>
      <c r="G72" s="84" t="s">
        <v>1176</v>
      </c>
      <c r="H72" s="49" t="s">
        <v>1177</v>
      </c>
      <c r="I72" s="12" t="s">
        <v>1128</v>
      </c>
      <c r="J72" s="12" t="s">
        <v>26</v>
      </c>
      <c r="K72" s="67">
        <v>214</v>
      </c>
      <c r="M72" t="str">
        <f>LEFT(H72,2)</f>
        <v>0d</v>
      </c>
      <c r="N72" t="str">
        <f>MID(H72,6,3)</f>
        <v xml:space="preserve"> 0h</v>
      </c>
      <c r="O72" s="1" t="s">
        <v>1228</v>
      </c>
      <c r="P72" t="str">
        <f>LEFT(O72,2)</f>
        <v xml:space="preserve"> 0</v>
      </c>
      <c r="Q72" s="66">
        <v>0</v>
      </c>
      <c r="R72" s="1" t="str">
        <f>MID(H72,10,2)</f>
        <v>36</v>
      </c>
      <c r="T72" s="68">
        <v>36</v>
      </c>
      <c r="U72" t="str">
        <f>RIGHT(H72,3)</f>
        <v>27s</v>
      </c>
      <c r="V72" t="s">
        <v>1231</v>
      </c>
      <c r="W72" t="str">
        <f>LEFT(V72,2)</f>
        <v>27</v>
      </c>
      <c r="X72" s="66">
        <v>27</v>
      </c>
    </row>
    <row r="73" spans="1:24" x14ac:dyDescent="0.25">
      <c r="A73" s="12">
        <v>69</v>
      </c>
      <c r="B73" s="12" t="s">
        <v>125</v>
      </c>
      <c r="C73" s="12" t="s">
        <v>310</v>
      </c>
      <c r="D73" s="12" t="s">
        <v>591</v>
      </c>
      <c r="E73" s="12" t="s">
        <v>586</v>
      </c>
      <c r="F73" s="12">
        <v>3</v>
      </c>
      <c r="G73" s="84" t="s">
        <v>1085</v>
      </c>
      <c r="H73" s="49" t="s">
        <v>1086</v>
      </c>
      <c r="I73" s="12" t="s">
        <v>281</v>
      </c>
      <c r="J73" s="12" t="s">
        <v>26</v>
      </c>
      <c r="K73" s="67">
        <v>215</v>
      </c>
      <c r="M73" t="str">
        <f>LEFT(H73,2)</f>
        <v>0d</v>
      </c>
      <c r="N73" t="str">
        <f>MID(H73,6,3)</f>
        <v xml:space="preserve"> 0h</v>
      </c>
      <c r="O73" s="1" t="s">
        <v>1228</v>
      </c>
      <c r="P73" t="str">
        <f>LEFT(O73,2)</f>
        <v xml:space="preserve"> 0</v>
      </c>
      <c r="Q73" s="66">
        <v>0</v>
      </c>
      <c r="R73" s="1" t="str">
        <f>MID(H73,10,2)</f>
        <v>33</v>
      </c>
      <c r="T73" s="68">
        <v>33</v>
      </c>
      <c r="U73" t="str">
        <f>RIGHT(H73,3)</f>
        <v>17s</v>
      </c>
      <c r="V73" t="s">
        <v>1268</v>
      </c>
      <c r="W73" t="str">
        <f>LEFT(V73,2)</f>
        <v>17</v>
      </c>
      <c r="X73" s="66">
        <v>17</v>
      </c>
    </row>
    <row r="74" spans="1:24" x14ac:dyDescent="0.25">
      <c r="A74" s="12">
        <v>70</v>
      </c>
      <c r="B74" s="12" t="s">
        <v>129</v>
      </c>
      <c r="C74" s="12" t="s">
        <v>314</v>
      </c>
      <c r="D74" s="12" t="s">
        <v>168</v>
      </c>
      <c r="E74" s="12" t="s">
        <v>23</v>
      </c>
      <c r="F74" s="12">
        <v>2</v>
      </c>
      <c r="G74" s="84" t="s">
        <v>1085</v>
      </c>
      <c r="H74" s="49" t="s">
        <v>1087</v>
      </c>
      <c r="I74" s="12" t="s">
        <v>263</v>
      </c>
      <c r="J74" s="12" t="s">
        <v>26</v>
      </c>
      <c r="K74" s="67">
        <v>215</v>
      </c>
      <c r="M74" t="str">
        <f>LEFT(H74,2)</f>
        <v>0d</v>
      </c>
      <c r="N74" t="str">
        <f>MID(H74,6,3)</f>
        <v xml:space="preserve"> 0h</v>
      </c>
      <c r="O74" s="1" t="s">
        <v>1228</v>
      </c>
      <c r="P74" t="str">
        <f>LEFT(O74,2)</f>
        <v xml:space="preserve"> 0</v>
      </c>
      <c r="Q74" s="66">
        <v>0</v>
      </c>
      <c r="R74" s="1" t="str">
        <f>MID(H74,10,2)</f>
        <v>49</v>
      </c>
      <c r="T74" s="68">
        <v>49</v>
      </c>
      <c r="U74" t="str">
        <f>RIGHT(H74,3)</f>
        <v>56s</v>
      </c>
      <c r="V74" t="s">
        <v>1240</v>
      </c>
      <c r="W74" t="str">
        <f>LEFT(V74,2)</f>
        <v>56</v>
      </c>
      <c r="X74" s="66">
        <v>56</v>
      </c>
    </row>
    <row r="75" spans="1:24" x14ac:dyDescent="0.25">
      <c r="A75" s="12">
        <v>71</v>
      </c>
      <c r="B75" s="12" t="s">
        <v>318</v>
      </c>
      <c r="C75" s="12" t="s">
        <v>319</v>
      </c>
      <c r="D75" s="12" t="s">
        <v>461</v>
      </c>
      <c r="E75" s="12" t="s">
        <v>68</v>
      </c>
      <c r="F75" s="12">
        <v>2</v>
      </c>
      <c r="G75" s="84" t="s">
        <v>1088</v>
      </c>
      <c r="H75" s="49" t="s">
        <v>1089</v>
      </c>
      <c r="I75" s="12" t="s">
        <v>460</v>
      </c>
      <c r="J75" s="12" t="s">
        <v>26</v>
      </c>
      <c r="K75" s="67">
        <v>215</v>
      </c>
      <c r="M75" t="str">
        <f>LEFT(H75,2)</f>
        <v>0d</v>
      </c>
      <c r="N75" t="str">
        <f>MID(H75,6,3)</f>
        <v xml:space="preserve"> 0h</v>
      </c>
      <c r="O75" s="1" t="s">
        <v>1228</v>
      </c>
      <c r="P75" t="str">
        <f>LEFT(O75,2)</f>
        <v xml:space="preserve"> 0</v>
      </c>
      <c r="Q75" s="66">
        <v>0</v>
      </c>
      <c r="R75" s="1" t="str">
        <f>MID(H75,10,2)</f>
        <v>47</v>
      </c>
      <c r="T75" s="68">
        <v>47</v>
      </c>
      <c r="U75" t="str">
        <f>RIGHT(H75,3)</f>
        <v>53s</v>
      </c>
      <c r="V75" t="s">
        <v>1239</v>
      </c>
      <c r="W75" t="str">
        <f>LEFT(V75,2)</f>
        <v>53</v>
      </c>
      <c r="X75" s="66">
        <v>53</v>
      </c>
    </row>
    <row r="76" spans="1:24" x14ac:dyDescent="0.25">
      <c r="A76" s="12">
        <v>72</v>
      </c>
      <c r="B76" s="12" t="s">
        <v>322</v>
      </c>
      <c r="C76" s="12" t="s">
        <v>323</v>
      </c>
      <c r="D76" s="12" t="s">
        <v>327</v>
      </c>
      <c r="E76" s="12" t="s">
        <v>30</v>
      </c>
      <c r="F76" s="12">
        <v>2</v>
      </c>
      <c r="G76" s="84" t="s">
        <v>1178</v>
      </c>
      <c r="H76" s="49" t="s">
        <v>1179</v>
      </c>
      <c r="I76" s="12" t="s">
        <v>61</v>
      </c>
      <c r="J76" s="12" t="s">
        <v>26</v>
      </c>
      <c r="K76" s="67">
        <v>211</v>
      </c>
      <c r="M76" t="str">
        <f>LEFT(H76,2)</f>
        <v>0d</v>
      </c>
      <c r="N76" t="str">
        <f>MID(H76,6,3)</f>
        <v xml:space="preserve"> 0h</v>
      </c>
      <c r="O76" s="1" t="s">
        <v>1228</v>
      </c>
      <c r="P76" t="str">
        <f>LEFT(O76,2)</f>
        <v xml:space="preserve"> 0</v>
      </c>
      <c r="Q76" s="66">
        <v>0</v>
      </c>
      <c r="R76" s="1" t="str">
        <f>MID(H76,10,2)</f>
        <v>47</v>
      </c>
      <c r="T76" s="68">
        <v>47</v>
      </c>
      <c r="U76" t="str">
        <f>RIGHT(H76,3)</f>
        <v>30s</v>
      </c>
      <c r="V76" t="s">
        <v>1243</v>
      </c>
      <c r="W76" t="str">
        <f>LEFT(V76,2)</f>
        <v>30</v>
      </c>
      <c r="X76" s="66">
        <v>30</v>
      </c>
    </row>
    <row r="77" spans="1:24" x14ac:dyDescent="0.25">
      <c r="A77" s="12">
        <v>73</v>
      </c>
      <c r="B77" s="12" t="s">
        <v>326</v>
      </c>
      <c r="C77" s="12" t="s">
        <v>61</v>
      </c>
      <c r="D77" s="12" t="s">
        <v>424</v>
      </c>
      <c r="E77" s="12" t="s">
        <v>68</v>
      </c>
      <c r="F77" s="12">
        <v>2</v>
      </c>
      <c r="G77" s="84" t="s">
        <v>1180</v>
      </c>
      <c r="H77" s="49" t="s">
        <v>1181</v>
      </c>
      <c r="I77" s="12" t="s">
        <v>98</v>
      </c>
      <c r="J77" s="12" t="s">
        <v>33</v>
      </c>
      <c r="K77" s="67">
        <v>215</v>
      </c>
      <c r="M77" t="str">
        <f>LEFT(H77,2)</f>
        <v>0d</v>
      </c>
      <c r="N77" t="str">
        <f>MID(H77,6,3)</f>
        <v xml:space="preserve"> 0h</v>
      </c>
      <c r="O77" s="1" t="s">
        <v>1228</v>
      </c>
      <c r="P77" t="str">
        <f>LEFT(O77,2)</f>
        <v xml:space="preserve"> 0</v>
      </c>
      <c r="Q77" s="66">
        <v>0</v>
      </c>
      <c r="R77" s="1" t="str">
        <f>MID(H77,10,2)</f>
        <v>46</v>
      </c>
      <c r="T77" s="68">
        <v>46</v>
      </c>
      <c r="U77" t="str">
        <f>RIGHT(H77,3)</f>
        <v>58s</v>
      </c>
      <c r="V77" t="s">
        <v>1241</v>
      </c>
      <c r="W77" t="str">
        <f>LEFT(V77,2)</f>
        <v>58</v>
      </c>
      <c r="X77" s="66">
        <v>58</v>
      </c>
    </row>
    <row r="78" spans="1:24" x14ac:dyDescent="0.25">
      <c r="A78" s="12">
        <v>74</v>
      </c>
      <c r="B78" s="12" t="s">
        <v>125</v>
      </c>
      <c r="C78" s="12" t="s">
        <v>330</v>
      </c>
      <c r="D78" s="12" t="s">
        <v>336</v>
      </c>
      <c r="E78" s="12" t="s">
        <v>68</v>
      </c>
      <c r="F78" s="12">
        <v>2</v>
      </c>
      <c r="G78" s="84" t="s">
        <v>1180</v>
      </c>
      <c r="H78" s="49" t="s">
        <v>1182</v>
      </c>
      <c r="I78" s="12" t="s">
        <v>98</v>
      </c>
      <c r="J78" s="12" t="s">
        <v>33</v>
      </c>
      <c r="K78" s="67">
        <v>215</v>
      </c>
      <c r="M78" t="str">
        <f>LEFT(H78,2)</f>
        <v>0d</v>
      </c>
      <c r="N78" t="str">
        <f>MID(H78,6,3)</f>
        <v xml:space="preserve"> 0h</v>
      </c>
      <c r="O78" s="1" t="s">
        <v>1228</v>
      </c>
      <c r="P78" t="str">
        <f>LEFT(O78,2)</f>
        <v xml:space="preserve"> 0</v>
      </c>
      <c r="Q78" s="66">
        <v>0</v>
      </c>
      <c r="R78" s="1" t="str">
        <f>MID(H78,10,2)</f>
        <v>47</v>
      </c>
      <c r="T78" s="68">
        <v>47</v>
      </c>
      <c r="U78" t="str">
        <f>RIGHT(H78,3)</f>
        <v>09s</v>
      </c>
      <c r="V78" t="s">
        <v>1269</v>
      </c>
      <c r="W78" t="str">
        <f>LEFT(V78,2)</f>
        <v>09</v>
      </c>
      <c r="X78" s="66">
        <v>9</v>
      </c>
    </row>
    <row r="79" spans="1:24" x14ac:dyDescent="0.25">
      <c r="A79" s="12">
        <v>76</v>
      </c>
      <c r="B79" s="12" t="s">
        <v>125</v>
      </c>
      <c r="C79" s="12" t="s">
        <v>333</v>
      </c>
      <c r="D79" s="12" t="s">
        <v>547</v>
      </c>
      <c r="E79" s="12" t="s">
        <v>548</v>
      </c>
      <c r="F79" s="12">
        <v>2</v>
      </c>
      <c r="G79" s="84" t="s">
        <v>1180</v>
      </c>
      <c r="H79" s="49" t="s">
        <v>1183</v>
      </c>
      <c r="I79" s="12" t="s">
        <v>98</v>
      </c>
      <c r="J79" s="12" t="s">
        <v>33</v>
      </c>
      <c r="K79" s="67">
        <v>215</v>
      </c>
      <c r="M79" t="str">
        <f>LEFT(H79,2)</f>
        <v>0d</v>
      </c>
      <c r="N79" t="str">
        <f>MID(H79,6,3)</f>
        <v xml:space="preserve"> 0h</v>
      </c>
      <c r="O79" s="1" t="s">
        <v>1228</v>
      </c>
      <c r="P79" t="str">
        <f>LEFT(O79,2)</f>
        <v xml:space="preserve"> 0</v>
      </c>
      <c r="Q79" s="66">
        <v>0</v>
      </c>
      <c r="R79" s="1" t="str">
        <f>MID(H79,10,2)</f>
        <v>47</v>
      </c>
      <c r="T79" s="68">
        <v>47</v>
      </c>
      <c r="U79" t="str">
        <f>RIGHT(H79,3)</f>
        <v>02s</v>
      </c>
      <c r="V79" t="s">
        <v>1270</v>
      </c>
      <c r="W79" t="str">
        <f>LEFT(V79,2)</f>
        <v>02</v>
      </c>
      <c r="X79" s="66">
        <v>2</v>
      </c>
    </row>
    <row r="80" spans="1:24" x14ac:dyDescent="0.25">
      <c r="A80" s="12">
        <v>77</v>
      </c>
      <c r="B80" s="12" t="s">
        <v>125</v>
      </c>
      <c r="C80" s="12" t="s">
        <v>335</v>
      </c>
      <c r="D80" s="12" t="s">
        <v>598</v>
      </c>
      <c r="E80" s="12" t="s">
        <v>48</v>
      </c>
      <c r="F80" s="12">
        <v>2</v>
      </c>
      <c r="G80" s="84" t="s">
        <v>1090</v>
      </c>
      <c r="H80" s="49" t="s">
        <v>1091</v>
      </c>
      <c r="I80" s="12" t="s">
        <v>427</v>
      </c>
      <c r="J80" s="12" t="s">
        <v>26</v>
      </c>
      <c r="K80" s="67">
        <v>215</v>
      </c>
      <c r="M80" t="str">
        <f>LEFT(H80,2)</f>
        <v>0d</v>
      </c>
      <c r="N80" t="str">
        <f>MID(H80,6,3)</f>
        <v xml:space="preserve"> 0h</v>
      </c>
      <c r="O80" s="1" t="s">
        <v>1228</v>
      </c>
      <c r="P80" t="str">
        <f>LEFT(O80,2)</f>
        <v xml:space="preserve"> 0</v>
      </c>
      <c r="Q80" s="66">
        <v>0</v>
      </c>
      <c r="R80" s="1" t="str">
        <f>MID(H80,10,2)</f>
        <v>44</v>
      </c>
      <c r="T80" s="68">
        <v>44</v>
      </c>
      <c r="U80" t="str">
        <f>RIGHT(H80,3)</f>
        <v>56s</v>
      </c>
      <c r="V80" t="s">
        <v>1240</v>
      </c>
      <c r="W80" t="str">
        <f>LEFT(V80,2)</f>
        <v>56</v>
      </c>
      <c r="X80" s="66">
        <v>56</v>
      </c>
    </row>
    <row r="81" spans="1:24" x14ac:dyDescent="0.25">
      <c r="A81" s="12">
        <v>75</v>
      </c>
      <c r="B81" s="12" t="s">
        <v>125</v>
      </c>
      <c r="C81" s="12" t="s">
        <v>338</v>
      </c>
      <c r="D81" s="12" t="s">
        <v>386</v>
      </c>
      <c r="E81" s="12" t="s">
        <v>48</v>
      </c>
      <c r="F81" s="12">
        <v>2</v>
      </c>
      <c r="G81" s="84" t="s">
        <v>1090</v>
      </c>
      <c r="H81" s="49" t="s">
        <v>1184</v>
      </c>
      <c r="I81" s="12" t="s">
        <v>98</v>
      </c>
      <c r="J81" s="12" t="s">
        <v>33</v>
      </c>
      <c r="K81" s="67">
        <v>211</v>
      </c>
      <c r="M81" t="str">
        <f>LEFT(H81,2)</f>
        <v>0d</v>
      </c>
      <c r="N81" t="str">
        <f>MID(H81,6,3)</f>
        <v xml:space="preserve"> 0h</v>
      </c>
      <c r="O81" s="1" t="s">
        <v>1228</v>
      </c>
      <c r="P81" t="str">
        <f>LEFT(O81,2)</f>
        <v xml:space="preserve"> 0</v>
      </c>
      <c r="Q81" s="66">
        <v>0</v>
      </c>
      <c r="R81" s="1" t="str">
        <f>MID(H81,10,2)</f>
        <v>45</v>
      </c>
      <c r="T81" s="68">
        <v>45</v>
      </c>
      <c r="U81" t="str">
        <f>RIGHT(H81,3)</f>
        <v>01s</v>
      </c>
      <c r="V81" t="s">
        <v>1256</v>
      </c>
      <c r="W81" t="str">
        <f>LEFT(V81,2)</f>
        <v>01</v>
      </c>
      <c r="X81" s="66">
        <v>1</v>
      </c>
    </row>
    <row r="82" spans="1:24" x14ac:dyDescent="0.25">
      <c r="A82" s="12">
        <v>78</v>
      </c>
      <c r="B82" s="12" t="s">
        <v>296</v>
      </c>
      <c r="C82" s="12" t="s">
        <v>340</v>
      </c>
      <c r="D82" s="12" t="s">
        <v>399</v>
      </c>
      <c r="E82" s="12" t="s">
        <v>23</v>
      </c>
      <c r="F82" s="12">
        <v>2</v>
      </c>
      <c r="G82" s="84" t="s">
        <v>1185</v>
      </c>
      <c r="H82" s="49" t="s">
        <v>1186</v>
      </c>
      <c r="I82" s="12" t="s">
        <v>61</v>
      </c>
      <c r="J82" s="12" t="s">
        <v>33</v>
      </c>
      <c r="K82" s="67">
        <v>211</v>
      </c>
      <c r="M82" t="str">
        <f>LEFT(H82,2)</f>
        <v>0d</v>
      </c>
      <c r="N82" t="str">
        <f>MID(H82,6,3)</f>
        <v xml:space="preserve"> 0h</v>
      </c>
      <c r="O82" s="1" t="s">
        <v>1228</v>
      </c>
      <c r="P82" t="str">
        <f>LEFT(O82,2)</f>
        <v xml:space="preserve"> 0</v>
      </c>
      <c r="Q82" s="66">
        <v>0</v>
      </c>
      <c r="R82" s="1" t="str">
        <f>MID(H82,10,2)</f>
        <v>42</v>
      </c>
      <c r="T82" s="68">
        <v>42</v>
      </c>
      <c r="U82" t="str">
        <f>RIGHT(H82,3)</f>
        <v>30s</v>
      </c>
      <c r="V82" t="s">
        <v>1243</v>
      </c>
      <c r="W82" t="str">
        <f>LEFT(V82,2)</f>
        <v>30</v>
      </c>
      <c r="X82" s="66">
        <v>30</v>
      </c>
    </row>
    <row r="83" spans="1:24" x14ac:dyDescent="0.25">
      <c r="A83" s="12">
        <v>79</v>
      </c>
      <c r="B83" s="12" t="s">
        <v>125</v>
      </c>
      <c r="C83" s="12" t="s">
        <v>344</v>
      </c>
      <c r="D83" s="12" t="s">
        <v>320</v>
      </c>
      <c r="E83" s="12" t="s">
        <v>132</v>
      </c>
      <c r="F83" s="12">
        <v>1</v>
      </c>
      <c r="G83" s="84" t="s">
        <v>1092</v>
      </c>
      <c r="H83" s="49" t="s">
        <v>1093</v>
      </c>
      <c r="I83" s="12" t="s">
        <v>662</v>
      </c>
      <c r="J83" s="12" t="s">
        <v>26</v>
      </c>
      <c r="K83" s="67">
        <v>215</v>
      </c>
      <c r="M83" t="str">
        <f>LEFT(H83,2)</f>
        <v>0d</v>
      </c>
      <c r="N83" t="str">
        <f>MID(H83,6,3)</f>
        <v xml:space="preserve"> 1h</v>
      </c>
      <c r="O83" s="1" t="s">
        <v>1005</v>
      </c>
      <c r="P83" t="str">
        <f>LEFT(O83,2)</f>
        <v xml:space="preserve"> 1</v>
      </c>
      <c r="Q83" s="66">
        <v>1</v>
      </c>
      <c r="R83" s="1" t="str">
        <f>MID(H83,10,2)</f>
        <v>20</v>
      </c>
      <c r="T83" s="68">
        <v>20</v>
      </c>
      <c r="U83" t="str">
        <f>RIGHT(H83,3)</f>
        <v>03s</v>
      </c>
      <c r="V83" t="s">
        <v>1255</v>
      </c>
      <c r="W83" t="str">
        <f>LEFT(V83,2)</f>
        <v>03</v>
      </c>
      <c r="X83" s="66">
        <v>3</v>
      </c>
    </row>
    <row r="84" spans="1:24" x14ac:dyDescent="0.25">
      <c r="A84" s="12">
        <v>82</v>
      </c>
      <c r="B84" s="12" t="s">
        <v>267</v>
      </c>
      <c r="C84" s="12" t="s">
        <v>348</v>
      </c>
      <c r="D84" s="12" t="s">
        <v>396</v>
      </c>
      <c r="E84" s="12" t="s">
        <v>23</v>
      </c>
      <c r="F84" s="12">
        <v>1</v>
      </c>
      <c r="G84" s="84" t="s">
        <v>1092</v>
      </c>
      <c r="H84" s="49" t="s">
        <v>1093</v>
      </c>
      <c r="I84" s="12" t="s">
        <v>376</v>
      </c>
      <c r="J84" s="12" t="s">
        <v>26</v>
      </c>
      <c r="K84" s="67">
        <v>211</v>
      </c>
      <c r="M84" t="str">
        <f>LEFT(H84,2)</f>
        <v>0d</v>
      </c>
      <c r="N84" t="str">
        <f>MID(H84,6,3)</f>
        <v xml:space="preserve"> 1h</v>
      </c>
      <c r="O84" s="1" t="s">
        <v>1005</v>
      </c>
      <c r="P84" t="str">
        <f>LEFT(O84,2)</f>
        <v xml:space="preserve"> 1</v>
      </c>
      <c r="Q84" s="66">
        <v>1</v>
      </c>
      <c r="R84" s="1" t="str">
        <f>MID(H84,10,2)</f>
        <v>20</v>
      </c>
      <c r="T84" s="68">
        <v>20</v>
      </c>
      <c r="U84" t="str">
        <f>RIGHT(H84,3)</f>
        <v>03s</v>
      </c>
      <c r="V84" t="s">
        <v>1255</v>
      </c>
      <c r="W84" t="str">
        <f>LEFT(V84,2)</f>
        <v>03</v>
      </c>
      <c r="X84" s="66">
        <v>3</v>
      </c>
    </row>
    <row r="85" spans="1:24" x14ac:dyDescent="0.25">
      <c r="A85" s="12">
        <v>80</v>
      </c>
      <c r="B85" s="12" t="s">
        <v>352</v>
      </c>
      <c r="C85" s="12" t="s">
        <v>353</v>
      </c>
      <c r="D85" s="12" t="s">
        <v>103</v>
      </c>
      <c r="E85" s="12" t="s">
        <v>48</v>
      </c>
      <c r="F85" s="12">
        <v>1</v>
      </c>
      <c r="G85" s="84" t="s">
        <v>1092</v>
      </c>
      <c r="H85" s="49" t="s">
        <v>1094</v>
      </c>
      <c r="I85" s="12" t="s">
        <v>1128</v>
      </c>
      <c r="J85" s="12" t="s">
        <v>26</v>
      </c>
      <c r="K85" s="67">
        <v>215</v>
      </c>
      <c r="M85" t="str">
        <f>LEFT(H85,2)</f>
        <v>0d</v>
      </c>
      <c r="N85" t="str">
        <f>MID(H85,6,3)</f>
        <v xml:space="preserve"> 1h</v>
      </c>
      <c r="O85" s="1" t="s">
        <v>1005</v>
      </c>
      <c r="P85" t="str">
        <f>LEFT(O85,2)</f>
        <v xml:space="preserve"> 1</v>
      </c>
      <c r="Q85" s="66">
        <v>1</v>
      </c>
      <c r="R85" s="1" t="str">
        <f>MID(H85,10,2)</f>
        <v>20</v>
      </c>
      <c r="T85" s="68">
        <v>20</v>
      </c>
      <c r="U85" t="str">
        <f>RIGHT(H85,3)</f>
        <v>02s</v>
      </c>
      <c r="V85" t="s">
        <v>1270</v>
      </c>
      <c r="W85" t="str">
        <f>LEFT(V85,2)</f>
        <v>02</v>
      </c>
      <c r="X85" s="66">
        <v>2</v>
      </c>
    </row>
    <row r="86" spans="1:24" x14ac:dyDescent="0.25">
      <c r="A86" s="12">
        <v>81</v>
      </c>
      <c r="B86" s="12" t="s">
        <v>254</v>
      </c>
      <c r="C86" s="12" t="s">
        <v>356</v>
      </c>
      <c r="D86" s="12" t="s">
        <v>274</v>
      </c>
      <c r="E86" s="12" t="s">
        <v>275</v>
      </c>
      <c r="F86" s="12">
        <v>1</v>
      </c>
      <c r="G86" s="84" t="s">
        <v>1092</v>
      </c>
      <c r="H86" s="49" t="s">
        <v>1094</v>
      </c>
      <c r="I86" s="12" t="s">
        <v>273</v>
      </c>
      <c r="J86" s="12" t="s">
        <v>26</v>
      </c>
      <c r="K86" s="67">
        <v>215</v>
      </c>
      <c r="M86" t="str">
        <f>LEFT(H86,2)</f>
        <v>0d</v>
      </c>
      <c r="N86" t="str">
        <f>MID(H86,6,3)</f>
        <v xml:space="preserve"> 1h</v>
      </c>
      <c r="O86" s="1" t="s">
        <v>1005</v>
      </c>
      <c r="P86" t="str">
        <f>LEFT(O86,2)</f>
        <v xml:space="preserve"> 1</v>
      </c>
      <c r="Q86" s="66">
        <v>1</v>
      </c>
      <c r="R86" s="1" t="str">
        <f>MID(H86,10,2)</f>
        <v>20</v>
      </c>
      <c r="T86" s="68">
        <v>20</v>
      </c>
      <c r="U86" t="str">
        <f>RIGHT(H86,3)</f>
        <v>02s</v>
      </c>
      <c r="V86" t="s">
        <v>1270</v>
      </c>
      <c r="W86" t="str">
        <f>LEFT(V86,2)</f>
        <v>02</v>
      </c>
      <c r="X86" s="66">
        <v>2</v>
      </c>
    </row>
    <row r="87" spans="1:24" x14ac:dyDescent="0.25">
      <c r="A87" s="12">
        <v>83</v>
      </c>
      <c r="B87" s="12" t="s">
        <v>125</v>
      </c>
      <c r="C87" s="12" t="s">
        <v>359</v>
      </c>
      <c r="D87" s="12" t="s">
        <v>495</v>
      </c>
      <c r="E87" s="12" t="s">
        <v>43</v>
      </c>
      <c r="F87" s="12">
        <v>1</v>
      </c>
      <c r="G87" s="84" t="s">
        <v>1092</v>
      </c>
      <c r="H87" s="49" t="s">
        <v>1187</v>
      </c>
      <c r="I87" s="12" t="s">
        <v>1128</v>
      </c>
      <c r="J87" s="12" t="s">
        <v>26</v>
      </c>
      <c r="K87" s="67">
        <v>211</v>
      </c>
      <c r="M87" t="str">
        <f>LEFT(H87,2)</f>
        <v>0d</v>
      </c>
      <c r="N87" t="str">
        <f>MID(H87,6,3)</f>
        <v xml:space="preserve"> 1h</v>
      </c>
      <c r="O87" s="1" t="s">
        <v>1005</v>
      </c>
      <c r="P87" t="str">
        <f>LEFT(O87,2)</f>
        <v xml:space="preserve"> 1</v>
      </c>
      <c r="Q87" s="66">
        <v>1</v>
      </c>
      <c r="R87" s="1" t="str">
        <f>MID(H87,10,2)</f>
        <v>20</v>
      </c>
      <c r="T87" s="68">
        <v>20</v>
      </c>
      <c r="U87" t="str">
        <f>RIGHT(H87,3)</f>
        <v>01s</v>
      </c>
      <c r="V87" t="s">
        <v>1256</v>
      </c>
      <c r="W87" t="str">
        <f>LEFT(V87,2)</f>
        <v>01</v>
      </c>
      <c r="X87" s="66">
        <v>1</v>
      </c>
    </row>
    <row r="88" spans="1:24" x14ac:dyDescent="0.25">
      <c r="A88" s="12">
        <v>85</v>
      </c>
      <c r="B88" s="12" t="s">
        <v>267</v>
      </c>
      <c r="C88" s="12" t="s">
        <v>364</v>
      </c>
      <c r="D88" s="12" t="s">
        <v>122</v>
      </c>
      <c r="E88" s="12" t="s">
        <v>43</v>
      </c>
      <c r="F88" s="12">
        <v>1</v>
      </c>
      <c r="G88" s="84" t="s">
        <v>1092</v>
      </c>
      <c r="H88" s="49" t="s">
        <v>1093</v>
      </c>
      <c r="I88" s="12" t="s">
        <v>82</v>
      </c>
      <c r="J88" s="12" t="s">
        <v>26</v>
      </c>
      <c r="K88" s="67">
        <v>211</v>
      </c>
      <c r="M88" t="str">
        <f>LEFT(H88,2)</f>
        <v>0d</v>
      </c>
      <c r="N88" t="str">
        <f>MID(H88,6,3)</f>
        <v xml:space="preserve"> 1h</v>
      </c>
      <c r="O88" s="1" t="s">
        <v>1005</v>
      </c>
      <c r="P88" t="str">
        <f>LEFT(O88,2)</f>
        <v xml:space="preserve"> 1</v>
      </c>
      <c r="Q88" s="66">
        <v>1</v>
      </c>
      <c r="R88" s="1" t="str">
        <f>MID(H88,10,2)</f>
        <v>20</v>
      </c>
      <c r="T88" s="68">
        <v>20</v>
      </c>
      <c r="U88" t="str">
        <f>RIGHT(H88,3)</f>
        <v>03s</v>
      </c>
      <c r="V88" t="s">
        <v>1255</v>
      </c>
      <c r="W88" t="str">
        <f>LEFT(V88,2)</f>
        <v>03</v>
      </c>
      <c r="X88" s="66">
        <v>3</v>
      </c>
    </row>
    <row r="89" spans="1:24" x14ac:dyDescent="0.25">
      <c r="A89" s="12">
        <v>84</v>
      </c>
      <c r="B89" s="12" t="s">
        <v>267</v>
      </c>
      <c r="C89" s="12" t="s">
        <v>368</v>
      </c>
      <c r="D89" s="12" t="s">
        <v>497</v>
      </c>
      <c r="E89" s="12" t="s">
        <v>43</v>
      </c>
      <c r="F89" s="12">
        <v>1</v>
      </c>
      <c r="G89" s="84" t="s">
        <v>1092</v>
      </c>
      <c r="H89" s="49" t="s">
        <v>1093</v>
      </c>
      <c r="I89" s="12" t="s">
        <v>454</v>
      </c>
      <c r="J89" s="12" t="s">
        <v>26</v>
      </c>
      <c r="K89" s="67">
        <v>211</v>
      </c>
      <c r="M89" t="str">
        <f>LEFT(H89,2)</f>
        <v>0d</v>
      </c>
      <c r="N89" t="str">
        <f>MID(H89,6,3)</f>
        <v xml:space="preserve"> 1h</v>
      </c>
      <c r="O89" s="1" t="s">
        <v>1005</v>
      </c>
      <c r="P89" t="str">
        <f>LEFT(O89,2)</f>
        <v xml:space="preserve"> 1</v>
      </c>
      <c r="Q89" s="66">
        <v>1</v>
      </c>
      <c r="R89" s="1" t="str">
        <f>MID(H89,10,2)</f>
        <v>20</v>
      </c>
      <c r="T89" s="68">
        <v>20</v>
      </c>
      <c r="U89" t="str">
        <f>RIGHT(H89,3)</f>
        <v>03s</v>
      </c>
      <c r="V89" t="s">
        <v>1255</v>
      </c>
      <c r="W89" t="str">
        <f>LEFT(V89,2)</f>
        <v>03</v>
      </c>
      <c r="X89" s="66">
        <v>3</v>
      </c>
    </row>
    <row r="90" spans="1:24" x14ac:dyDescent="0.25">
      <c r="A90" s="12">
        <v>86</v>
      </c>
      <c r="B90" s="12" t="s">
        <v>371</v>
      </c>
      <c r="C90" s="12" t="s">
        <v>372</v>
      </c>
      <c r="D90" s="12" t="s">
        <v>365</v>
      </c>
      <c r="E90" s="12" t="s">
        <v>132</v>
      </c>
      <c r="F90" s="12">
        <v>1</v>
      </c>
      <c r="G90" s="84" t="s">
        <v>1092</v>
      </c>
      <c r="H90" s="49" t="s">
        <v>1093</v>
      </c>
      <c r="I90" s="12">
        <v>0</v>
      </c>
      <c r="J90" s="12" t="s">
        <v>26</v>
      </c>
      <c r="K90" s="67">
        <v>215</v>
      </c>
      <c r="M90" t="str">
        <f>LEFT(H90,2)</f>
        <v>0d</v>
      </c>
      <c r="N90" t="str">
        <f>MID(H90,6,3)</f>
        <v xml:space="preserve"> 1h</v>
      </c>
      <c r="O90" s="1" t="s">
        <v>1005</v>
      </c>
      <c r="P90" t="str">
        <f>LEFT(O90,2)</f>
        <v xml:space="preserve"> 1</v>
      </c>
      <c r="Q90" s="66">
        <v>1</v>
      </c>
      <c r="R90" s="1" t="str">
        <f>MID(H90,10,2)</f>
        <v>20</v>
      </c>
      <c r="T90" s="68">
        <v>20</v>
      </c>
      <c r="U90" t="str">
        <f>RIGHT(H90,3)</f>
        <v>03s</v>
      </c>
      <c r="V90" t="s">
        <v>1255</v>
      </c>
      <c r="W90" t="str">
        <f>LEFT(V90,2)</f>
        <v>03</v>
      </c>
      <c r="X90" s="66">
        <v>3</v>
      </c>
    </row>
    <row r="91" spans="1:24" x14ac:dyDescent="0.25">
      <c r="A91" s="12">
        <v>87</v>
      </c>
      <c r="B91" s="12" t="s">
        <v>110</v>
      </c>
      <c r="C91" s="12" t="s">
        <v>376</v>
      </c>
      <c r="D91" s="12" t="s">
        <v>341</v>
      </c>
      <c r="E91" s="12" t="s">
        <v>43</v>
      </c>
      <c r="F91" s="12">
        <v>1</v>
      </c>
      <c r="G91" s="84" t="s">
        <v>1092</v>
      </c>
      <c r="H91" s="49" t="s">
        <v>1093</v>
      </c>
      <c r="I91" s="12" t="s">
        <v>340</v>
      </c>
      <c r="J91" s="12" t="s">
        <v>26</v>
      </c>
      <c r="K91" s="67">
        <v>211</v>
      </c>
      <c r="M91" t="str">
        <f>LEFT(H91,2)</f>
        <v>0d</v>
      </c>
      <c r="N91" t="str">
        <f>MID(H91,6,3)</f>
        <v xml:space="preserve"> 1h</v>
      </c>
      <c r="O91" s="1" t="s">
        <v>1005</v>
      </c>
      <c r="P91" t="str">
        <f>LEFT(O91,2)</f>
        <v xml:space="preserve"> 1</v>
      </c>
      <c r="Q91" s="66">
        <v>1</v>
      </c>
      <c r="R91" s="1" t="str">
        <f>MID(H91,10,2)</f>
        <v>20</v>
      </c>
      <c r="T91" s="68">
        <v>20</v>
      </c>
      <c r="U91" t="str">
        <f>RIGHT(H91,3)</f>
        <v>03s</v>
      </c>
      <c r="V91" t="s">
        <v>1255</v>
      </c>
      <c r="W91" t="str">
        <f>LEFT(V91,2)</f>
        <v>03</v>
      </c>
      <c r="X91" s="66">
        <v>3</v>
      </c>
    </row>
    <row r="92" spans="1:24" x14ac:dyDescent="0.25">
      <c r="A92" s="12">
        <v>89</v>
      </c>
      <c r="B92" s="12" t="s">
        <v>267</v>
      </c>
      <c r="C92" s="12" t="s">
        <v>380</v>
      </c>
      <c r="D92" s="12" t="s">
        <v>339</v>
      </c>
      <c r="E92" s="12" t="s">
        <v>68</v>
      </c>
      <c r="F92" s="12">
        <v>1</v>
      </c>
      <c r="G92" s="84" t="s">
        <v>1095</v>
      </c>
      <c r="H92" s="49" t="s">
        <v>1096</v>
      </c>
      <c r="I92" s="12" t="s">
        <v>281</v>
      </c>
      <c r="J92" s="12" t="s">
        <v>26</v>
      </c>
      <c r="K92" s="67">
        <v>215</v>
      </c>
      <c r="M92" t="str">
        <f>LEFT(H92,2)</f>
        <v>0d</v>
      </c>
      <c r="N92" t="str">
        <f>MID(H92,6,3)</f>
        <v xml:space="preserve"> 1h</v>
      </c>
      <c r="O92" s="1" t="s">
        <v>1005</v>
      </c>
      <c r="P92" t="str">
        <f>LEFT(O92,2)</f>
        <v xml:space="preserve"> 1</v>
      </c>
      <c r="Q92" s="66">
        <v>1</v>
      </c>
      <c r="R92" s="1" t="str">
        <f>MID(H92,10,2)</f>
        <v>14</v>
      </c>
      <c r="T92" s="68">
        <v>14</v>
      </c>
      <c r="U92" t="str">
        <f>RIGHT(H92,3)</f>
        <v>17s</v>
      </c>
      <c r="V92" t="s">
        <v>1268</v>
      </c>
      <c r="W92" t="str">
        <f>LEFT(V92,2)</f>
        <v>17</v>
      </c>
      <c r="X92" s="66">
        <v>17</v>
      </c>
    </row>
    <row r="93" spans="1:24" x14ac:dyDescent="0.25">
      <c r="A93" s="12">
        <v>88</v>
      </c>
      <c r="B93" s="12" t="s">
        <v>267</v>
      </c>
      <c r="C93" s="12" t="s">
        <v>382</v>
      </c>
      <c r="D93" s="12" t="s">
        <v>282</v>
      </c>
      <c r="E93" s="12" t="s">
        <v>37</v>
      </c>
      <c r="F93" s="12">
        <v>1</v>
      </c>
      <c r="G93" s="84" t="s">
        <v>1095</v>
      </c>
      <c r="H93" s="49" t="s">
        <v>1188</v>
      </c>
      <c r="I93" s="12" t="s">
        <v>1128</v>
      </c>
      <c r="J93" s="12" t="s">
        <v>26</v>
      </c>
      <c r="K93" s="67">
        <v>214</v>
      </c>
      <c r="M93" t="str">
        <f>LEFT(H93,2)</f>
        <v>0d</v>
      </c>
      <c r="N93" t="str">
        <f>MID(H93,6,3)</f>
        <v xml:space="preserve"> 1h</v>
      </c>
      <c r="O93" s="1" t="s">
        <v>1005</v>
      </c>
      <c r="P93" t="str">
        <f>LEFT(O93,2)</f>
        <v xml:space="preserve"> 1</v>
      </c>
      <c r="Q93" s="66">
        <v>1</v>
      </c>
      <c r="R93" s="1" t="str">
        <f>MID(H93,10,2)</f>
        <v>14</v>
      </c>
      <c r="T93" s="68">
        <v>14</v>
      </c>
      <c r="U93" t="str">
        <f>RIGHT(H93,3)</f>
        <v>16s</v>
      </c>
      <c r="V93" t="s">
        <v>1238</v>
      </c>
      <c r="W93" t="str">
        <f>LEFT(V93,2)</f>
        <v>16</v>
      </c>
      <c r="X93" s="66">
        <v>16</v>
      </c>
    </row>
    <row r="94" spans="1:24" x14ac:dyDescent="0.25">
      <c r="A94" s="12">
        <v>95</v>
      </c>
      <c r="B94" s="12" t="s">
        <v>384</v>
      </c>
      <c r="C94" s="12" t="s">
        <v>385</v>
      </c>
      <c r="D94" s="12" t="s">
        <v>555</v>
      </c>
      <c r="E94" s="12" t="s">
        <v>37</v>
      </c>
      <c r="F94" s="12">
        <v>1</v>
      </c>
      <c r="G94" s="84" t="s">
        <v>1095</v>
      </c>
      <c r="H94" s="49" t="s">
        <v>1096</v>
      </c>
      <c r="I94" s="12" t="s">
        <v>1128</v>
      </c>
      <c r="J94" s="12" t="s">
        <v>26</v>
      </c>
      <c r="K94" s="67">
        <v>214</v>
      </c>
      <c r="M94" t="str">
        <f>LEFT(H94,2)</f>
        <v>0d</v>
      </c>
      <c r="N94" t="str">
        <f>MID(H94,6,3)</f>
        <v xml:space="preserve"> 1h</v>
      </c>
      <c r="O94" s="1" t="s">
        <v>1005</v>
      </c>
      <c r="P94" t="str">
        <f>LEFT(O94,2)</f>
        <v xml:space="preserve"> 1</v>
      </c>
      <c r="Q94" s="66">
        <v>1</v>
      </c>
      <c r="R94" s="1" t="str">
        <f>MID(H94,10,2)</f>
        <v>14</v>
      </c>
      <c r="T94" s="68">
        <v>14</v>
      </c>
      <c r="U94" t="str">
        <f>RIGHT(H94,3)</f>
        <v>17s</v>
      </c>
      <c r="V94" t="s">
        <v>1268</v>
      </c>
      <c r="W94" t="str">
        <f>LEFT(V94,2)</f>
        <v>17</v>
      </c>
      <c r="X94" s="66">
        <v>17</v>
      </c>
    </row>
    <row r="95" spans="1:24" x14ac:dyDescent="0.25">
      <c r="A95" s="12">
        <v>96</v>
      </c>
      <c r="B95" s="12" t="s">
        <v>389</v>
      </c>
      <c r="C95" s="12" t="s">
        <v>390</v>
      </c>
      <c r="D95" s="12" t="s">
        <v>278</v>
      </c>
      <c r="E95" s="12" t="s">
        <v>43</v>
      </c>
      <c r="F95" s="12">
        <v>1</v>
      </c>
      <c r="G95" s="84" t="s">
        <v>1095</v>
      </c>
      <c r="H95" s="49" t="s">
        <v>1096</v>
      </c>
      <c r="I95" s="12" t="s">
        <v>1128</v>
      </c>
      <c r="J95" s="12" t="s">
        <v>26</v>
      </c>
      <c r="K95" s="67">
        <v>211</v>
      </c>
      <c r="M95" t="str">
        <f>LEFT(H95,2)</f>
        <v>0d</v>
      </c>
      <c r="N95" t="str">
        <f>MID(H95,6,3)</f>
        <v xml:space="preserve"> 1h</v>
      </c>
      <c r="O95" s="1" t="s">
        <v>1005</v>
      </c>
      <c r="P95" t="str">
        <f>LEFT(O95,2)</f>
        <v xml:space="preserve"> 1</v>
      </c>
      <c r="Q95" s="66">
        <v>1</v>
      </c>
      <c r="R95" s="1" t="str">
        <f>MID(H95,10,2)</f>
        <v>14</v>
      </c>
      <c r="T95" s="68">
        <v>14</v>
      </c>
      <c r="U95" t="str">
        <f>RIGHT(H95,3)</f>
        <v>17s</v>
      </c>
      <c r="V95" t="s">
        <v>1268</v>
      </c>
      <c r="W95" t="str">
        <f>LEFT(V95,2)</f>
        <v>17</v>
      </c>
      <c r="X95" s="66">
        <v>17</v>
      </c>
    </row>
    <row r="96" spans="1:24" x14ac:dyDescent="0.25">
      <c r="A96" s="12">
        <v>103</v>
      </c>
      <c r="B96" s="12" t="s">
        <v>393</v>
      </c>
      <c r="C96" s="12" t="s">
        <v>376</v>
      </c>
      <c r="D96" s="12" t="s">
        <v>462</v>
      </c>
      <c r="E96" s="12" t="s">
        <v>68</v>
      </c>
      <c r="F96" s="12">
        <v>1</v>
      </c>
      <c r="G96" s="84" t="s">
        <v>1095</v>
      </c>
      <c r="H96" s="49" t="s">
        <v>1097</v>
      </c>
      <c r="I96" s="12" t="s">
        <v>61</v>
      </c>
      <c r="J96" s="12" t="s">
        <v>26</v>
      </c>
      <c r="K96" s="67">
        <v>215</v>
      </c>
      <c r="M96" t="str">
        <f>LEFT(H96,2)</f>
        <v>0d</v>
      </c>
      <c r="N96" t="str">
        <f>MID(H96,6,3)</f>
        <v xml:space="preserve"> 1h</v>
      </c>
      <c r="O96" s="1" t="s">
        <v>1005</v>
      </c>
      <c r="P96" t="str">
        <f>LEFT(O96,2)</f>
        <v xml:space="preserve"> 1</v>
      </c>
      <c r="Q96" s="66">
        <v>1</v>
      </c>
      <c r="R96" s="1" t="str">
        <f>MID(H96,10,2)</f>
        <v>14</v>
      </c>
      <c r="T96" s="68">
        <v>14</v>
      </c>
      <c r="U96" t="str">
        <f>RIGHT(H96,3)</f>
        <v>18s</v>
      </c>
      <c r="V96" t="s">
        <v>1264</v>
      </c>
      <c r="W96" t="str">
        <f>LEFT(V96,2)</f>
        <v>18</v>
      </c>
      <c r="X96" s="66">
        <v>18</v>
      </c>
    </row>
    <row r="97" spans="1:24" x14ac:dyDescent="0.25">
      <c r="A97" s="12">
        <v>105</v>
      </c>
      <c r="B97" s="12" t="s">
        <v>389</v>
      </c>
      <c r="C97" s="12" t="s">
        <v>376</v>
      </c>
      <c r="D97" s="12" t="s">
        <v>585</v>
      </c>
      <c r="E97" s="12" t="s">
        <v>586</v>
      </c>
      <c r="F97" s="12">
        <v>1</v>
      </c>
      <c r="G97" s="84" t="s">
        <v>1098</v>
      </c>
      <c r="H97" s="49" t="s">
        <v>1099</v>
      </c>
      <c r="I97" s="12" t="s">
        <v>277</v>
      </c>
      <c r="J97" s="12" t="s">
        <v>26</v>
      </c>
      <c r="K97" s="67">
        <v>215</v>
      </c>
      <c r="M97" t="str">
        <f>LEFT(H97,2)</f>
        <v>0d</v>
      </c>
      <c r="N97" t="str">
        <f>MID(H97,6,3)</f>
        <v xml:space="preserve"> 1h</v>
      </c>
      <c r="O97" s="1" t="s">
        <v>1005</v>
      </c>
      <c r="P97" t="str">
        <f>LEFT(O97,2)</f>
        <v xml:space="preserve"> 1</v>
      </c>
      <c r="Q97" s="66">
        <v>1</v>
      </c>
      <c r="R97" s="1" t="str">
        <f>MID(H97,10,2)</f>
        <v>09</v>
      </c>
      <c r="T97" s="68">
        <v>9</v>
      </c>
      <c r="U97" t="str">
        <f>RIGHT(H97,3)</f>
        <v>48s</v>
      </c>
      <c r="V97" t="s">
        <v>1250</v>
      </c>
      <c r="W97" t="str">
        <f>LEFT(V97,2)</f>
        <v>48</v>
      </c>
      <c r="X97" s="66">
        <v>48</v>
      </c>
    </row>
    <row r="98" spans="1:24" x14ac:dyDescent="0.25">
      <c r="A98" s="12">
        <v>120</v>
      </c>
      <c r="B98" s="12" t="s">
        <v>398</v>
      </c>
      <c r="C98" s="12" t="s">
        <v>61</v>
      </c>
      <c r="D98" s="12" t="s">
        <v>394</v>
      </c>
      <c r="E98" s="12" t="s">
        <v>23</v>
      </c>
      <c r="F98" s="12">
        <v>1</v>
      </c>
      <c r="G98" s="84" t="s">
        <v>1098</v>
      </c>
      <c r="H98" s="49" t="s">
        <v>1102</v>
      </c>
      <c r="I98" s="12" t="s">
        <v>376</v>
      </c>
      <c r="J98" s="12" t="s">
        <v>26</v>
      </c>
      <c r="K98" s="67">
        <v>211</v>
      </c>
      <c r="M98" t="str">
        <f>LEFT(H98,2)</f>
        <v>0d</v>
      </c>
      <c r="N98" t="str">
        <f>MID(H98,6,3)</f>
        <v xml:space="preserve"> 1h</v>
      </c>
      <c r="O98" s="1" t="s">
        <v>1005</v>
      </c>
      <c r="P98" t="str">
        <f>LEFT(O98,2)</f>
        <v xml:space="preserve"> 1</v>
      </c>
      <c r="Q98" s="66">
        <v>1</v>
      </c>
      <c r="R98" s="1" t="str">
        <f>MID(H98,10,2)</f>
        <v>09</v>
      </c>
      <c r="T98" s="68">
        <v>9</v>
      </c>
      <c r="U98" t="str">
        <f>RIGHT(H98,3)</f>
        <v>50s</v>
      </c>
      <c r="V98" t="s">
        <v>1248</v>
      </c>
      <c r="W98" t="str">
        <f>LEFT(V98,2)</f>
        <v>50</v>
      </c>
      <c r="X98" s="66">
        <v>50</v>
      </c>
    </row>
    <row r="99" spans="1:24" x14ac:dyDescent="0.25">
      <c r="A99" s="12">
        <v>115</v>
      </c>
      <c r="B99" s="12" t="s">
        <v>401</v>
      </c>
      <c r="C99" s="12" t="s">
        <v>402</v>
      </c>
      <c r="D99" s="12" t="s">
        <v>354</v>
      </c>
      <c r="E99" s="12" t="s">
        <v>132</v>
      </c>
      <c r="F99" s="12">
        <v>1</v>
      </c>
      <c r="G99" s="84" t="s">
        <v>1098</v>
      </c>
      <c r="H99" s="49" t="s">
        <v>1103</v>
      </c>
      <c r="I99" s="12" t="s">
        <v>425</v>
      </c>
      <c r="J99" s="12" t="s">
        <v>33</v>
      </c>
      <c r="K99" s="67">
        <v>215</v>
      </c>
      <c r="M99" t="str">
        <f>LEFT(H99,2)</f>
        <v>0d</v>
      </c>
      <c r="N99" t="str">
        <f>MID(H99,6,3)</f>
        <v xml:space="preserve"> 1h</v>
      </c>
      <c r="O99" s="1" t="s">
        <v>1005</v>
      </c>
      <c r="P99" t="str">
        <f>LEFT(O99,2)</f>
        <v xml:space="preserve"> 1</v>
      </c>
      <c r="Q99" s="66">
        <v>1</v>
      </c>
      <c r="R99" s="1" t="str">
        <f>MID(H99,10,2)</f>
        <v>09</v>
      </c>
      <c r="T99" s="68">
        <v>9</v>
      </c>
      <c r="U99" t="str">
        <f>RIGHT(H99,3)</f>
        <v>51s</v>
      </c>
      <c r="V99" t="s">
        <v>1265</v>
      </c>
      <c r="W99" t="str">
        <f>LEFT(V99,2)</f>
        <v>51</v>
      </c>
      <c r="X99" s="66">
        <v>51</v>
      </c>
    </row>
    <row r="100" spans="1:24" x14ac:dyDescent="0.25">
      <c r="A100" s="12">
        <v>119</v>
      </c>
      <c r="B100" s="12" t="s">
        <v>322</v>
      </c>
      <c r="C100" s="12" t="s">
        <v>405</v>
      </c>
      <c r="D100" s="12" t="s">
        <v>475</v>
      </c>
      <c r="E100" s="12" t="s">
        <v>43</v>
      </c>
      <c r="F100" s="12">
        <v>1</v>
      </c>
      <c r="G100" s="84" t="s">
        <v>1098</v>
      </c>
      <c r="H100" s="49" t="s">
        <v>1100</v>
      </c>
      <c r="I100" s="12" t="s">
        <v>474</v>
      </c>
      <c r="J100" s="12" t="s">
        <v>26</v>
      </c>
      <c r="K100" s="67">
        <v>215</v>
      </c>
      <c r="M100" t="str">
        <f>LEFT(H100,2)</f>
        <v>0d</v>
      </c>
      <c r="N100" t="str">
        <f>MID(H100,6,3)</f>
        <v xml:space="preserve"> 1h</v>
      </c>
      <c r="O100" s="1" t="s">
        <v>1005</v>
      </c>
      <c r="P100" t="str">
        <f>LEFT(O100,2)</f>
        <v xml:space="preserve"> 1</v>
      </c>
      <c r="Q100" s="66">
        <v>1</v>
      </c>
      <c r="R100" s="1" t="str">
        <f>MID(H100,10,2)</f>
        <v>09</v>
      </c>
      <c r="T100" s="68">
        <v>9</v>
      </c>
      <c r="U100" t="str">
        <f>RIGHT(H100,3)</f>
        <v>54s</v>
      </c>
      <c r="V100" t="s">
        <v>1258</v>
      </c>
      <c r="W100" t="str">
        <f>LEFT(V100,2)</f>
        <v>54</v>
      </c>
      <c r="X100" s="66">
        <v>54</v>
      </c>
    </row>
    <row r="101" spans="1:24" x14ac:dyDescent="0.25">
      <c r="A101" s="12">
        <v>109</v>
      </c>
      <c r="B101" s="12" t="s">
        <v>161</v>
      </c>
      <c r="C101" s="12" t="s">
        <v>407</v>
      </c>
      <c r="D101" s="12" t="s">
        <v>605</v>
      </c>
      <c r="E101" s="12" t="s">
        <v>48</v>
      </c>
      <c r="F101" s="12">
        <v>1</v>
      </c>
      <c r="G101" s="84" t="s">
        <v>1098</v>
      </c>
      <c r="H101" s="49" t="s">
        <v>1100</v>
      </c>
      <c r="I101" s="12" t="s">
        <v>281</v>
      </c>
      <c r="J101" s="12" t="s">
        <v>26</v>
      </c>
      <c r="K101" s="67">
        <v>211</v>
      </c>
      <c r="M101" t="str">
        <f>LEFT(H101,2)</f>
        <v>0d</v>
      </c>
      <c r="N101" t="str">
        <f>MID(H101,6,3)</f>
        <v xml:space="preserve"> 1h</v>
      </c>
      <c r="O101" s="1" t="s">
        <v>1005</v>
      </c>
      <c r="P101" t="str">
        <f>LEFT(O101,2)</f>
        <v xml:space="preserve"> 1</v>
      </c>
      <c r="Q101" s="66">
        <v>1</v>
      </c>
      <c r="R101" s="1" t="str">
        <f>MID(H101,10,2)</f>
        <v>09</v>
      </c>
      <c r="T101" s="68">
        <v>9</v>
      </c>
      <c r="U101" t="str">
        <f>RIGHT(H101,3)</f>
        <v>54s</v>
      </c>
      <c r="V101" t="s">
        <v>1258</v>
      </c>
      <c r="W101" t="str">
        <f>LEFT(V101,2)</f>
        <v>54</v>
      </c>
      <c r="X101" s="66">
        <v>54</v>
      </c>
    </row>
    <row r="102" spans="1:24" x14ac:dyDescent="0.25">
      <c r="A102" s="12">
        <v>111</v>
      </c>
      <c r="B102" s="12" t="s">
        <v>254</v>
      </c>
      <c r="C102" s="12" t="s">
        <v>356</v>
      </c>
      <c r="D102" s="12" t="s">
        <v>357</v>
      </c>
      <c r="E102" s="12" t="s">
        <v>132</v>
      </c>
      <c r="F102" s="12">
        <v>1</v>
      </c>
      <c r="G102" s="84" t="s">
        <v>1098</v>
      </c>
      <c r="H102" s="49" t="s">
        <v>1101</v>
      </c>
      <c r="I102" s="12" t="s">
        <v>356</v>
      </c>
      <c r="J102" s="12" t="s">
        <v>26</v>
      </c>
      <c r="K102" s="67">
        <v>215</v>
      </c>
      <c r="M102" t="str">
        <f>LEFT(H102,2)</f>
        <v>0d</v>
      </c>
      <c r="N102" t="str">
        <f>MID(H102,6,3)</f>
        <v xml:space="preserve"> 1h</v>
      </c>
      <c r="O102" s="1" t="s">
        <v>1005</v>
      </c>
      <c r="P102" t="str">
        <f>LEFT(O102,2)</f>
        <v xml:space="preserve"> 1</v>
      </c>
      <c r="Q102" s="66">
        <v>1</v>
      </c>
      <c r="R102" s="1" t="str">
        <f>MID(H102,10,2)</f>
        <v>09</v>
      </c>
      <c r="T102" s="68">
        <v>9</v>
      </c>
      <c r="U102" t="str">
        <f>RIGHT(H102,3)</f>
        <v>53s</v>
      </c>
      <c r="V102" t="s">
        <v>1239</v>
      </c>
      <c r="W102" t="str">
        <f>LEFT(V102,2)</f>
        <v>53</v>
      </c>
      <c r="X102" s="66">
        <v>53</v>
      </c>
    </row>
    <row r="103" spans="1:24" x14ac:dyDescent="0.25">
      <c r="A103" s="12">
        <v>113</v>
      </c>
      <c r="B103" s="12" t="s">
        <v>401</v>
      </c>
      <c r="C103" s="12" t="s">
        <v>411</v>
      </c>
      <c r="D103" s="12" t="s">
        <v>538</v>
      </c>
      <c r="E103" s="12" t="s">
        <v>132</v>
      </c>
      <c r="F103" s="12">
        <v>1</v>
      </c>
      <c r="G103" s="84" t="s">
        <v>1098</v>
      </c>
      <c r="H103" s="49" t="s">
        <v>1101</v>
      </c>
      <c r="I103" s="12" t="s">
        <v>464</v>
      </c>
      <c r="J103" s="12" t="s">
        <v>26</v>
      </c>
      <c r="K103" s="67">
        <v>215</v>
      </c>
      <c r="M103" t="str">
        <f>LEFT(H103,2)</f>
        <v>0d</v>
      </c>
      <c r="N103" t="str">
        <f>MID(H103,6,3)</f>
        <v xml:space="preserve"> 1h</v>
      </c>
      <c r="O103" s="1" t="s">
        <v>1005</v>
      </c>
      <c r="P103" t="str">
        <f>LEFT(O103,2)</f>
        <v xml:space="preserve"> 1</v>
      </c>
      <c r="Q103" s="66">
        <v>1</v>
      </c>
      <c r="R103" s="1" t="str">
        <f>MID(H103,10,2)</f>
        <v>09</v>
      </c>
      <c r="T103" s="68">
        <v>9</v>
      </c>
      <c r="U103" t="str">
        <f>RIGHT(H103,3)</f>
        <v>53s</v>
      </c>
      <c r="V103" t="s">
        <v>1239</v>
      </c>
      <c r="W103" t="str">
        <f>LEFT(V103,2)</f>
        <v>53</v>
      </c>
      <c r="X103" s="66">
        <v>53</v>
      </c>
    </row>
    <row r="104" spans="1:24" x14ac:dyDescent="0.25">
      <c r="A104" s="12">
        <v>91</v>
      </c>
      <c r="B104" s="12" t="s">
        <v>413</v>
      </c>
      <c r="C104" s="12" t="s">
        <v>414</v>
      </c>
      <c r="D104" s="12" t="s">
        <v>373</v>
      </c>
      <c r="E104" s="12" t="s">
        <v>43</v>
      </c>
      <c r="F104" s="12">
        <v>1</v>
      </c>
      <c r="G104" s="84" t="s">
        <v>1098</v>
      </c>
      <c r="H104" s="49" t="s">
        <v>1189</v>
      </c>
      <c r="I104" s="12" t="s">
        <v>662</v>
      </c>
      <c r="J104" s="12" t="s">
        <v>26</v>
      </c>
      <c r="K104" s="67">
        <v>211</v>
      </c>
      <c r="M104" t="str">
        <f>LEFT(H104,2)</f>
        <v>0d</v>
      </c>
      <c r="N104" t="str">
        <f>MID(H104,6,3)</f>
        <v xml:space="preserve"> 1h</v>
      </c>
      <c r="O104" s="1" t="s">
        <v>1005</v>
      </c>
      <c r="P104" t="str">
        <f>LEFT(O104,2)</f>
        <v xml:space="preserve"> 1</v>
      </c>
      <c r="Q104" s="66">
        <v>1</v>
      </c>
      <c r="R104" s="1" t="str">
        <f>MID(H104,10,2)</f>
        <v>09</v>
      </c>
      <c r="T104" s="68">
        <v>9</v>
      </c>
      <c r="U104" t="str">
        <f>RIGHT(H104,3)</f>
        <v>52s</v>
      </c>
      <c r="V104" t="s">
        <v>1271</v>
      </c>
      <c r="W104" t="str">
        <f>LEFT(V104,2)</f>
        <v>52</v>
      </c>
      <c r="X104" s="66">
        <v>52</v>
      </c>
    </row>
    <row r="105" spans="1:24" x14ac:dyDescent="0.25">
      <c r="A105" s="12">
        <v>117</v>
      </c>
      <c r="B105" s="12" t="s">
        <v>416</v>
      </c>
      <c r="C105" s="12" t="s">
        <v>417</v>
      </c>
      <c r="D105" s="12" t="s">
        <v>508</v>
      </c>
      <c r="E105" s="12" t="s">
        <v>43</v>
      </c>
      <c r="F105" s="12">
        <v>1</v>
      </c>
      <c r="G105" s="84" t="s">
        <v>1098</v>
      </c>
      <c r="H105" s="49" t="s">
        <v>1102</v>
      </c>
      <c r="I105" s="12" t="s">
        <v>464</v>
      </c>
      <c r="J105" s="12" t="s">
        <v>26</v>
      </c>
      <c r="K105" s="67">
        <v>215</v>
      </c>
      <c r="M105" t="str">
        <f>LEFT(H105,2)</f>
        <v>0d</v>
      </c>
      <c r="N105" t="str">
        <f>MID(H105,6,3)</f>
        <v xml:space="preserve"> 1h</v>
      </c>
      <c r="O105" s="1" t="s">
        <v>1005</v>
      </c>
      <c r="P105" t="str">
        <f>LEFT(O105,2)</f>
        <v xml:space="preserve"> 1</v>
      </c>
      <c r="Q105" s="66">
        <v>1</v>
      </c>
      <c r="R105" s="1" t="str">
        <f>MID(H105,10,2)</f>
        <v>09</v>
      </c>
      <c r="T105" s="68">
        <v>9</v>
      </c>
      <c r="U105" t="str">
        <f>RIGHT(H105,3)</f>
        <v>50s</v>
      </c>
      <c r="V105" t="s">
        <v>1248</v>
      </c>
      <c r="W105" t="str">
        <f>LEFT(V105,2)</f>
        <v>50</v>
      </c>
      <c r="X105" s="66">
        <v>50</v>
      </c>
    </row>
    <row r="106" spans="1:24" x14ac:dyDescent="0.25">
      <c r="A106" s="12">
        <v>106</v>
      </c>
      <c r="B106" s="12" t="s">
        <v>419</v>
      </c>
      <c r="C106" s="12" t="s">
        <v>319</v>
      </c>
      <c r="D106" s="12" t="s">
        <v>377</v>
      </c>
      <c r="E106" s="12" t="s">
        <v>132</v>
      </c>
      <c r="F106" s="12">
        <v>1</v>
      </c>
      <c r="G106" s="84" t="s">
        <v>1098</v>
      </c>
      <c r="H106" s="49" t="s">
        <v>1101</v>
      </c>
      <c r="I106" s="12" t="s">
        <v>376</v>
      </c>
      <c r="J106" s="12" t="s">
        <v>26</v>
      </c>
      <c r="K106" s="67">
        <v>215</v>
      </c>
      <c r="M106" t="str">
        <f>LEFT(H106,2)</f>
        <v>0d</v>
      </c>
      <c r="N106" t="str">
        <f>MID(H106,6,3)</f>
        <v xml:space="preserve"> 1h</v>
      </c>
      <c r="O106" s="1" t="s">
        <v>1005</v>
      </c>
      <c r="P106" t="str">
        <f>LEFT(O106,2)</f>
        <v xml:space="preserve"> 1</v>
      </c>
      <c r="Q106" s="66">
        <v>1</v>
      </c>
      <c r="R106" s="1" t="str">
        <f>MID(H106,10,2)</f>
        <v>09</v>
      </c>
      <c r="T106" s="68">
        <v>9</v>
      </c>
      <c r="U106" t="str">
        <f>RIGHT(H106,3)</f>
        <v>53s</v>
      </c>
      <c r="V106" t="s">
        <v>1239</v>
      </c>
      <c r="W106" t="str">
        <f>LEFT(V106,2)</f>
        <v>53</v>
      </c>
      <c r="X106" s="66">
        <v>53</v>
      </c>
    </row>
    <row r="107" spans="1:24" x14ac:dyDescent="0.25">
      <c r="A107" s="12">
        <v>99</v>
      </c>
      <c r="B107" s="12" t="s">
        <v>267</v>
      </c>
      <c r="C107" s="12" t="s">
        <v>421</v>
      </c>
      <c r="D107" s="12" t="s">
        <v>500</v>
      </c>
      <c r="E107" s="12" t="s">
        <v>43</v>
      </c>
      <c r="F107" s="12">
        <v>1</v>
      </c>
      <c r="G107" s="84" t="s">
        <v>1098</v>
      </c>
      <c r="H107" s="49" t="s">
        <v>1102</v>
      </c>
      <c r="I107" s="12" t="s">
        <v>405</v>
      </c>
      <c r="J107" s="12" t="s">
        <v>26</v>
      </c>
      <c r="K107" s="67">
        <v>211</v>
      </c>
      <c r="M107" t="str">
        <f>LEFT(H107,2)</f>
        <v>0d</v>
      </c>
      <c r="N107" t="str">
        <f>MID(H107,6,3)</f>
        <v xml:space="preserve"> 1h</v>
      </c>
      <c r="O107" s="1" t="s">
        <v>1005</v>
      </c>
      <c r="P107" t="str">
        <f>LEFT(O107,2)</f>
        <v xml:space="preserve"> 1</v>
      </c>
      <c r="Q107" s="66">
        <v>1</v>
      </c>
      <c r="R107" s="1" t="str">
        <f>MID(H107,10,2)</f>
        <v>09</v>
      </c>
      <c r="T107" s="68">
        <v>9</v>
      </c>
      <c r="U107" t="str">
        <f>RIGHT(H107,3)</f>
        <v>50s</v>
      </c>
      <c r="V107" t="s">
        <v>1248</v>
      </c>
      <c r="W107" t="str">
        <f>LEFT(V107,2)</f>
        <v>50</v>
      </c>
      <c r="X107" s="66">
        <v>50</v>
      </c>
    </row>
    <row r="108" spans="1:24" x14ac:dyDescent="0.25">
      <c r="A108" s="12">
        <v>108</v>
      </c>
      <c r="B108" s="12" t="s">
        <v>125</v>
      </c>
      <c r="C108" s="12" t="s">
        <v>423</v>
      </c>
      <c r="D108" s="12" t="s">
        <v>303</v>
      </c>
      <c r="E108" s="12" t="s">
        <v>48</v>
      </c>
      <c r="F108" s="12">
        <v>1</v>
      </c>
      <c r="G108" s="84" t="s">
        <v>1098</v>
      </c>
      <c r="H108" s="49" t="s">
        <v>1100</v>
      </c>
      <c r="I108" s="12" t="s">
        <v>302</v>
      </c>
      <c r="J108" s="12" t="s">
        <v>26</v>
      </c>
      <c r="K108" s="67">
        <v>215</v>
      </c>
      <c r="M108" t="str">
        <f>LEFT(H108,2)</f>
        <v>0d</v>
      </c>
      <c r="N108" t="str">
        <f>MID(H108,6,3)</f>
        <v xml:space="preserve"> 1h</v>
      </c>
      <c r="O108" s="1" t="s">
        <v>1005</v>
      </c>
      <c r="P108" t="str">
        <f>LEFT(O108,2)</f>
        <v xml:space="preserve"> 1</v>
      </c>
      <c r="Q108" s="66">
        <v>1</v>
      </c>
      <c r="R108" s="1" t="str">
        <f>MID(H108,10,2)</f>
        <v>09</v>
      </c>
      <c r="T108" s="68">
        <v>9</v>
      </c>
      <c r="U108" t="str">
        <f>RIGHT(H108,3)</f>
        <v>54s</v>
      </c>
      <c r="V108" t="s">
        <v>1258</v>
      </c>
      <c r="W108" t="str">
        <f>LEFT(V108,2)</f>
        <v>54</v>
      </c>
      <c r="X108" s="66">
        <v>54</v>
      </c>
    </row>
    <row r="109" spans="1:24" x14ac:dyDescent="0.25">
      <c r="A109" s="12">
        <v>110</v>
      </c>
      <c r="B109" s="12" t="s">
        <v>267</v>
      </c>
      <c r="C109" s="12" t="s">
        <v>425</v>
      </c>
      <c r="D109" s="12" t="s">
        <v>349</v>
      </c>
      <c r="E109" s="12" t="s">
        <v>132</v>
      </c>
      <c r="F109" s="12">
        <v>1</v>
      </c>
      <c r="G109" s="84" t="s">
        <v>1098</v>
      </c>
      <c r="H109" s="49" t="s">
        <v>1101</v>
      </c>
      <c r="I109" s="12" t="s">
        <v>653</v>
      </c>
      <c r="J109" s="12" t="s">
        <v>33</v>
      </c>
      <c r="K109" s="67">
        <v>215</v>
      </c>
      <c r="M109" t="str">
        <f>LEFT(H109,2)</f>
        <v>0d</v>
      </c>
      <c r="N109" t="str">
        <f>MID(H109,6,3)</f>
        <v xml:space="preserve"> 1h</v>
      </c>
      <c r="O109" s="1" t="s">
        <v>1005</v>
      </c>
      <c r="P109" t="str">
        <f>LEFT(O109,2)</f>
        <v xml:space="preserve"> 1</v>
      </c>
      <c r="Q109" s="66">
        <v>1</v>
      </c>
      <c r="R109" s="1" t="str">
        <f>MID(H109,10,2)</f>
        <v>09</v>
      </c>
      <c r="T109" s="68">
        <v>9</v>
      </c>
      <c r="U109" t="str">
        <f>RIGHT(H109,3)</f>
        <v>53s</v>
      </c>
      <c r="V109" t="s">
        <v>1239</v>
      </c>
      <c r="W109" t="str">
        <f>LEFT(V109,2)</f>
        <v>53</v>
      </c>
      <c r="X109" s="66">
        <v>53</v>
      </c>
    </row>
    <row r="110" spans="1:24" x14ac:dyDescent="0.25">
      <c r="A110" s="12">
        <v>104</v>
      </c>
      <c r="B110" s="12" t="s">
        <v>34</v>
      </c>
      <c r="C110" s="12" t="s">
        <v>427</v>
      </c>
      <c r="D110" s="12" t="s">
        <v>489</v>
      </c>
      <c r="E110" s="12" t="s">
        <v>43</v>
      </c>
      <c r="F110" s="12">
        <v>1</v>
      </c>
      <c r="G110" s="84" t="s">
        <v>1098</v>
      </c>
      <c r="H110" s="49" t="s">
        <v>1189</v>
      </c>
      <c r="I110" s="12" t="s">
        <v>653</v>
      </c>
      <c r="J110" s="12" t="s">
        <v>33</v>
      </c>
      <c r="K110" s="67">
        <v>215</v>
      </c>
      <c r="M110" t="str">
        <f>LEFT(H110,2)</f>
        <v>0d</v>
      </c>
      <c r="N110" t="str">
        <f>MID(H110,6,3)</f>
        <v xml:space="preserve"> 1h</v>
      </c>
      <c r="O110" s="1" t="s">
        <v>1005</v>
      </c>
      <c r="P110" t="str">
        <f>LEFT(O110,2)</f>
        <v xml:space="preserve"> 1</v>
      </c>
      <c r="Q110" s="66">
        <v>1</v>
      </c>
      <c r="R110" s="1" t="str">
        <f>MID(H110,10,2)</f>
        <v>09</v>
      </c>
      <c r="T110" s="68">
        <v>9</v>
      </c>
      <c r="U110" t="str">
        <f>RIGHT(H110,3)</f>
        <v>52s</v>
      </c>
      <c r="V110" t="s">
        <v>1271</v>
      </c>
      <c r="W110" t="str">
        <f>LEFT(V110,2)</f>
        <v>52</v>
      </c>
      <c r="X110" s="66">
        <v>52</v>
      </c>
    </row>
    <row r="111" spans="1:24" x14ac:dyDescent="0.25">
      <c r="A111" s="12">
        <v>116</v>
      </c>
      <c r="B111" s="12" t="s">
        <v>429</v>
      </c>
      <c r="C111" s="12" t="s">
        <v>430</v>
      </c>
      <c r="D111" s="12" t="s">
        <v>383</v>
      </c>
      <c r="E111" s="12" t="s">
        <v>43</v>
      </c>
      <c r="F111" s="12">
        <v>1</v>
      </c>
      <c r="G111" s="84" t="s">
        <v>1098</v>
      </c>
      <c r="H111" s="49" t="s">
        <v>1101</v>
      </c>
      <c r="I111" s="12" t="s">
        <v>382</v>
      </c>
      <c r="J111" s="12" t="s">
        <v>26</v>
      </c>
      <c r="K111" s="67">
        <v>211</v>
      </c>
      <c r="M111" t="str">
        <f>LEFT(H111,2)</f>
        <v>0d</v>
      </c>
      <c r="N111" t="str">
        <f>MID(H111,6,3)</f>
        <v xml:space="preserve"> 1h</v>
      </c>
      <c r="O111" s="1" t="s">
        <v>1005</v>
      </c>
      <c r="P111" t="str">
        <f>LEFT(O111,2)</f>
        <v xml:space="preserve"> 1</v>
      </c>
      <c r="Q111" s="66">
        <v>1</v>
      </c>
      <c r="R111" s="1" t="str">
        <f>MID(H111,10,2)</f>
        <v>09</v>
      </c>
      <c r="T111" s="68">
        <v>9</v>
      </c>
      <c r="U111" t="str">
        <f>RIGHT(H111,3)</f>
        <v>53s</v>
      </c>
      <c r="V111" t="s">
        <v>1239</v>
      </c>
      <c r="W111" t="str">
        <f>LEFT(V111,2)</f>
        <v>53</v>
      </c>
      <c r="X111" s="66">
        <v>53</v>
      </c>
    </row>
    <row r="112" spans="1:24" x14ac:dyDescent="0.25">
      <c r="A112" s="12">
        <v>90</v>
      </c>
      <c r="B112" s="12" t="s">
        <v>401</v>
      </c>
      <c r="C112" s="12" t="s">
        <v>432</v>
      </c>
      <c r="D112" s="12" t="s">
        <v>491</v>
      </c>
      <c r="E112" s="12" t="s">
        <v>132</v>
      </c>
      <c r="F112" s="12">
        <v>1</v>
      </c>
      <c r="G112" s="84" t="s">
        <v>1098</v>
      </c>
      <c r="H112" s="49" t="s">
        <v>1101</v>
      </c>
      <c r="I112" s="12" t="s">
        <v>653</v>
      </c>
      <c r="J112" s="12" t="s">
        <v>33</v>
      </c>
      <c r="K112" s="67">
        <v>215</v>
      </c>
      <c r="M112" t="str">
        <f>LEFT(H112,2)</f>
        <v>0d</v>
      </c>
      <c r="N112" t="str">
        <f>MID(H112,6,3)</f>
        <v xml:space="preserve"> 1h</v>
      </c>
      <c r="O112" s="1" t="s">
        <v>1005</v>
      </c>
      <c r="P112" t="str">
        <f>LEFT(O112,2)</f>
        <v xml:space="preserve"> 1</v>
      </c>
      <c r="Q112" s="66">
        <v>1</v>
      </c>
      <c r="R112" s="1" t="str">
        <f>MID(H112,10,2)</f>
        <v>09</v>
      </c>
      <c r="T112" s="68">
        <v>9</v>
      </c>
      <c r="U112" t="str">
        <f>RIGHT(H112,3)</f>
        <v>53s</v>
      </c>
      <c r="V112" t="s">
        <v>1239</v>
      </c>
      <c r="W112" t="str">
        <f>LEFT(V112,2)</f>
        <v>53</v>
      </c>
      <c r="X112" s="66">
        <v>53</v>
      </c>
    </row>
    <row r="113" spans="1:24" x14ac:dyDescent="0.25">
      <c r="A113" s="12">
        <v>92</v>
      </c>
      <c r="B113" s="12" t="s">
        <v>156</v>
      </c>
      <c r="C113" s="12" t="s">
        <v>435</v>
      </c>
      <c r="D113" s="12" t="s">
        <v>452</v>
      </c>
      <c r="E113" s="12" t="s">
        <v>43</v>
      </c>
      <c r="F113" s="12">
        <v>1</v>
      </c>
      <c r="G113" s="84" t="s">
        <v>1098</v>
      </c>
      <c r="H113" s="49" t="s">
        <v>1103</v>
      </c>
      <c r="I113" s="12" t="s">
        <v>1128</v>
      </c>
      <c r="J113" s="12" t="s">
        <v>26</v>
      </c>
      <c r="K113" s="67">
        <v>215</v>
      </c>
      <c r="M113" t="str">
        <f>LEFT(H113,2)</f>
        <v>0d</v>
      </c>
      <c r="N113" t="str">
        <f>MID(H113,6,3)</f>
        <v xml:space="preserve"> 1h</v>
      </c>
      <c r="O113" s="1" t="s">
        <v>1005</v>
      </c>
      <c r="P113" t="str">
        <f>LEFT(O113,2)</f>
        <v xml:space="preserve"> 1</v>
      </c>
      <c r="Q113" s="66">
        <v>1</v>
      </c>
      <c r="R113" s="1" t="str">
        <f>MID(H113,10,2)</f>
        <v>09</v>
      </c>
      <c r="T113" s="68">
        <v>9</v>
      </c>
      <c r="U113" t="str">
        <f>RIGHT(H113,3)</f>
        <v>51s</v>
      </c>
      <c r="V113" t="s">
        <v>1265</v>
      </c>
      <c r="W113" t="str">
        <f>LEFT(V113,2)</f>
        <v>51</v>
      </c>
      <c r="X113" s="66">
        <v>51</v>
      </c>
    </row>
    <row r="114" spans="1:24" x14ac:dyDescent="0.25">
      <c r="A114" s="12">
        <v>97</v>
      </c>
      <c r="B114" s="12" t="s">
        <v>401</v>
      </c>
      <c r="C114" s="12" t="s">
        <v>28</v>
      </c>
      <c r="D114" s="12" t="s">
        <v>256</v>
      </c>
      <c r="E114" s="12" t="s">
        <v>48</v>
      </c>
      <c r="F114" s="12">
        <v>1</v>
      </c>
      <c r="G114" s="84" t="s">
        <v>1098</v>
      </c>
      <c r="H114" s="49" t="s">
        <v>1102</v>
      </c>
      <c r="I114" s="12" t="s">
        <v>255</v>
      </c>
      <c r="J114" s="12" t="s">
        <v>26</v>
      </c>
      <c r="K114" s="67">
        <v>211</v>
      </c>
      <c r="M114" t="str">
        <f>LEFT(H114,2)</f>
        <v>0d</v>
      </c>
      <c r="N114" t="str">
        <f>MID(H114,6,3)</f>
        <v xml:space="preserve"> 1h</v>
      </c>
      <c r="O114" s="1" t="s">
        <v>1005</v>
      </c>
      <c r="P114" t="str">
        <f>LEFT(O114,2)</f>
        <v xml:space="preserve"> 1</v>
      </c>
      <c r="Q114" s="66">
        <v>1</v>
      </c>
      <c r="R114" s="1" t="str">
        <f>MID(H114,10,2)</f>
        <v>09</v>
      </c>
      <c r="T114" s="68">
        <v>9</v>
      </c>
      <c r="U114" t="str">
        <f>RIGHT(H114,3)</f>
        <v>50s</v>
      </c>
      <c r="V114" t="s">
        <v>1248</v>
      </c>
      <c r="W114" t="str">
        <f>LEFT(V114,2)</f>
        <v>50</v>
      </c>
      <c r="X114" s="66">
        <v>50</v>
      </c>
    </row>
    <row r="115" spans="1:24" x14ac:dyDescent="0.25">
      <c r="A115" s="12">
        <v>101</v>
      </c>
      <c r="B115" s="12" t="s">
        <v>267</v>
      </c>
      <c r="C115" s="12" t="s">
        <v>438</v>
      </c>
      <c r="D115" s="12" t="s">
        <v>645</v>
      </c>
      <c r="E115" s="12" t="s">
        <v>23</v>
      </c>
      <c r="F115" s="12">
        <v>1</v>
      </c>
      <c r="G115" s="84" t="s">
        <v>1098</v>
      </c>
      <c r="H115" s="49" t="s">
        <v>1101</v>
      </c>
      <c r="I115" s="12" t="s">
        <v>302</v>
      </c>
      <c r="J115" s="12" t="s">
        <v>26</v>
      </c>
      <c r="K115" s="67">
        <v>211</v>
      </c>
      <c r="M115" t="str">
        <f>LEFT(H115,2)</f>
        <v>0d</v>
      </c>
      <c r="N115" t="str">
        <f>MID(H115,6,3)</f>
        <v xml:space="preserve"> 1h</v>
      </c>
      <c r="O115" s="1" t="s">
        <v>1005</v>
      </c>
      <c r="P115" t="str">
        <f>LEFT(O115,2)</f>
        <v xml:space="preserve"> 1</v>
      </c>
      <c r="Q115" s="66">
        <v>1</v>
      </c>
      <c r="R115" s="1" t="str">
        <f>MID(H115,10,2)</f>
        <v>09</v>
      </c>
      <c r="T115" s="68">
        <v>9</v>
      </c>
      <c r="U115" t="str">
        <f>RIGHT(H115,3)</f>
        <v>53s</v>
      </c>
      <c r="V115" t="s">
        <v>1239</v>
      </c>
      <c r="W115" t="str">
        <f>LEFT(V115,2)</f>
        <v>53</v>
      </c>
      <c r="X115" s="66">
        <v>53</v>
      </c>
    </row>
    <row r="116" spans="1:24" x14ac:dyDescent="0.25">
      <c r="A116" s="12">
        <v>114</v>
      </c>
      <c r="B116" s="12" t="s">
        <v>267</v>
      </c>
      <c r="C116" s="12" t="s">
        <v>440</v>
      </c>
      <c r="D116" s="12" t="s">
        <v>479</v>
      </c>
      <c r="E116" s="12" t="s">
        <v>48</v>
      </c>
      <c r="F116" s="12">
        <v>1</v>
      </c>
      <c r="G116" s="84" t="s">
        <v>1098</v>
      </c>
      <c r="H116" s="49" t="s">
        <v>1101</v>
      </c>
      <c r="I116" s="12" t="s">
        <v>1128</v>
      </c>
      <c r="J116" s="12" t="s">
        <v>26</v>
      </c>
      <c r="K116" s="67">
        <v>215</v>
      </c>
      <c r="M116" t="str">
        <f>LEFT(H116,2)</f>
        <v>0d</v>
      </c>
      <c r="N116" t="str">
        <f>MID(H116,6,3)</f>
        <v xml:space="preserve"> 1h</v>
      </c>
      <c r="O116" s="1" t="s">
        <v>1005</v>
      </c>
      <c r="P116" t="str">
        <f>LEFT(O116,2)</f>
        <v xml:space="preserve"> 1</v>
      </c>
      <c r="Q116" s="66">
        <v>1</v>
      </c>
      <c r="R116" s="1" t="str">
        <f>MID(H116,10,2)</f>
        <v>09</v>
      </c>
      <c r="T116" s="68">
        <v>9</v>
      </c>
      <c r="U116" t="str">
        <f>RIGHT(H116,3)</f>
        <v>53s</v>
      </c>
      <c r="V116" t="s">
        <v>1239</v>
      </c>
      <c r="W116" t="str">
        <f>LEFT(V116,2)</f>
        <v>53</v>
      </c>
      <c r="X116" s="66">
        <v>53</v>
      </c>
    </row>
    <row r="117" spans="1:24" x14ac:dyDescent="0.25">
      <c r="A117" s="12">
        <v>118</v>
      </c>
      <c r="B117" s="12" t="s">
        <v>442</v>
      </c>
      <c r="C117" s="12" t="s">
        <v>443</v>
      </c>
      <c r="D117" s="12" t="s">
        <v>163</v>
      </c>
      <c r="E117" s="12" t="s">
        <v>30</v>
      </c>
      <c r="F117" s="12">
        <v>1</v>
      </c>
      <c r="G117" s="84" t="s">
        <v>1098</v>
      </c>
      <c r="H117" s="49" t="s">
        <v>1101</v>
      </c>
      <c r="I117" s="12" t="s">
        <v>376</v>
      </c>
      <c r="J117" s="12" t="s">
        <v>26</v>
      </c>
      <c r="K117" s="67">
        <v>211</v>
      </c>
      <c r="M117" t="str">
        <f>LEFT(H117,2)</f>
        <v>0d</v>
      </c>
      <c r="N117" t="str">
        <f>MID(H117,6,3)</f>
        <v xml:space="preserve"> 1h</v>
      </c>
      <c r="O117" s="1" t="s">
        <v>1005</v>
      </c>
      <c r="P117" t="str">
        <f>LEFT(O117,2)</f>
        <v xml:space="preserve"> 1</v>
      </c>
      <c r="Q117" s="66">
        <v>1</v>
      </c>
      <c r="R117" s="1" t="str">
        <f>MID(H117,10,2)</f>
        <v>09</v>
      </c>
      <c r="T117" s="68">
        <v>9</v>
      </c>
      <c r="U117" t="str">
        <f>RIGHT(H117,3)</f>
        <v>53s</v>
      </c>
      <c r="V117" t="s">
        <v>1239</v>
      </c>
      <c r="W117" t="str">
        <f>LEFT(V117,2)</f>
        <v>53</v>
      </c>
      <c r="X117" s="66">
        <v>53</v>
      </c>
    </row>
    <row r="118" spans="1:24" x14ac:dyDescent="0.25">
      <c r="A118" s="12">
        <v>98</v>
      </c>
      <c r="B118" s="12" t="s">
        <v>156</v>
      </c>
      <c r="C118" s="12" t="s">
        <v>407</v>
      </c>
      <c r="D118" s="12" t="s">
        <v>426</v>
      </c>
      <c r="E118" s="12" t="s">
        <v>43</v>
      </c>
      <c r="F118" s="12">
        <v>1</v>
      </c>
      <c r="G118" s="84" t="s">
        <v>1098</v>
      </c>
      <c r="H118" s="49" t="s">
        <v>1190</v>
      </c>
      <c r="I118" s="12" t="s">
        <v>425</v>
      </c>
      <c r="J118" s="12" t="s">
        <v>33</v>
      </c>
      <c r="K118" s="67">
        <v>215</v>
      </c>
      <c r="M118" t="str">
        <f>LEFT(H118,2)</f>
        <v>0d</v>
      </c>
      <c r="N118" t="str">
        <f>MID(H118,6,3)</f>
        <v xml:space="preserve"> 1h</v>
      </c>
      <c r="O118" s="1" t="s">
        <v>1005</v>
      </c>
      <c r="P118" t="str">
        <f>LEFT(O118,2)</f>
        <v xml:space="preserve"> 1</v>
      </c>
      <c r="Q118" s="66">
        <v>1</v>
      </c>
      <c r="R118" s="1" t="str">
        <f>MID(H118,10,2)</f>
        <v>09</v>
      </c>
      <c r="T118" s="68">
        <v>9</v>
      </c>
      <c r="U118" t="str">
        <f>RIGHT(H118,3)</f>
        <v>49s</v>
      </c>
      <c r="V118" t="s">
        <v>1266</v>
      </c>
      <c r="W118" t="str">
        <f>LEFT(V118,2)</f>
        <v>49</v>
      </c>
      <c r="X118" s="66">
        <v>49</v>
      </c>
    </row>
    <row r="119" spans="1:24" x14ac:dyDescent="0.25">
      <c r="A119" s="12">
        <v>102</v>
      </c>
      <c r="B119" s="12" t="s">
        <v>446</v>
      </c>
      <c r="C119" s="12" t="s">
        <v>405</v>
      </c>
      <c r="D119" s="12" t="s">
        <v>324</v>
      </c>
      <c r="E119" s="12" t="s">
        <v>132</v>
      </c>
      <c r="F119" s="12">
        <v>1</v>
      </c>
      <c r="G119" s="84" t="s">
        <v>1098</v>
      </c>
      <c r="H119" s="49" t="s">
        <v>1104</v>
      </c>
      <c r="I119" s="12" t="s">
        <v>323</v>
      </c>
      <c r="J119" s="12" t="s">
        <v>26</v>
      </c>
      <c r="K119" s="67">
        <v>215</v>
      </c>
      <c r="M119" t="str">
        <f>LEFT(H119,2)</f>
        <v>0d</v>
      </c>
      <c r="N119" t="str">
        <f>MID(H119,6,3)</f>
        <v xml:space="preserve"> 1h</v>
      </c>
      <c r="O119" s="1" t="s">
        <v>1005</v>
      </c>
      <c r="P119" t="str">
        <f>LEFT(O119,2)</f>
        <v xml:space="preserve"> 1</v>
      </c>
      <c r="Q119" s="66">
        <v>1</v>
      </c>
      <c r="R119" s="1" t="str">
        <f>MID(H119,10,2)</f>
        <v>09</v>
      </c>
      <c r="T119" s="68">
        <v>9</v>
      </c>
      <c r="U119" t="str">
        <f>RIGHT(H119,3)</f>
        <v>55s</v>
      </c>
      <c r="V119" t="s">
        <v>1246</v>
      </c>
      <c r="W119" t="str">
        <f>LEFT(V119,2)</f>
        <v>55</v>
      </c>
      <c r="X119" s="66">
        <v>55</v>
      </c>
    </row>
    <row r="120" spans="1:24" x14ac:dyDescent="0.25">
      <c r="A120" s="12">
        <v>100</v>
      </c>
      <c r="B120" s="12" t="s">
        <v>156</v>
      </c>
      <c r="C120" s="12" t="s">
        <v>411</v>
      </c>
      <c r="D120" s="12" t="s">
        <v>483</v>
      </c>
      <c r="E120" s="12" t="s">
        <v>43</v>
      </c>
      <c r="F120" s="12">
        <v>1</v>
      </c>
      <c r="G120" s="84" t="s">
        <v>1098</v>
      </c>
      <c r="H120" s="49" t="s">
        <v>1101</v>
      </c>
      <c r="I120" s="12" t="s">
        <v>292</v>
      </c>
      <c r="J120" s="12" t="s">
        <v>26</v>
      </c>
      <c r="K120" s="67">
        <v>215</v>
      </c>
      <c r="M120" t="str">
        <f>LEFT(H120,2)</f>
        <v>0d</v>
      </c>
      <c r="N120" t="str">
        <f>MID(H120,6,3)</f>
        <v xml:space="preserve"> 1h</v>
      </c>
      <c r="O120" s="1" t="s">
        <v>1005</v>
      </c>
      <c r="P120" t="str">
        <f>LEFT(O120,2)</f>
        <v xml:space="preserve"> 1</v>
      </c>
      <c r="Q120" s="66">
        <v>1</v>
      </c>
      <c r="R120" s="1" t="str">
        <f>MID(H120,10,2)</f>
        <v>09</v>
      </c>
      <c r="T120" s="68">
        <v>9</v>
      </c>
      <c r="U120" t="str">
        <f>RIGHT(H120,3)</f>
        <v>53s</v>
      </c>
      <c r="V120" t="s">
        <v>1239</v>
      </c>
      <c r="W120" t="str">
        <f>LEFT(V120,2)</f>
        <v>53</v>
      </c>
      <c r="X120" s="66">
        <v>53</v>
      </c>
    </row>
    <row r="121" spans="1:24" x14ac:dyDescent="0.25">
      <c r="A121" s="12">
        <v>107</v>
      </c>
      <c r="B121" s="12" t="s">
        <v>450</v>
      </c>
      <c r="C121" s="12" t="s">
        <v>451</v>
      </c>
      <c r="D121" s="12" t="s">
        <v>455</v>
      </c>
      <c r="E121" s="12" t="s">
        <v>132</v>
      </c>
      <c r="F121" s="12">
        <v>1</v>
      </c>
      <c r="G121" s="84" t="s">
        <v>1098</v>
      </c>
      <c r="H121" s="49" t="s">
        <v>1103</v>
      </c>
      <c r="I121" s="12" t="s">
        <v>454</v>
      </c>
      <c r="J121" s="12" t="s">
        <v>26</v>
      </c>
      <c r="K121" s="67">
        <v>215</v>
      </c>
      <c r="M121" t="str">
        <f>LEFT(H121,2)</f>
        <v>0d</v>
      </c>
      <c r="N121" t="str">
        <f>MID(H121,6,3)</f>
        <v xml:space="preserve"> 1h</v>
      </c>
      <c r="O121" s="1" t="s">
        <v>1005</v>
      </c>
      <c r="P121" t="str">
        <f>LEFT(O121,2)</f>
        <v xml:space="preserve"> 1</v>
      </c>
      <c r="Q121" s="66">
        <v>1</v>
      </c>
      <c r="R121" s="1" t="str">
        <f>MID(H121,10,2)</f>
        <v>09</v>
      </c>
      <c r="T121" s="68">
        <v>9</v>
      </c>
      <c r="U121" t="str">
        <f>RIGHT(H121,3)</f>
        <v>51s</v>
      </c>
      <c r="V121" t="s">
        <v>1265</v>
      </c>
      <c r="W121" t="str">
        <f>LEFT(V121,2)</f>
        <v>51</v>
      </c>
      <c r="X121" s="66">
        <v>51</v>
      </c>
    </row>
    <row r="122" spans="1:24" x14ac:dyDescent="0.25">
      <c r="A122" s="12">
        <v>112</v>
      </c>
      <c r="B122" s="12" t="s">
        <v>453</v>
      </c>
      <c r="C122" s="12" t="s">
        <v>454</v>
      </c>
      <c r="D122" s="12" t="s">
        <v>441</v>
      </c>
      <c r="E122" s="12" t="s">
        <v>132</v>
      </c>
      <c r="F122" s="12">
        <v>1</v>
      </c>
      <c r="G122" s="84" t="s">
        <v>1098</v>
      </c>
      <c r="H122" s="49" t="s">
        <v>1103</v>
      </c>
      <c r="I122" s="12" t="s">
        <v>653</v>
      </c>
      <c r="J122" s="12" t="s">
        <v>33</v>
      </c>
      <c r="K122" s="67">
        <v>215</v>
      </c>
      <c r="M122" t="str">
        <f>LEFT(H122,2)</f>
        <v>0d</v>
      </c>
      <c r="N122" t="str">
        <f>MID(H122,6,3)</f>
        <v xml:space="preserve"> 1h</v>
      </c>
      <c r="O122" s="1" t="s">
        <v>1005</v>
      </c>
      <c r="P122" t="str">
        <f>LEFT(O122,2)</f>
        <v xml:space="preserve"> 1</v>
      </c>
      <c r="Q122" s="66">
        <v>1</v>
      </c>
      <c r="R122" s="1" t="str">
        <f>MID(H122,10,2)</f>
        <v>09</v>
      </c>
      <c r="T122" s="68">
        <v>9</v>
      </c>
      <c r="U122" t="str">
        <f>RIGHT(H122,3)</f>
        <v>51s</v>
      </c>
      <c r="V122" t="s">
        <v>1265</v>
      </c>
      <c r="W122" t="str">
        <f>LEFT(V122,2)</f>
        <v>51</v>
      </c>
      <c r="X122" s="66">
        <v>51</v>
      </c>
    </row>
    <row r="123" spans="1:24" x14ac:dyDescent="0.25">
      <c r="A123" s="12">
        <v>93</v>
      </c>
      <c r="B123" s="12" t="s">
        <v>456</v>
      </c>
      <c r="C123" s="12" t="s">
        <v>61</v>
      </c>
      <c r="D123" s="12" t="s">
        <v>431</v>
      </c>
      <c r="E123" s="12" t="s">
        <v>43</v>
      </c>
      <c r="F123" s="12">
        <v>1</v>
      </c>
      <c r="G123" s="84" t="s">
        <v>1098</v>
      </c>
      <c r="H123" s="49" t="s">
        <v>1191</v>
      </c>
      <c r="I123" s="12" t="s">
        <v>653</v>
      </c>
      <c r="J123" s="12" t="s">
        <v>33</v>
      </c>
      <c r="K123" s="67">
        <v>215</v>
      </c>
      <c r="M123" t="str">
        <f>LEFT(H123,2)</f>
        <v>0d</v>
      </c>
      <c r="N123" t="str">
        <f>MID(H123,6,3)</f>
        <v xml:space="preserve"> 1h</v>
      </c>
      <c r="O123" s="1" t="s">
        <v>1005</v>
      </c>
      <c r="P123" t="str">
        <f>LEFT(O123,2)</f>
        <v xml:space="preserve"> 1</v>
      </c>
      <c r="Q123" s="66">
        <v>1</v>
      </c>
      <c r="R123" s="1" t="str">
        <f>MID(H123,10,2)</f>
        <v>09</v>
      </c>
      <c r="T123" s="68">
        <v>9</v>
      </c>
      <c r="U123" t="str">
        <f>RIGHT(H123,3)</f>
        <v>47s</v>
      </c>
      <c r="V123" t="s">
        <v>1254</v>
      </c>
      <c r="W123" t="str">
        <f>LEFT(V123,2)</f>
        <v>47</v>
      </c>
      <c r="X123" s="66">
        <v>47</v>
      </c>
    </row>
    <row r="124" spans="1:24" x14ac:dyDescent="0.25">
      <c r="A124" s="12">
        <v>121</v>
      </c>
      <c r="B124" s="12" t="s">
        <v>125</v>
      </c>
      <c r="C124" s="12" t="s">
        <v>458</v>
      </c>
      <c r="D124" s="12" t="s">
        <v>381</v>
      </c>
      <c r="E124" s="12" t="s">
        <v>132</v>
      </c>
      <c r="F124" s="12">
        <v>1</v>
      </c>
      <c r="G124" s="84" t="s">
        <v>1098</v>
      </c>
      <c r="H124" s="49" t="s">
        <v>1101</v>
      </c>
      <c r="I124" s="12" t="s">
        <v>653</v>
      </c>
      <c r="J124" s="12" t="s">
        <v>33</v>
      </c>
      <c r="K124" s="67">
        <v>215</v>
      </c>
      <c r="M124" t="str">
        <f>LEFT(H124,2)</f>
        <v>0d</v>
      </c>
      <c r="N124" t="str">
        <f>MID(H124,6,3)</f>
        <v xml:space="preserve"> 1h</v>
      </c>
      <c r="O124" s="1" t="s">
        <v>1005</v>
      </c>
      <c r="P124" t="str">
        <f>LEFT(O124,2)</f>
        <v xml:space="preserve"> 1</v>
      </c>
      <c r="Q124" s="66">
        <v>1</v>
      </c>
      <c r="R124" s="1" t="str">
        <f>MID(H124,10,2)</f>
        <v>09</v>
      </c>
      <c r="T124" s="68">
        <v>9</v>
      </c>
      <c r="U124" t="str">
        <f>RIGHT(H124,3)</f>
        <v>53s</v>
      </c>
      <c r="V124" t="s">
        <v>1239</v>
      </c>
      <c r="W124" t="str">
        <f>LEFT(V124,2)</f>
        <v>53</v>
      </c>
      <c r="X124" s="66">
        <v>53</v>
      </c>
    </row>
    <row r="125" spans="1:24" x14ac:dyDescent="0.25">
      <c r="A125" s="12">
        <v>122</v>
      </c>
      <c r="B125" s="12" t="s">
        <v>125</v>
      </c>
      <c r="C125" s="12" t="s">
        <v>460</v>
      </c>
      <c r="D125" s="12" t="s">
        <v>406</v>
      </c>
      <c r="E125" s="12" t="s">
        <v>43</v>
      </c>
      <c r="F125" s="12">
        <v>1</v>
      </c>
      <c r="G125" s="84" t="s">
        <v>1098</v>
      </c>
      <c r="H125" s="49" t="s">
        <v>1100</v>
      </c>
      <c r="I125" s="12" t="s">
        <v>657</v>
      </c>
      <c r="J125" s="12" t="s">
        <v>26</v>
      </c>
      <c r="K125" s="67">
        <v>215</v>
      </c>
      <c r="M125" t="str">
        <f>LEFT(H125,2)</f>
        <v>0d</v>
      </c>
      <c r="N125" t="str">
        <f>MID(H125,6,3)</f>
        <v xml:space="preserve"> 1h</v>
      </c>
      <c r="O125" s="1" t="s">
        <v>1005</v>
      </c>
      <c r="P125" t="str">
        <f>LEFT(O125,2)</f>
        <v xml:space="preserve"> 1</v>
      </c>
      <c r="Q125" s="66">
        <v>1</v>
      </c>
      <c r="R125" s="1" t="str">
        <f>MID(H125,10,2)</f>
        <v>09</v>
      </c>
      <c r="T125" s="68">
        <v>9</v>
      </c>
      <c r="U125" t="str">
        <f>RIGHT(H125,3)</f>
        <v>54s</v>
      </c>
      <c r="V125" t="s">
        <v>1258</v>
      </c>
      <c r="W125" t="str">
        <f>LEFT(V125,2)</f>
        <v>54</v>
      </c>
      <c r="X125" s="66">
        <v>54</v>
      </c>
    </row>
    <row r="126" spans="1:24" x14ac:dyDescent="0.25">
      <c r="A126" s="12">
        <v>94</v>
      </c>
      <c r="B126" s="12" t="s">
        <v>65</v>
      </c>
      <c r="C126" s="12" t="s">
        <v>61</v>
      </c>
      <c r="D126" s="12" t="s">
        <v>444</v>
      </c>
      <c r="E126" s="12" t="s">
        <v>132</v>
      </c>
      <c r="F126" s="12">
        <v>1</v>
      </c>
      <c r="G126" s="84" t="s">
        <v>1098</v>
      </c>
      <c r="H126" s="49" t="s">
        <v>1099</v>
      </c>
      <c r="I126" s="12" t="s">
        <v>653</v>
      </c>
      <c r="J126" s="12" t="s">
        <v>33</v>
      </c>
      <c r="K126" s="67">
        <v>215</v>
      </c>
      <c r="M126" t="str">
        <f>LEFT(H126,2)</f>
        <v>0d</v>
      </c>
      <c r="N126" t="str">
        <f>MID(H126,6,3)</f>
        <v xml:space="preserve"> 1h</v>
      </c>
      <c r="O126" s="1" t="s">
        <v>1005</v>
      </c>
      <c r="P126" t="str">
        <f>LEFT(O126,2)</f>
        <v xml:space="preserve"> 1</v>
      </c>
      <c r="Q126" s="66">
        <v>1</v>
      </c>
      <c r="R126" s="1" t="str">
        <f>MID(H126,10,2)</f>
        <v>09</v>
      </c>
      <c r="T126" s="68">
        <v>9</v>
      </c>
      <c r="U126" t="str">
        <f>RIGHT(H126,3)</f>
        <v>48s</v>
      </c>
      <c r="V126" t="s">
        <v>1250</v>
      </c>
      <c r="W126" t="str">
        <f>LEFT(V126,2)</f>
        <v>48</v>
      </c>
      <c r="X126" s="66">
        <v>48</v>
      </c>
    </row>
    <row r="127" spans="1:24" x14ac:dyDescent="0.25">
      <c r="A127" s="12">
        <v>123</v>
      </c>
      <c r="B127" s="12" t="s">
        <v>125</v>
      </c>
      <c r="C127" s="12" t="s">
        <v>464</v>
      </c>
      <c r="D127" s="12" t="s">
        <v>562</v>
      </c>
      <c r="E127" s="12" t="s">
        <v>68</v>
      </c>
      <c r="F127" s="12">
        <v>1</v>
      </c>
      <c r="G127" s="84" t="s">
        <v>1098</v>
      </c>
      <c r="H127" s="49" t="s">
        <v>1069</v>
      </c>
      <c r="I127" s="12" t="s">
        <v>492</v>
      </c>
      <c r="J127" s="12" t="s">
        <v>26</v>
      </c>
      <c r="K127" s="67">
        <v>215</v>
      </c>
      <c r="M127" t="str">
        <f>LEFT(H127,2)</f>
        <v>0d</v>
      </c>
      <c r="N127" t="str">
        <f>MID(H127,6,3)</f>
        <v xml:space="preserve"> 1h</v>
      </c>
      <c r="O127" s="1" t="s">
        <v>1005</v>
      </c>
      <c r="P127" t="str">
        <f>LEFT(O127,2)</f>
        <v xml:space="preserve"> 1</v>
      </c>
      <c r="Q127" s="66">
        <v>1</v>
      </c>
      <c r="R127" s="1" t="str">
        <f>MID(H127,10,2)</f>
        <v>09</v>
      </c>
      <c r="T127" s="68">
        <v>9</v>
      </c>
      <c r="U127" t="str">
        <f>RIGHT(H127,3)</f>
        <v>56s</v>
      </c>
      <c r="V127" t="s">
        <v>1240</v>
      </c>
      <c r="W127" t="str">
        <f>LEFT(V127,2)</f>
        <v>56</v>
      </c>
      <c r="X127" s="66">
        <v>56</v>
      </c>
    </row>
    <row r="128" spans="1:24" x14ac:dyDescent="0.25">
      <c r="A128" s="12">
        <v>124</v>
      </c>
      <c r="B128" s="12" t="s">
        <v>125</v>
      </c>
      <c r="C128" s="12" t="s">
        <v>468</v>
      </c>
      <c r="D128" s="12" t="s">
        <v>480</v>
      </c>
      <c r="E128" s="12" t="s">
        <v>132</v>
      </c>
      <c r="F128" s="12">
        <v>1</v>
      </c>
      <c r="G128" s="84" t="s">
        <v>1098</v>
      </c>
      <c r="H128" s="49" t="s">
        <v>1103</v>
      </c>
      <c r="I128" s="12" t="s">
        <v>292</v>
      </c>
      <c r="J128" s="12" t="s">
        <v>26</v>
      </c>
      <c r="K128" s="67">
        <v>215</v>
      </c>
      <c r="M128" t="str">
        <f>LEFT(H128,2)</f>
        <v>0d</v>
      </c>
      <c r="N128" t="str">
        <f>MID(H128,6,3)</f>
        <v xml:space="preserve"> 1h</v>
      </c>
      <c r="O128" s="1" t="s">
        <v>1005</v>
      </c>
      <c r="P128" t="str">
        <f>LEFT(O128,2)</f>
        <v xml:space="preserve"> 1</v>
      </c>
      <c r="Q128" s="66">
        <v>1</v>
      </c>
      <c r="R128" s="1" t="str">
        <f>MID(H128,10,2)</f>
        <v>09</v>
      </c>
      <c r="T128" s="68">
        <v>9</v>
      </c>
      <c r="U128" t="str">
        <f>RIGHT(H128,3)</f>
        <v>51s</v>
      </c>
      <c r="V128" t="s">
        <v>1265</v>
      </c>
      <c r="W128" t="str">
        <f>LEFT(V128,2)</f>
        <v>51</v>
      </c>
      <c r="X128" s="66">
        <v>51</v>
      </c>
    </row>
    <row r="129" spans="1:24" x14ac:dyDescent="0.25">
      <c r="A129" s="12">
        <v>125</v>
      </c>
      <c r="B129" s="12" t="s">
        <v>34</v>
      </c>
      <c r="C129" s="12" t="s">
        <v>98</v>
      </c>
      <c r="D129" s="12" t="s">
        <v>126</v>
      </c>
      <c r="E129" s="12" t="s">
        <v>68</v>
      </c>
      <c r="F129" s="12">
        <v>1</v>
      </c>
      <c r="G129" s="84" t="s">
        <v>1098</v>
      </c>
      <c r="H129" s="49" t="s">
        <v>1103</v>
      </c>
      <c r="I129" s="12" t="s">
        <v>82</v>
      </c>
      <c r="J129" s="12" t="s">
        <v>26</v>
      </c>
      <c r="K129" s="67">
        <v>215</v>
      </c>
      <c r="M129" t="str">
        <f>LEFT(H129,2)</f>
        <v>0d</v>
      </c>
      <c r="N129" t="str">
        <f>MID(H129,6,3)</f>
        <v xml:space="preserve"> 1h</v>
      </c>
      <c r="O129" s="1" t="s">
        <v>1005</v>
      </c>
      <c r="P129" t="str">
        <f>LEFT(O129,2)</f>
        <v xml:space="preserve"> 1</v>
      </c>
      <c r="Q129" s="66">
        <v>1</v>
      </c>
      <c r="R129" s="1" t="str">
        <f>MID(H129,10,2)</f>
        <v>09</v>
      </c>
      <c r="T129" s="68">
        <v>9</v>
      </c>
      <c r="U129" t="str">
        <f>RIGHT(H129,3)</f>
        <v>51s</v>
      </c>
      <c r="V129" t="s">
        <v>1265</v>
      </c>
      <c r="W129" t="str">
        <f>LEFT(V129,2)</f>
        <v>51</v>
      </c>
      <c r="X129" s="66">
        <v>51</v>
      </c>
    </row>
    <row r="130" spans="1:24" x14ac:dyDescent="0.25">
      <c r="A130" s="12">
        <v>130</v>
      </c>
      <c r="B130" s="12" t="s">
        <v>267</v>
      </c>
      <c r="C130" s="12" t="s">
        <v>474</v>
      </c>
      <c r="D130" s="12" t="s">
        <v>22</v>
      </c>
      <c r="E130" s="12" t="s">
        <v>23</v>
      </c>
      <c r="F130" s="12">
        <v>1</v>
      </c>
      <c r="G130" s="84" t="s">
        <v>1098</v>
      </c>
      <c r="H130" s="49" t="s">
        <v>1103</v>
      </c>
      <c r="I130" s="12" t="s">
        <v>273</v>
      </c>
      <c r="J130" s="12" t="s">
        <v>26</v>
      </c>
      <c r="K130" s="67">
        <v>215</v>
      </c>
      <c r="M130" t="str">
        <f>LEFT(H130,2)</f>
        <v>0d</v>
      </c>
      <c r="N130" t="str">
        <f>MID(H130,6,3)</f>
        <v xml:space="preserve"> 1h</v>
      </c>
      <c r="O130" s="1" t="s">
        <v>1005</v>
      </c>
      <c r="P130" t="str">
        <f>LEFT(O130,2)</f>
        <v xml:space="preserve"> 1</v>
      </c>
      <c r="Q130" s="66">
        <v>1</v>
      </c>
      <c r="R130" s="1" t="str">
        <f>MID(H130,10,2)</f>
        <v>09</v>
      </c>
      <c r="T130" s="68">
        <v>9</v>
      </c>
      <c r="U130" t="str">
        <f>RIGHT(H130,3)</f>
        <v>51s</v>
      </c>
      <c r="V130" t="s">
        <v>1265</v>
      </c>
      <c r="W130" t="str">
        <f>LEFT(V130,2)</f>
        <v>51</v>
      </c>
      <c r="X130" s="66">
        <v>51</v>
      </c>
    </row>
    <row r="131" spans="1:24" x14ac:dyDescent="0.25">
      <c r="A131" s="12">
        <v>134</v>
      </c>
      <c r="B131" s="12" t="s">
        <v>478</v>
      </c>
      <c r="C131" s="12" t="s">
        <v>167</v>
      </c>
      <c r="D131" s="12" t="s">
        <v>307</v>
      </c>
      <c r="E131" s="12" t="s">
        <v>23</v>
      </c>
      <c r="F131" s="12">
        <v>1</v>
      </c>
      <c r="G131" s="84" t="s">
        <v>1098</v>
      </c>
      <c r="H131" s="49" t="s">
        <v>1189</v>
      </c>
      <c r="I131" s="12" t="s">
        <v>1128</v>
      </c>
      <c r="J131" s="12" t="s">
        <v>26</v>
      </c>
      <c r="K131" s="67">
        <v>211</v>
      </c>
      <c r="M131" t="str">
        <f>LEFT(H131,2)</f>
        <v>0d</v>
      </c>
      <c r="N131" t="str">
        <f>MID(H131,6,3)</f>
        <v xml:space="preserve"> 1h</v>
      </c>
      <c r="O131" s="1" t="s">
        <v>1005</v>
      </c>
      <c r="P131" t="str">
        <f>LEFT(O131,2)</f>
        <v xml:space="preserve"> 1</v>
      </c>
      <c r="Q131" s="66">
        <v>1</v>
      </c>
      <c r="R131" s="1" t="str">
        <f>MID(H131,10,2)</f>
        <v>09</v>
      </c>
      <c r="T131" s="68">
        <v>9</v>
      </c>
      <c r="U131" t="str">
        <f>RIGHT(H131,3)</f>
        <v>52s</v>
      </c>
      <c r="V131" t="s">
        <v>1271</v>
      </c>
      <c r="W131" t="str">
        <f>LEFT(V131,2)</f>
        <v>52</v>
      </c>
      <c r="X131" s="66">
        <v>52</v>
      </c>
    </row>
    <row r="132" spans="1:24" x14ac:dyDescent="0.25">
      <c r="A132" s="12">
        <v>137</v>
      </c>
      <c r="B132" s="12" t="s">
        <v>322</v>
      </c>
      <c r="C132" s="12" t="s">
        <v>292</v>
      </c>
      <c r="D132" s="12" t="s">
        <v>520</v>
      </c>
      <c r="E132" s="12" t="s">
        <v>43</v>
      </c>
      <c r="F132" s="12">
        <v>1</v>
      </c>
      <c r="G132" s="84" t="s">
        <v>1098</v>
      </c>
      <c r="H132" s="49" t="s">
        <v>1101</v>
      </c>
      <c r="I132" s="12" t="s">
        <v>464</v>
      </c>
      <c r="J132" s="12" t="s">
        <v>26</v>
      </c>
      <c r="K132" s="67">
        <v>211</v>
      </c>
      <c r="M132" t="str">
        <f>LEFT(H132,2)</f>
        <v>0d</v>
      </c>
      <c r="N132" t="str">
        <f>MID(H132,6,3)</f>
        <v xml:space="preserve"> 1h</v>
      </c>
      <c r="O132" s="1" t="s">
        <v>1005</v>
      </c>
      <c r="P132" t="str">
        <f>LEFT(O132,2)</f>
        <v xml:space="preserve"> 1</v>
      </c>
      <c r="Q132" s="66">
        <v>1</v>
      </c>
      <c r="R132" s="1" t="str">
        <f>MID(H132,10,2)</f>
        <v>09</v>
      </c>
      <c r="T132" s="68">
        <v>9</v>
      </c>
      <c r="U132" t="str">
        <f>RIGHT(H132,3)</f>
        <v>53s</v>
      </c>
      <c r="V132" t="s">
        <v>1239</v>
      </c>
      <c r="W132" t="str">
        <f>LEFT(V132,2)</f>
        <v>53</v>
      </c>
      <c r="X132" s="66">
        <v>53</v>
      </c>
    </row>
    <row r="133" spans="1:24" x14ac:dyDescent="0.25">
      <c r="A133" s="12">
        <v>129</v>
      </c>
      <c r="B133" s="12" t="s">
        <v>156</v>
      </c>
      <c r="C133" s="12" t="s">
        <v>28</v>
      </c>
      <c r="D133" s="12" t="s">
        <v>493</v>
      </c>
      <c r="E133" s="12" t="s">
        <v>48</v>
      </c>
      <c r="F133" s="12">
        <v>1</v>
      </c>
      <c r="G133" s="84" t="s">
        <v>1098</v>
      </c>
      <c r="H133" s="49" t="s">
        <v>1101</v>
      </c>
      <c r="I133" s="12" t="s">
        <v>492</v>
      </c>
      <c r="J133" s="12" t="s">
        <v>26</v>
      </c>
      <c r="K133" s="67">
        <v>211</v>
      </c>
      <c r="M133" t="str">
        <f>LEFT(H133,2)</f>
        <v>0d</v>
      </c>
      <c r="N133" t="str">
        <f>MID(H133,6,3)</f>
        <v xml:space="preserve"> 1h</v>
      </c>
      <c r="O133" s="1" t="s">
        <v>1005</v>
      </c>
      <c r="P133" t="str">
        <f>LEFT(O133,2)</f>
        <v xml:space="preserve"> 1</v>
      </c>
      <c r="Q133" s="66">
        <v>1</v>
      </c>
      <c r="R133" s="1" t="str">
        <f>MID(H133,10,2)</f>
        <v>09</v>
      </c>
      <c r="T133" s="68">
        <v>9</v>
      </c>
      <c r="U133" t="str">
        <f>RIGHT(H133,3)</f>
        <v>53s</v>
      </c>
      <c r="V133" t="s">
        <v>1239</v>
      </c>
      <c r="W133" t="str">
        <f>LEFT(V133,2)</f>
        <v>53</v>
      </c>
      <c r="X133" s="66">
        <v>53</v>
      </c>
    </row>
    <row r="134" spans="1:24" x14ac:dyDescent="0.25">
      <c r="A134" s="12">
        <v>135</v>
      </c>
      <c r="B134" s="12" t="s">
        <v>482</v>
      </c>
      <c r="C134" s="12" t="s">
        <v>292</v>
      </c>
      <c r="D134" s="12" t="s">
        <v>1192</v>
      </c>
      <c r="E134" s="12" t="s">
        <v>48</v>
      </c>
      <c r="F134" s="12">
        <v>1</v>
      </c>
      <c r="G134" s="84" t="s">
        <v>1098</v>
      </c>
      <c r="H134" s="49" t="s">
        <v>1104</v>
      </c>
      <c r="I134" s="12" t="s">
        <v>1128</v>
      </c>
      <c r="J134" s="12" t="s">
        <v>33</v>
      </c>
      <c r="K134" s="67">
        <v>211</v>
      </c>
      <c r="M134" t="str">
        <f>LEFT(H134,2)</f>
        <v>0d</v>
      </c>
      <c r="N134" t="str">
        <f>MID(H134,6,3)</f>
        <v xml:space="preserve"> 1h</v>
      </c>
      <c r="O134" s="1" t="s">
        <v>1005</v>
      </c>
      <c r="P134" t="str">
        <f>LEFT(O134,2)</f>
        <v xml:space="preserve"> 1</v>
      </c>
      <c r="Q134" s="66">
        <v>1</v>
      </c>
      <c r="R134" s="1" t="str">
        <f>MID(H134,10,2)</f>
        <v>09</v>
      </c>
      <c r="T134" s="68">
        <v>9</v>
      </c>
      <c r="U134" t="str">
        <f>RIGHT(H134,3)</f>
        <v>55s</v>
      </c>
      <c r="V134" t="s">
        <v>1246</v>
      </c>
      <c r="W134" t="str">
        <f>LEFT(V134,2)</f>
        <v>55</v>
      </c>
      <c r="X134" s="66">
        <v>55</v>
      </c>
    </row>
    <row r="135" spans="1:24" x14ac:dyDescent="0.25">
      <c r="A135" s="12">
        <v>126</v>
      </c>
      <c r="B135" s="12" t="s">
        <v>485</v>
      </c>
      <c r="C135" s="12" t="s">
        <v>486</v>
      </c>
      <c r="D135" s="12" t="s">
        <v>391</v>
      </c>
      <c r="E135" s="12" t="s">
        <v>30</v>
      </c>
      <c r="F135" s="12">
        <v>1</v>
      </c>
      <c r="G135" s="84" t="s">
        <v>1098</v>
      </c>
      <c r="H135" s="49" t="s">
        <v>1193</v>
      </c>
      <c r="I135" s="12" t="s">
        <v>376</v>
      </c>
      <c r="J135" s="12" t="s">
        <v>26</v>
      </c>
      <c r="K135" s="67">
        <v>211</v>
      </c>
      <c r="M135" t="str">
        <f>LEFT(H135,2)</f>
        <v>0d</v>
      </c>
      <c r="N135" t="str">
        <f>MID(H135,6,3)</f>
        <v xml:space="preserve"> 1h</v>
      </c>
      <c r="O135" s="1" t="s">
        <v>1005</v>
      </c>
      <c r="P135" t="str">
        <f>LEFT(O135,2)</f>
        <v xml:space="preserve"> 1</v>
      </c>
      <c r="Q135" s="66">
        <v>1</v>
      </c>
      <c r="R135" s="1" t="str">
        <f>MID(H135,10,2)</f>
        <v>10</v>
      </c>
      <c r="T135" s="68">
        <v>10</v>
      </c>
      <c r="U135" t="str">
        <f>RIGHT(H135,3)</f>
        <v>01s</v>
      </c>
      <c r="V135" t="s">
        <v>1256</v>
      </c>
      <c r="W135" t="str">
        <f>LEFT(V135,2)</f>
        <v>01</v>
      </c>
      <c r="X135" s="66">
        <v>1</v>
      </c>
    </row>
    <row r="136" spans="1:24" x14ac:dyDescent="0.25">
      <c r="A136" s="12">
        <v>132</v>
      </c>
      <c r="B136" s="12" t="s">
        <v>267</v>
      </c>
      <c r="C136" s="12" t="s">
        <v>380</v>
      </c>
      <c r="D136" s="12" t="s">
        <v>439</v>
      </c>
      <c r="E136" s="12" t="s">
        <v>132</v>
      </c>
      <c r="F136" s="12">
        <v>1</v>
      </c>
      <c r="G136" s="84" t="s">
        <v>1098</v>
      </c>
      <c r="H136" s="49" t="s">
        <v>1099</v>
      </c>
      <c r="I136" s="12" t="s">
        <v>653</v>
      </c>
      <c r="J136" s="12" t="s">
        <v>33</v>
      </c>
      <c r="K136" s="67">
        <v>215</v>
      </c>
      <c r="M136" t="str">
        <f>LEFT(H136,2)</f>
        <v>0d</v>
      </c>
      <c r="N136" t="str">
        <f>MID(H136,6,3)</f>
        <v xml:space="preserve"> 1h</v>
      </c>
      <c r="O136" s="1" t="s">
        <v>1005</v>
      </c>
      <c r="P136" t="str">
        <f>LEFT(O136,2)</f>
        <v xml:space="preserve"> 1</v>
      </c>
      <c r="Q136" s="66">
        <v>1</v>
      </c>
      <c r="R136" s="1" t="str">
        <f>MID(H136,10,2)</f>
        <v>09</v>
      </c>
      <c r="T136" s="68">
        <v>9</v>
      </c>
      <c r="U136" t="str">
        <f>RIGHT(H136,3)</f>
        <v>48s</v>
      </c>
      <c r="V136" t="s">
        <v>1250</v>
      </c>
      <c r="W136" t="str">
        <f>LEFT(V136,2)</f>
        <v>48</v>
      </c>
      <c r="X136" s="66">
        <v>48</v>
      </c>
    </row>
    <row r="137" spans="1:24" x14ac:dyDescent="0.25">
      <c r="A137" s="12">
        <v>133</v>
      </c>
      <c r="B137" s="12" t="s">
        <v>267</v>
      </c>
      <c r="C137" s="12" t="s">
        <v>490</v>
      </c>
      <c r="D137" s="12" t="s">
        <v>607</v>
      </c>
      <c r="E137" s="12" t="s">
        <v>43</v>
      </c>
      <c r="F137" s="12">
        <v>1</v>
      </c>
      <c r="G137" s="84" t="s">
        <v>1098</v>
      </c>
      <c r="H137" s="49" t="s">
        <v>1078</v>
      </c>
      <c r="I137" s="12" t="s">
        <v>281</v>
      </c>
      <c r="J137" s="12" t="s">
        <v>26</v>
      </c>
      <c r="K137" s="67">
        <v>211</v>
      </c>
      <c r="M137" t="str">
        <f>LEFT(H137,2)</f>
        <v>0d</v>
      </c>
      <c r="N137" t="str">
        <f>MID(H137,6,3)</f>
        <v xml:space="preserve"> 1h</v>
      </c>
      <c r="O137" s="1" t="s">
        <v>1005</v>
      </c>
      <c r="P137" t="str">
        <f>LEFT(O137,2)</f>
        <v xml:space="preserve"> 1</v>
      </c>
      <c r="Q137" s="66">
        <v>1</v>
      </c>
      <c r="R137" s="1" t="str">
        <f>MID(H137,10,2)</f>
        <v>10</v>
      </c>
      <c r="T137" s="68">
        <v>10</v>
      </c>
      <c r="U137" t="str">
        <f>RIGHT(H137,3)</f>
        <v>00s</v>
      </c>
      <c r="V137" t="s">
        <v>1261</v>
      </c>
      <c r="W137" t="str">
        <f>LEFT(V137,2)</f>
        <v>00</v>
      </c>
      <c r="X137" s="66">
        <v>0</v>
      </c>
    </row>
    <row r="138" spans="1:24" x14ac:dyDescent="0.25">
      <c r="A138" s="12">
        <v>128</v>
      </c>
      <c r="B138" s="12" t="s">
        <v>60</v>
      </c>
      <c r="C138" s="12" t="s">
        <v>492</v>
      </c>
      <c r="D138" s="12" t="s">
        <v>447</v>
      </c>
      <c r="E138" s="12" t="s">
        <v>448</v>
      </c>
      <c r="F138" s="12">
        <v>1</v>
      </c>
      <c r="G138" s="84" t="s">
        <v>1098</v>
      </c>
      <c r="H138" s="49" t="s">
        <v>1099</v>
      </c>
      <c r="I138" s="12" t="s">
        <v>657</v>
      </c>
      <c r="J138" s="12" t="s">
        <v>26</v>
      </c>
      <c r="K138" s="67">
        <v>215</v>
      </c>
      <c r="M138" t="str">
        <f>LEFT(H138,2)</f>
        <v>0d</v>
      </c>
      <c r="N138" t="str">
        <f>MID(H138,6,3)</f>
        <v xml:space="preserve"> 1h</v>
      </c>
      <c r="O138" s="1" t="s">
        <v>1005</v>
      </c>
      <c r="P138" t="str">
        <f>LEFT(O138,2)</f>
        <v xml:space="preserve"> 1</v>
      </c>
      <c r="Q138" s="66">
        <v>1</v>
      </c>
      <c r="R138" s="1" t="str">
        <f>MID(H138,10,2)</f>
        <v>09</v>
      </c>
      <c r="T138" s="68">
        <v>9</v>
      </c>
      <c r="U138" t="str">
        <f>RIGHT(H138,3)</f>
        <v>48s</v>
      </c>
      <c r="V138" t="s">
        <v>1250</v>
      </c>
      <c r="W138" t="str">
        <f>LEFT(V138,2)</f>
        <v>48</v>
      </c>
      <c r="X138" s="66">
        <v>48</v>
      </c>
    </row>
    <row r="139" spans="1:24" x14ac:dyDescent="0.25">
      <c r="A139" s="12">
        <v>136</v>
      </c>
      <c r="B139" s="12" t="s">
        <v>494</v>
      </c>
      <c r="C139" s="12" t="s">
        <v>405</v>
      </c>
      <c r="D139" s="12" t="s">
        <v>177</v>
      </c>
      <c r="E139" s="12" t="s">
        <v>43</v>
      </c>
      <c r="F139" s="12">
        <v>8</v>
      </c>
      <c r="G139" s="85" t="s">
        <v>1105</v>
      </c>
      <c r="H139" s="49" t="s">
        <v>1106</v>
      </c>
      <c r="I139" s="12" t="s">
        <v>1128</v>
      </c>
      <c r="J139" s="12" t="s">
        <v>26</v>
      </c>
      <c r="K139" s="67">
        <v>215</v>
      </c>
      <c r="M139" t="str">
        <f>LEFT(H139,2)</f>
        <v>0d</v>
      </c>
      <c r="N139" t="str">
        <f>MID(H139,6,3)</f>
        <v xml:space="preserve"> 2h</v>
      </c>
      <c r="O139" s="1" t="s">
        <v>1012</v>
      </c>
      <c r="P139" t="str">
        <f>LEFT(O139,2)</f>
        <v xml:space="preserve"> 2</v>
      </c>
      <c r="Q139" s="66">
        <v>2</v>
      </c>
      <c r="R139" s="1" t="str">
        <f>MID(H139,10,2)</f>
        <v>24</v>
      </c>
      <c r="T139" s="68">
        <v>24</v>
      </c>
      <c r="U139" t="str">
        <f>RIGHT(H139,3)</f>
        <v>57s</v>
      </c>
      <c r="V139" t="s">
        <v>1272</v>
      </c>
      <c r="W139" t="str">
        <f>LEFT(V139,2)</f>
        <v>57</v>
      </c>
      <c r="X139" s="66">
        <v>57</v>
      </c>
    </row>
    <row r="140" spans="1:24" x14ac:dyDescent="0.25">
      <c r="A140" s="12">
        <v>127</v>
      </c>
      <c r="B140" s="12" t="s">
        <v>453</v>
      </c>
      <c r="C140" s="12" t="s">
        <v>454</v>
      </c>
      <c r="D140" s="12" t="s">
        <v>244</v>
      </c>
      <c r="E140" s="12" t="s">
        <v>43</v>
      </c>
      <c r="F140" s="12">
        <v>8</v>
      </c>
      <c r="G140" s="85" t="s">
        <v>1105</v>
      </c>
      <c r="H140" s="49" t="s">
        <v>1194</v>
      </c>
      <c r="I140" s="12" t="s">
        <v>185</v>
      </c>
      <c r="J140" s="12" t="s">
        <v>26</v>
      </c>
      <c r="K140" s="67">
        <v>211</v>
      </c>
      <c r="M140" t="str">
        <f>LEFT(H140,2)</f>
        <v>0d</v>
      </c>
      <c r="N140" t="str">
        <f>MID(H140,6,3)</f>
        <v xml:space="preserve"> 2h</v>
      </c>
      <c r="O140" s="1" t="s">
        <v>1012</v>
      </c>
      <c r="P140" t="str">
        <f>LEFT(O140,2)</f>
        <v xml:space="preserve"> 2</v>
      </c>
      <c r="Q140" s="66">
        <v>2</v>
      </c>
      <c r="R140" s="1" t="str">
        <f>MID(H140,10,2)</f>
        <v>24</v>
      </c>
      <c r="T140" s="68">
        <v>24</v>
      </c>
      <c r="U140" t="str">
        <f>RIGHT(H140,3)</f>
        <v>56s</v>
      </c>
      <c r="V140" t="s">
        <v>1240</v>
      </c>
      <c r="W140" t="str">
        <f>LEFT(V140,2)</f>
        <v>56</v>
      </c>
      <c r="X140" s="66">
        <v>56</v>
      </c>
    </row>
    <row r="141" spans="1:24" x14ac:dyDescent="0.25">
      <c r="A141" s="12">
        <v>131</v>
      </c>
      <c r="B141" s="12" t="s">
        <v>499</v>
      </c>
      <c r="C141" s="12" t="s">
        <v>405</v>
      </c>
      <c r="D141" s="12" t="s">
        <v>186</v>
      </c>
      <c r="E141" s="12" t="s">
        <v>43</v>
      </c>
      <c r="F141" s="12">
        <v>8</v>
      </c>
      <c r="G141" s="85" t="s">
        <v>1195</v>
      </c>
      <c r="H141" s="49" t="s">
        <v>1196</v>
      </c>
      <c r="I141" s="12" t="s">
        <v>1128</v>
      </c>
      <c r="J141" s="12" t="s">
        <v>26</v>
      </c>
      <c r="K141" s="67">
        <v>211</v>
      </c>
      <c r="M141" t="str">
        <f>LEFT(H141,2)</f>
        <v>0d</v>
      </c>
      <c r="N141" t="str">
        <f>MID(H141,6,3)</f>
        <v xml:space="preserve"> 2h</v>
      </c>
      <c r="O141" s="1" t="s">
        <v>1012</v>
      </c>
      <c r="P141" t="str">
        <f>LEFT(O141,2)</f>
        <v xml:space="preserve"> 2</v>
      </c>
      <c r="Q141" s="66">
        <v>2</v>
      </c>
      <c r="R141" s="1" t="str">
        <f>MID(H141,10,2)</f>
        <v>21</v>
      </c>
      <c r="T141" s="68">
        <v>21</v>
      </c>
      <c r="U141" t="str">
        <f>RIGHT(H141,3)</f>
        <v>09s</v>
      </c>
      <c r="V141" t="s">
        <v>1269</v>
      </c>
      <c r="W141" t="str">
        <f>LEFT(V141,2)</f>
        <v>09</v>
      </c>
      <c r="X141" s="66">
        <v>9</v>
      </c>
    </row>
    <row r="142" spans="1:24" x14ac:dyDescent="0.25">
      <c r="A142" s="12">
        <v>138</v>
      </c>
      <c r="B142" s="12" t="s">
        <v>502</v>
      </c>
      <c r="C142" s="12" t="s">
        <v>503</v>
      </c>
      <c r="D142" s="12" t="s">
        <v>67</v>
      </c>
      <c r="E142" s="12" t="s">
        <v>68</v>
      </c>
      <c r="F142" s="12">
        <v>2</v>
      </c>
      <c r="G142" s="85" t="s">
        <v>543</v>
      </c>
      <c r="H142" s="49" t="s">
        <v>1107</v>
      </c>
      <c r="I142" s="12" t="s">
        <v>61</v>
      </c>
      <c r="J142" s="12" t="s">
        <v>26</v>
      </c>
      <c r="K142" s="67">
        <v>215</v>
      </c>
      <c r="M142" t="str">
        <f>LEFT(H142,2)</f>
        <v>0d</v>
      </c>
      <c r="N142" t="str">
        <f>MID(H142,6,3)</f>
        <v xml:space="preserve"> 9h</v>
      </c>
      <c r="O142" s="1" t="s">
        <v>1008</v>
      </c>
      <c r="P142" t="str">
        <f>LEFT(O142,2)</f>
        <v xml:space="preserve"> 9</v>
      </c>
      <c r="Q142" s="66">
        <v>9</v>
      </c>
      <c r="R142" s="1" t="str">
        <f>MID(H142,10,2)</f>
        <v>09</v>
      </c>
      <c r="T142" s="68">
        <v>9</v>
      </c>
      <c r="U142" t="str">
        <f>RIGHT(H142,3)</f>
        <v>55s</v>
      </c>
      <c r="V142" t="s">
        <v>1246</v>
      </c>
      <c r="W142" t="str">
        <f>LEFT(V142,2)</f>
        <v>55</v>
      </c>
      <c r="X142" s="66">
        <v>55</v>
      </c>
    </row>
    <row r="143" spans="1:24" x14ac:dyDescent="0.25">
      <c r="A143" s="12">
        <v>139</v>
      </c>
      <c r="B143" s="12" t="s">
        <v>267</v>
      </c>
      <c r="C143" s="12" t="s">
        <v>464</v>
      </c>
      <c r="D143" s="12" t="s">
        <v>62</v>
      </c>
      <c r="E143" s="12" t="s">
        <v>48</v>
      </c>
      <c r="F143" s="12">
        <v>2</v>
      </c>
      <c r="G143" s="85" t="s">
        <v>1197</v>
      </c>
      <c r="H143" s="49" t="s">
        <v>1198</v>
      </c>
      <c r="I143" s="12" t="s">
        <v>61</v>
      </c>
      <c r="J143" s="12" t="s">
        <v>26</v>
      </c>
      <c r="K143" s="67">
        <v>211</v>
      </c>
      <c r="M143" t="str">
        <f>LEFT(H143,2)</f>
        <v>0d</v>
      </c>
      <c r="N143" t="str">
        <f>MID(H143,6,3)</f>
        <v xml:space="preserve"> 9h</v>
      </c>
      <c r="O143" s="1" t="s">
        <v>1008</v>
      </c>
      <c r="P143" t="str">
        <f>LEFT(O143,2)</f>
        <v xml:space="preserve"> 9</v>
      </c>
      <c r="Q143" s="66">
        <v>9</v>
      </c>
      <c r="R143" s="1" t="str">
        <f>MID(H143,10,2)</f>
        <v>04</v>
      </c>
      <c r="T143" s="68">
        <v>4</v>
      </c>
      <c r="U143" t="str">
        <f>RIGHT(H143,3)</f>
        <v>55s</v>
      </c>
      <c r="V143" t="s">
        <v>1246</v>
      </c>
      <c r="W143" t="str">
        <f>LEFT(V143,2)</f>
        <v>55</v>
      </c>
      <c r="X143" s="66">
        <v>55</v>
      </c>
    </row>
    <row r="144" spans="1:24" x14ac:dyDescent="0.25">
      <c r="A144" s="12">
        <v>140</v>
      </c>
      <c r="B144" s="12" t="e">
        <v>#N/A</v>
      </c>
      <c r="C144" s="12" t="s">
        <v>511</v>
      </c>
      <c r="D144" s="12" t="s">
        <v>609</v>
      </c>
      <c r="E144" s="12" t="s">
        <v>23</v>
      </c>
      <c r="F144" s="12">
        <v>6</v>
      </c>
      <c r="G144" s="85" t="s">
        <v>1108</v>
      </c>
      <c r="H144" s="49" t="s">
        <v>1109</v>
      </c>
      <c r="I144" s="12" t="s">
        <v>411</v>
      </c>
      <c r="J144" s="12" t="s">
        <v>26</v>
      </c>
      <c r="K144" s="67">
        <v>215</v>
      </c>
      <c r="M144" t="str">
        <f>LEFT(H144,2)</f>
        <v>0d</v>
      </c>
      <c r="N144" t="str">
        <f>MID(H144,6,3)</f>
        <v xml:space="preserve"> 2h</v>
      </c>
      <c r="O144" s="1" t="s">
        <v>1012</v>
      </c>
      <c r="P144" t="str">
        <f>LEFT(O144,2)</f>
        <v xml:space="preserve"> 2</v>
      </c>
      <c r="Q144" s="66">
        <v>2</v>
      </c>
      <c r="R144" s="1" t="str">
        <f>MID(H144,10,2)</f>
        <v>50</v>
      </c>
      <c r="T144" s="68">
        <v>50</v>
      </c>
      <c r="U144" t="str">
        <f>RIGHT(H144,3)</f>
        <v>54s</v>
      </c>
      <c r="V144" t="s">
        <v>1258</v>
      </c>
      <c r="W144" t="str">
        <f>LEFT(V144,2)</f>
        <v>54</v>
      </c>
      <c r="X144" s="66">
        <v>54</v>
      </c>
    </row>
    <row r="145" spans="1:24" x14ac:dyDescent="0.25">
      <c r="A145" s="12">
        <v>141</v>
      </c>
      <c r="B145" s="12" t="s">
        <v>515</v>
      </c>
      <c r="C145" s="12" t="s">
        <v>516</v>
      </c>
      <c r="D145" s="12" t="s">
        <v>617</v>
      </c>
      <c r="E145" s="12" t="s">
        <v>30</v>
      </c>
      <c r="F145" s="12">
        <v>5</v>
      </c>
      <c r="G145" s="85" t="s">
        <v>1199</v>
      </c>
      <c r="H145" s="49" t="s">
        <v>1200</v>
      </c>
      <c r="I145" s="12" t="s">
        <v>1128</v>
      </c>
      <c r="J145" s="12" t="s">
        <v>26</v>
      </c>
      <c r="K145" s="67">
        <v>211</v>
      </c>
      <c r="M145" t="str">
        <f>LEFT(H145,2)</f>
        <v>0d</v>
      </c>
      <c r="N145" t="str">
        <f>MID(H145,6,3)</f>
        <v xml:space="preserve"> 3h</v>
      </c>
      <c r="O145" s="1" t="s">
        <v>1006</v>
      </c>
      <c r="P145" t="str">
        <f>LEFT(O145,2)</f>
        <v xml:space="preserve"> 3</v>
      </c>
      <c r="Q145" s="66">
        <v>3</v>
      </c>
      <c r="R145" s="1" t="str">
        <f>MID(H145,10,2)</f>
        <v>27</v>
      </c>
      <c r="T145" s="68">
        <v>27</v>
      </c>
      <c r="U145" t="str">
        <f>RIGHT(H145,3)</f>
        <v>07s</v>
      </c>
      <c r="V145" t="s">
        <v>1273</v>
      </c>
      <c r="W145" t="str">
        <f>LEFT(V145,2)</f>
        <v>07</v>
      </c>
      <c r="X145" s="66">
        <v>7</v>
      </c>
    </row>
    <row r="146" spans="1:24" x14ac:dyDescent="0.25">
      <c r="A146" s="12">
        <v>142</v>
      </c>
      <c r="B146" s="12" t="s">
        <v>267</v>
      </c>
      <c r="C146" s="12" t="s">
        <v>464</v>
      </c>
      <c r="D146" s="12" t="s">
        <v>217</v>
      </c>
      <c r="E146" s="12" t="s">
        <v>37</v>
      </c>
      <c r="F146" s="12">
        <v>7</v>
      </c>
      <c r="G146" s="85" t="s">
        <v>1201</v>
      </c>
      <c r="H146" s="49" t="s">
        <v>1202</v>
      </c>
      <c r="I146" s="12" t="s">
        <v>1128</v>
      </c>
      <c r="J146" s="12" t="s">
        <v>26</v>
      </c>
      <c r="K146" s="67">
        <v>214</v>
      </c>
      <c r="M146" t="str">
        <f>LEFT(H146,2)</f>
        <v>0d</v>
      </c>
      <c r="N146" t="str">
        <f>MID(H146,6,3)</f>
        <v xml:space="preserve"> 2h</v>
      </c>
      <c r="O146" s="1" t="s">
        <v>1012</v>
      </c>
      <c r="P146" t="str">
        <f>LEFT(O146,2)</f>
        <v xml:space="preserve"> 2</v>
      </c>
      <c r="Q146" s="66">
        <v>2</v>
      </c>
      <c r="R146" s="1" t="str">
        <f>MID(H146,10,2)</f>
        <v>18</v>
      </c>
      <c r="T146" s="68">
        <v>18</v>
      </c>
      <c r="U146" t="str">
        <f>RIGHT(H146,3)</f>
        <v>21s</v>
      </c>
      <c r="V146" t="s">
        <v>1244</v>
      </c>
      <c r="W146" t="str">
        <f>LEFT(V146,2)</f>
        <v>21</v>
      </c>
      <c r="X146" s="66">
        <v>21</v>
      </c>
    </row>
    <row r="147" spans="1:24" x14ac:dyDescent="0.25">
      <c r="A147" s="12">
        <v>143</v>
      </c>
      <c r="B147" s="12" t="s">
        <v>523</v>
      </c>
      <c r="C147" s="12" t="s">
        <v>524</v>
      </c>
      <c r="D147" s="12" t="s">
        <v>88</v>
      </c>
      <c r="E147" s="12" t="s">
        <v>43</v>
      </c>
      <c r="F147" s="12">
        <v>9</v>
      </c>
      <c r="G147" s="85" t="s">
        <v>1110</v>
      </c>
      <c r="H147" s="49" t="s">
        <v>1111</v>
      </c>
      <c r="I147" s="12" t="s">
        <v>247</v>
      </c>
      <c r="J147" s="12" t="s">
        <v>26</v>
      </c>
      <c r="K147" s="67">
        <v>215</v>
      </c>
      <c r="M147" t="str">
        <f>LEFT(H147,2)</f>
        <v>0d</v>
      </c>
      <c r="N147" t="str">
        <f>MID(H147,6,3)</f>
        <v xml:space="preserve"> 1h</v>
      </c>
      <c r="O147" s="1" t="s">
        <v>1005</v>
      </c>
      <c r="P147" t="str">
        <f>LEFT(O147,2)</f>
        <v xml:space="preserve"> 1</v>
      </c>
      <c r="Q147" s="66">
        <v>1</v>
      </c>
      <c r="R147" s="1" t="str">
        <f>MID(H147,10,2)</f>
        <v>53</v>
      </c>
      <c r="T147" s="68">
        <v>53</v>
      </c>
      <c r="U147" t="str">
        <f>RIGHT(H147,3)</f>
        <v>14s</v>
      </c>
      <c r="V147" t="s">
        <v>1274</v>
      </c>
      <c r="W147" t="str">
        <f>LEFT(V147,2)</f>
        <v>14</v>
      </c>
      <c r="X147" s="66">
        <v>14</v>
      </c>
    </row>
    <row r="148" spans="1:24" x14ac:dyDescent="0.25">
      <c r="A148" s="12">
        <v>144</v>
      </c>
      <c r="B148" s="12" t="s">
        <v>254</v>
      </c>
      <c r="C148" s="12" t="s">
        <v>98</v>
      </c>
      <c r="D148" s="12" t="s">
        <v>230</v>
      </c>
      <c r="E148" s="12" t="s">
        <v>37</v>
      </c>
      <c r="F148" s="12">
        <v>7</v>
      </c>
      <c r="G148" s="85" t="s">
        <v>1203</v>
      </c>
      <c r="H148" s="49" t="s">
        <v>1204</v>
      </c>
      <c r="I148" s="12" t="s">
        <v>1128</v>
      </c>
      <c r="J148" s="12" t="s">
        <v>26</v>
      </c>
      <c r="K148" s="67">
        <v>214</v>
      </c>
      <c r="M148" t="str">
        <f>LEFT(H148,2)</f>
        <v>0d</v>
      </c>
      <c r="N148" t="str">
        <f>MID(H148,6,3)</f>
        <v xml:space="preserve"> 2h</v>
      </c>
      <c r="O148" s="1" t="s">
        <v>1012</v>
      </c>
      <c r="P148" t="str">
        <f>LEFT(O148,2)</f>
        <v xml:space="preserve"> 2</v>
      </c>
      <c r="Q148" s="66">
        <v>2</v>
      </c>
      <c r="R148" s="1" t="str">
        <f>MID(H148,10,2)</f>
        <v>24</v>
      </c>
      <c r="T148" s="68">
        <v>24</v>
      </c>
      <c r="U148" t="str">
        <f>RIGHT(H148,3)</f>
        <v>50s</v>
      </c>
      <c r="V148" t="s">
        <v>1248</v>
      </c>
      <c r="W148" t="str">
        <f>LEFT(V148,2)</f>
        <v>50</v>
      </c>
      <c r="X148" s="66">
        <v>50</v>
      </c>
    </row>
    <row r="149" spans="1:24" x14ac:dyDescent="0.25">
      <c r="A149" s="12">
        <v>145</v>
      </c>
      <c r="B149" s="12" t="s">
        <v>147</v>
      </c>
      <c r="C149" s="12" t="s">
        <v>148</v>
      </c>
      <c r="D149" s="12" t="s">
        <v>210</v>
      </c>
      <c r="E149" s="12" t="s">
        <v>37</v>
      </c>
      <c r="F149" s="12">
        <v>8</v>
      </c>
      <c r="G149" s="85" t="s">
        <v>1205</v>
      </c>
      <c r="H149" s="49" t="s">
        <v>1206</v>
      </c>
      <c r="I149" s="12" t="s">
        <v>1128</v>
      </c>
      <c r="J149" s="12" t="s">
        <v>26</v>
      </c>
      <c r="K149" s="67">
        <v>214</v>
      </c>
      <c r="M149" t="str">
        <f>LEFT(H149,2)</f>
        <v>0d</v>
      </c>
      <c r="N149" t="str">
        <f>MID(H149,6,3)</f>
        <v xml:space="preserve"> 2h</v>
      </c>
      <c r="O149" s="1" t="s">
        <v>1012</v>
      </c>
      <c r="P149" t="str">
        <f>LEFT(O149,2)</f>
        <v xml:space="preserve"> 2</v>
      </c>
      <c r="Q149" s="66">
        <v>2</v>
      </c>
      <c r="R149" s="1" t="str">
        <f>MID(H149,10,2)</f>
        <v>03</v>
      </c>
      <c r="T149" s="68">
        <v>3</v>
      </c>
      <c r="U149" t="str">
        <f>RIGHT(H149,3)</f>
        <v>54s</v>
      </c>
      <c r="V149" t="s">
        <v>1258</v>
      </c>
      <c r="W149" t="str">
        <f>LEFT(V149,2)</f>
        <v>54</v>
      </c>
      <c r="X149" s="66">
        <v>54</v>
      </c>
    </row>
    <row r="150" spans="1:24" x14ac:dyDescent="0.25">
      <c r="A150" s="12">
        <v>146</v>
      </c>
      <c r="B150" s="12" t="s">
        <v>533</v>
      </c>
      <c r="C150" s="12" t="s">
        <v>534</v>
      </c>
      <c r="D150" s="12" t="s">
        <v>95</v>
      </c>
      <c r="E150" s="12" t="s">
        <v>43</v>
      </c>
      <c r="F150" s="12">
        <v>9</v>
      </c>
      <c r="G150" s="85" t="s">
        <v>1207</v>
      </c>
      <c r="H150" s="49" t="s">
        <v>1208</v>
      </c>
      <c r="I150" s="12" t="s">
        <v>87</v>
      </c>
      <c r="J150" s="12" t="s">
        <v>26</v>
      </c>
      <c r="K150" s="67">
        <v>211</v>
      </c>
      <c r="M150" t="str">
        <f>LEFT(H150,2)</f>
        <v>0d</v>
      </c>
      <c r="N150" t="str">
        <f>MID(H150,6,3)</f>
        <v xml:space="preserve"> 1h</v>
      </c>
      <c r="O150" s="1" t="s">
        <v>1005</v>
      </c>
      <c r="P150" t="str">
        <f>LEFT(O150,2)</f>
        <v xml:space="preserve"> 1</v>
      </c>
      <c r="Q150" s="66">
        <v>1</v>
      </c>
      <c r="R150" s="1" t="str">
        <f>MID(H150,10,2)</f>
        <v>49</v>
      </c>
      <c r="T150" s="68">
        <v>49</v>
      </c>
      <c r="U150" t="str">
        <f>RIGHT(H150,3)</f>
        <v>58s</v>
      </c>
      <c r="V150" t="s">
        <v>1241</v>
      </c>
      <c r="W150" t="str">
        <f>LEFT(V150,2)</f>
        <v>58</v>
      </c>
      <c r="X150" s="66">
        <v>58</v>
      </c>
    </row>
    <row r="151" spans="1:24" x14ac:dyDescent="0.25">
      <c r="A151" s="12">
        <v>147</v>
      </c>
      <c r="B151" s="12" t="s">
        <v>267</v>
      </c>
      <c r="C151" s="12" t="s">
        <v>382</v>
      </c>
      <c r="D151" s="12" t="s">
        <v>213</v>
      </c>
      <c r="E151" s="12" t="s">
        <v>37</v>
      </c>
      <c r="F151" s="12">
        <v>7</v>
      </c>
      <c r="G151" s="85" t="s">
        <v>1209</v>
      </c>
      <c r="H151" s="49" t="s">
        <v>1210</v>
      </c>
      <c r="I151" s="12" t="s">
        <v>1128</v>
      </c>
      <c r="J151" s="12" t="s">
        <v>26</v>
      </c>
      <c r="K151" s="67">
        <v>214</v>
      </c>
      <c r="M151" t="str">
        <f>LEFT(H151,2)</f>
        <v>0d</v>
      </c>
      <c r="N151" t="str">
        <f>MID(H151,6,3)</f>
        <v xml:space="preserve"> 2h</v>
      </c>
      <c r="O151" s="1" t="s">
        <v>1012</v>
      </c>
      <c r="P151" t="str">
        <f>LEFT(O151,2)</f>
        <v xml:space="preserve"> 2</v>
      </c>
      <c r="Q151" s="66">
        <v>2</v>
      </c>
      <c r="R151" s="1" t="str">
        <f>MID(H151,10,2)</f>
        <v>17</v>
      </c>
      <c r="T151" s="68">
        <v>17</v>
      </c>
      <c r="U151" t="str">
        <f>RIGHT(H151,3)</f>
        <v>17s</v>
      </c>
      <c r="V151" t="s">
        <v>1268</v>
      </c>
      <c r="W151" t="str">
        <f>LEFT(V151,2)</f>
        <v>17</v>
      </c>
      <c r="X151" s="66">
        <v>17</v>
      </c>
    </row>
    <row r="152" spans="1:24" x14ac:dyDescent="0.25">
      <c r="A152" s="12">
        <v>148</v>
      </c>
      <c r="B152" s="12" t="s">
        <v>389</v>
      </c>
      <c r="C152" s="12" t="s">
        <v>541</v>
      </c>
      <c r="D152" s="12" t="s">
        <v>193</v>
      </c>
      <c r="E152" s="12" t="s">
        <v>37</v>
      </c>
      <c r="F152" s="12">
        <v>7</v>
      </c>
      <c r="G152" s="85" t="s">
        <v>1211</v>
      </c>
      <c r="H152" s="49" t="s">
        <v>1212</v>
      </c>
      <c r="I152" s="12" t="s">
        <v>1128</v>
      </c>
      <c r="J152" s="12" t="s">
        <v>26</v>
      </c>
      <c r="K152" s="67">
        <v>214</v>
      </c>
      <c r="M152" t="str">
        <f>LEFT(H152,2)</f>
        <v>0d</v>
      </c>
      <c r="N152" t="str">
        <f>MID(H152,6,3)</f>
        <v xml:space="preserve"> 2h</v>
      </c>
      <c r="O152" s="1" t="s">
        <v>1012</v>
      </c>
      <c r="P152" t="str">
        <f>LEFT(O152,2)</f>
        <v xml:space="preserve"> 2</v>
      </c>
      <c r="Q152" s="66">
        <v>2</v>
      </c>
      <c r="R152" s="1" t="str">
        <f>MID(H152,10,2)</f>
        <v>19</v>
      </c>
      <c r="T152" s="68">
        <v>19</v>
      </c>
      <c r="U152" t="str">
        <f>RIGHT(H152,3)</f>
        <v>14s</v>
      </c>
      <c r="V152" t="s">
        <v>1274</v>
      </c>
      <c r="W152" t="str">
        <f>LEFT(V152,2)</f>
        <v>14</v>
      </c>
      <c r="X152" s="66">
        <v>14</v>
      </c>
    </row>
    <row r="153" spans="1:24" x14ac:dyDescent="0.25">
      <c r="A153" s="12">
        <v>149</v>
      </c>
      <c r="B153" s="12" t="s">
        <v>254</v>
      </c>
      <c r="C153" s="12" t="s">
        <v>255</v>
      </c>
      <c r="D153" s="12" t="s">
        <v>207</v>
      </c>
      <c r="E153" s="12" t="s">
        <v>43</v>
      </c>
      <c r="F153" s="12">
        <v>8</v>
      </c>
      <c r="G153" s="85" t="s">
        <v>1213</v>
      </c>
      <c r="H153" s="49" t="s">
        <v>1214</v>
      </c>
      <c r="I153" s="12" t="s">
        <v>247</v>
      </c>
      <c r="J153" s="12" t="s">
        <v>26</v>
      </c>
      <c r="K153" s="67">
        <v>211</v>
      </c>
      <c r="M153" t="str">
        <f>LEFT(H153,2)</f>
        <v>0d</v>
      </c>
      <c r="N153" t="str">
        <f>MID(H153,6,3)</f>
        <v xml:space="preserve"> 2h</v>
      </c>
      <c r="O153" s="1" t="s">
        <v>1012</v>
      </c>
      <c r="P153" t="str">
        <f>LEFT(O153,2)</f>
        <v xml:space="preserve"> 2</v>
      </c>
      <c r="Q153" s="66">
        <v>2</v>
      </c>
      <c r="R153" s="1" t="str">
        <f>MID(H153,10,2)</f>
        <v>01</v>
      </c>
      <c r="T153" s="68">
        <v>1</v>
      </c>
      <c r="U153" t="str">
        <f>RIGHT(H153,3)</f>
        <v>13s</v>
      </c>
      <c r="V153" t="s">
        <v>1275</v>
      </c>
      <c r="W153" t="str">
        <f>LEFT(V153,2)</f>
        <v>13</v>
      </c>
      <c r="X153" s="66">
        <v>13</v>
      </c>
    </row>
    <row r="154" spans="1:24" x14ac:dyDescent="0.25">
      <c r="A154" s="12">
        <v>150</v>
      </c>
      <c r="B154" s="12" t="s">
        <v>125</v>
      </c>
      <c r="C154" s="12" t="s">
        <v>98</v>
      </c>
      <c r="D154" s="12" t="s">
        <v>233</v>
      </c>
      <c r="E154" s="12" t="s">
        <v>23</v>
      </c>
      <c r="F154" s="12">
        <v>8</v>
      </c>
      <c r="G154" s="85" t="s">
        <v>729</v>
      </c>
      <c r="H154" s="49" t="s">
        <v>1215</v>
      </c>
      <c r="I154" s="12" t="s">
        <v>118</v>
      </c>
      <c r="J154" s="12" t="s">
        <v>26</v>
      </c>
      <c r="K154" s="67">
        <v>211</v>
      </c>
      <c r="M154" t="str">
        <f>LEFT(H154,2)</f>
        <v>0d</v>
      </c>
      <c r="N154" t="str">
        <f>MID(H154,6,3)</f>
        <v xml:space="preserve"> 1h</v>
      </c>
      <c r="O154" s="1" t="s">
        <v>1005</v>
      </c>
      <c r="P154" t="str">
        <f>LEFT(O154,2)</f>
        <v xml:space="preserve"> 1</v>
      </c>
      <c r="Q154" s="66">
        <v>1</v>
      </c>
      <c r="R154" s="1" t="str">
        <f>MID(H154,10,2)</f>
        <v>59</v>
      </c>
      <c r="T154" s="68">
        <v>59</v>
      </c>
      <c r="U154" t="str">
        <f>RIGHT(H154,3)</f>
        <v>58s</v>
      </c>
      <c r="V154" t="s">
        <v>1241</v>
      </c>
      <c r="W154" t="str">
        <f>LEFT(V154,2)</f>
        <v>58</v>
      </c>
      <c r="X154" s="66">
        <v>58</v>
      </c>
    </row>
    <row r="155" spans="1:24" x14ac:dyDescent="0.25">
      <c r="A155" s="12">
        <v>151</v>
      </c>
      <c r="B155" s="12" t="s">
        <v>71</v>
      </c>
      <c r="C155" s="12" t="s">
        <v>61</v>
      </c>
      <c r="D155" s="12" t="s">
        <v>226</v>
      </c>
      <c r="E155" s="12" t="s">
        <v>43</v>
      </c>
      <c r="F155" s="12">
        <v>7</v>
      </c>
      <c r="G155" s="85" t="s">
        <v>729</v>
      </c>
      <c r="H155" s="49" t="s">
        <v>1216</v>
      </c>
      <c r="I155" s="12" t="s">
        <v>225</v>
      </c>
      <c r="J155" s="12" t="s">
        <v>26</v>
      </c>
      <c r="K155" s="67">
        <v>211</v>
      </c>
      <c r="M155" t="str">
        <f>LEFT(H155,2)</f>
        <v>0d</v>
      </c>
      <c r="N155" t="str">
        <f>MID(H155,6,3)</f>
        <v xml:space="preserve"> 2h</v>
      </c>
      <c r="O155" s="1" t="s">
        <v>1012</v>
      </c>
      <c r="P155" t="str">
        <f>LEFT(O155,2)</f>
        <v xml:space="preserve"> 2</v>
      </c>
      <c r="Q155" s="66">
        <v>2</v>
      </c>
      <c r="R155" s="1" t="str">
        <f>MID(H155,10,2)</f>
        <v>17</v>
      </c>
      <c r="T155" s="68">
        <v>17</v>
      </c>
      <c r="U155" t="str">
        <f>RIGHT(H155,3)</f>
        <v>07s</v>
      </c>
      <c r="V155" t="s">
        <v>1273</v>
      </c>
      <c r="W155" t="str">
        <f>LEFT(V155,2)</f>
        <v>07</v>
      </c>
      <c r="X155" s="66">
        <v>7</v>
      </c>
    </row>
    <row r="156" spans="1:24" x14ac:dyDescent="0.25">
      <c r="A156" s="12">
        <v>152</v>
      </c>
      <c r="B156" s="12" t="s">
        <v>34</v>
      </c>
      <c r="C156" s="12" t="s">
        <v>554</v>
      </c>
      <c r="D156" s="12" t="s">
        <v>201</v>
      </c>
      <c r="E156" s="12" t="s">
        <v>37</v>
      </c>
      <c r="F156" s="12">
        <v>7</v>
      </c>
      <c r="G156" s="85" t="s">
        <v>729</v>
      </c>
      <c r="H156" s="49" t="s">
        <v>1216</v>
      </c>
      <c r="I156" s="12" t="s">
        <v>1128</v>
      </c>
      <c r="J156" s="12" t="s">
        <v>26</v>
      </c>
      <c r="K156" s="67">
        <v>214</v>
      </c>
      <c r="M156" t="str">
        <f>LEFT(H156,2)</f>
        <v>0d</v>
      </c>
      <c r="N156" t="str">
        <f>MID(H156,6,3)</f>
        <v xml:space="preserve"> 2h</v>
      </c>
      <c r="O156" s="1" t="s">
        <v>1012</v>
      </c>
      <c r="P156" t="str">
        <f>LEFT(O156,2)</f>
        <v xml:space="preserve"> 2</v>
      </c>
      <c r="Q156" s="66">
        <v>2</v>
      </c>
      <c r="R156" s="1" t="str">
        <f>MID(H156,10,2)</f>
        <v>17</v>
      </c>
      <c r="T156" s="68">
        <v>17</v>
      </c>
      <c r="U156" t="str">
        <f>RIGHT(H156,3)</f>
        <v>07s</v>
      </c>
      <c r="V156" t="s">
        <v>1273</v>
      </c>
      <c r="W156" t="str">
        <f>LEFT(V156,2)</f>
        <v>07</v>
      </c>
      <c r="X156" s="66">
        <v>7</v>
      </c>
    </row>
    <row r="157" spans="1:24" x14ac:dyDescent="0.25">
      <c r="A157" s="12">
        <v>153</v>
      </c>
      <c r="B157" s="12" t="s">
        <v>558</v>
      </c>
      <c r="C157" s="12" t="s">
        <v>492</v>
      </c>
      <c r="D157" s="12" t="s">
        <v>173</v>
      </c>
      <c r="E157" s="12" t="s">
        <v>43</v>
      </c>
      <c r="F157" s="12">
        <v>8</v>
      </c>
      <c r="G157" s="85" t="s">
        <v>729</v>
      </c>
      <c r="H157" s="49" t="s">
        <v>1215</v>
      </c>
      <c r="I157" s="12" t="s">
        <v>172</v>
      </c>
      <c r="J157" s="12" t="s">
        <v>26</v>
      </c>
      <c r="K157" s="67">
        <v>211</v>
      </c>
      <c r="M157" t="str">
        <f>LEFT(H157,2)</f>
        <v>0d</v>
      </c>
      <c r="N157" t="str">
        <f>MID(H157,6,3)</f>
        <v xml:space="preserve"> 1h</v>
      </c>
      <c r="O157" s="1" t="s">
        <v>1005</v>
      </c>
      <c r="P157" t="str">
        <f>LEFT(O157,2)</f>
        <v xml:space="preserve"> 1</v>
      </c>
      <c r="Q157" s="66">
        <v>1</v>
      </c>
      <c r="R157" s="1" t="str">
        <f>MID(H157,10,2)</f>
        <v>59</v>
      </c>
      <c r="T157" s="68">
        <v>59</v>
      </c>
      <c r="U157" t="str">
        <f>RIGHT(H157,3)</f>
        <v>58s</v>
      </c>
      <c r="V157" t="s">
        <v>1241</v>
      </c>
      <c r="W157" t="str">
        <f>LEFT(V157,2)</f>
        <v>58</v>
      </c>
      <c r="X157" s="66">
        <v>58</v>
      </c>
    </row>
    <row r="158" spans="1:24" x14ac:dyDescent="0.25">
      <c r="A158" s="12">
        <v>154</v>
      </c>
      <c r="B158" s="12" t="s">
        <v>65</v>
      </c>
      <c r="C158" s="12" t="s">
        <v>492</v>
      </c>
      <c r="D158" s="12" t="s">
        <v>248</v>
      </c>
      <c r="E158" s="12" t="s">
        <v>43</v>
      </c>
      <c r="F158" s="12">
        <v>8</v>
      </c>
      <c r="G158" s="85" t="s">
        <v>729</v>
      </c>
      <c r="H158" s="49" t="s">
        <v>1112</v>
      </c>
      <c r="I158" s="12" t="s">
        <v>247</v>
      </c>
      <c r="J158" s="12" t="s">
        <v>26</v>
      </c>
      <c r="K158" s="67">
        <v>215</v>
      </c>
      <c r="M158" t="str">
        <f>LEFT(H158,2)</f>
        <v>0d</v>
      </c>
      <c r="N158" t="str">
        <f>MID(H158,6,3)</f>
        <v xml:space="preserve"> 1h</v>
      </c>
      <c r="O158" s="1" t="s">
        <v>1005</v>
      </c>
      <c r="P158" t="str">
        <f>LEFT(O158,2)</f>
        <v xml:space="preserve"> 1</v>
      </c>
      <c r="Q158" s="66">
        <v>1</v>
      </c>
      <c r="R158" s="1" t="str">
        <f>MID(H158,10,2)</f>
        <v>59</v>
      </c>
      <c r="T158" s="68">
        <v>59</v>
      </c>
      <c r="U158" t="str">
        <f>RIGHT(H158,3)</f>
        <v>59s</v>
      </c>
      <c r="V158" t="s">
        <v>1267</v>
      </c>
      <c r="W158" t="str">
        <f>LEFT(V158,2)</f>
        <v>59</v>
      </c>
      <c r="X158" s="66">
        <v>59</v>
      </c>
    </row>
    <row r="159" spans="1:24" x14ac:dyDescent="0.25">
      <c r="A159" s="12">
        <v>155</v>
      </c>
      <c r="B159" s="12" t="s">
        <v>565</v>
      </c>
      <c r="C159" s="12" t="s">
        <v>566</v>
      </c>
      <c r="D159" s="12" t="s">
        <v>237</v>
      </c>
      <c r="E159" s="12" t="s">
        <v>43</v>
      </c>
      <c r="F159" s="12">
        <v>8</v>
      </c>
      <c r="G159" s="85" t="s">
        <v>729</v>
      </c>
      <c r="H159" s="49" t="s">
        <v>1112</v>
      </c>
      <c r="I159" s="12" t="s">
        <v>247</v>
      </c>
      <c r="J159" s="12" t="s">
        <v>26</v>
      </c>
      <c r="K159" s="67">
        <v>215</v>
      </c>
      <c r="M159" t="str">
        <f>LEFT(H159,2)</f>
        <v>0d</v>
      </c>
      <c r="N159" t="str">
        <f>MID(H159,6,3)</f>
        <v xml:space="preserve"> 1h</v>
      </c>
      <c r="O159" s="1" t="s">
        <v>1005</v>
      </c>
      <c r="P159" t="str">
        <f>LEFT(O159,2)</f>
        <v xml:space="preserve"> 1</v>
      </c>
      <c r="Q159" s="66">
        <v>1</v>
      </c>
      <c r="R159" s="1" t="str">
        <f>MID(H159,10,2)</f>
        <v>59</v>
      </c>
      <c r="T159" s="68">
        <v>59</v>
      </c>
      <c r="U159" t="str">
        <f>RIGHT(H159,3)</f>
        <v>59s</v>
      </c>
      <c r="V159" t="s">
        <v>1267</v>
      </c>
      <c r="W159" t="str">
        <f>LEFT(V159,2)</f>
        <v>59</v>
      </c>
      <c r="X159" s="66">
        <v>59</v>
      </c>
    </row>
    <row r="160" spans="1:24" x14ac:dyDescent="0.25">
      <c r="A160" s="12">
        <v>156</v>
      </c>
      <c r="B160" s="12" t="s">
        <v>570</v>
      </c>
      <c r="C160" s="12" t="s">
        <v>571</v>
      </c>
      <c r="D160" s="12" t="s">
        <v>205</v>
      </c>
      <c r="E160" s="12" t="s">
        <v>37</v>
      </c>
      <c r="F160" s="12">
        <v>7</v>
      </c>
      <c r="G160" s="85" t="s">
        <v>1113</v>
      </c>
      <c r="H160" s="49" t="s">
        <v>1217</v>
      </c>
      <c r="I160" s="12" t="s">
        <v>1128</v>
      </c>
      <c r="J160" s="12" t="s">
        <v>26</v>
      </c>
      <c r="K160" s="67">
        <v>214</v>
      </c>
      <c r="M160" t="str">
        <f>LEFT(H160,2)</f>
        <v>0d</v>
      </c>
      <c r="N160" t="str">
        <f>MID(H160,6,3)</f>
        <v xml:space="preserve"> 2h</v>
      </c>
      <c r="O160" s="1" t="s">
        <v>1012</v>
      </c>
      <c r="P160" t="str">
        <f>LEFT(O160,2)</f>
        <v xml:space="preserve"> 2</v>
      </c>
      <c r="Q160" s="66">
        <v>2</v>
      </c>
      <c r="R160" s="1" t="str">
        <f>MID(H160,10,2)</f>
        <v>17</v>
      </c>
      <c r="T160" s="68">
        <v>17</v>
      </c>
      <c r="U160" t="str">
        <f>RIGHT(H160,3)</f>
        <v>00s</v>
      </c>
      <c r="V160" t="s">
        <v>1261</v>
      </c>
      <c r="W160" t="str">
        <f>LEFT(V160,2)</f>
        <v>00</v>
      </c>
      <c r="X160" s="66">
        <v>0</v>
      </c>
    </row>
    <row r="161" spans="1:24" x14ac:dyDescent="0.25">
      <c r="A161" s="12">
        <v>157</v>
      </c>
      <c r="B161" s="12" t="s">
        <v>575</v>
      </c>
      <c r="C161" s="12" t="s">
        <v>576</v>
      </c>
      <c r="D161" s="12" t="s">
        <v>251</v>
      </c>
      <c r="E161" s="12" t="s">
        <v>43</v>
      </c>
      <c r="F161" s="12">
        <v>8</v>
      </c>
      <c r="G161" s="85" t="s">
        <v>1113</v>
      </c>
      <c r="H161" s="49" t="s">
        <v>1114</v>
      </c>
      <c r="I161" s="12" t="s">
        <v>247</v>
      </c>
      <c r="J161" s="12" t="s">
        <v>26</v>
      </c>
      <c r="K161" s="67">
        <v>215</v>
      </c>
      <c r="M161" t="str">
        <f>LEFT(H161,2)</f>
        <v>0d</v>
      </c>
      <c r="N161" t="str">
        <f>MID(H161,6,3)</f>
        <v xml:space="preserve"> 1h</v>
      </c>
      <c r="O161" s="1" t="s">
        <v>1005</v>
      </c>
      <c r="P161" t="str">
        <f>LEFT(O161,2)</f>
        <v xml:space="preserve"> 1</v>
      </c>
      <c r="Q161" s="66">
        <v>1</v>
      </c>
      <c r="R161" s="1" t="str">
        <f>MID(H161,10,2)</f>
        <v>59</v>
      </c>
      <c r="T161" s="68">
        <v>59</v>
      </c>
      <c r="U161" t="str">
        <f>RIGHT(H161,3)</f>
        <v>55s</v>
      </c>
      <c r="V161" t="s">
        <v>1246</v>
      </c>
      <c r="W161" t="str">
        <f>LEFT(V161,2)</f>
        <v>55</v>
      </c>
      <c r="X161" s="66">
        <v>55</v>
      </c>
    </row>
    <row r="162" spans="1:24" x14ac:dyDescent="0.25">
      <c r="A162" s="12">
        <v>158</v>
      </c>
      <c r="B162" s="12" t="s">
        <v>27</v>
      </c>
      <c r="C162" s="12" t="s">
        <v>189</v>
      </c>
      <c r="D162" s="12" t="s">
        <v>92</v>
      </c>
      <c r="E162" s="12" t="s">
        <v>37</v>
      </c>
      <c r="F162" s="12">
        <v>7</v>
      </c>
      <c r="G162" s="85" t="s">
        <v>1115</v>
      </c>
      <c r="H162" s="49" t="s">
        <v>1218</v>
      </c>
      <c r="I162" s="12" t="s">
        <v>1128</v>
      </c>
      <c r="J162" s="12" t="s">
        <v>26</v>
      </c>
      <c r="K162" s="67">
        <v>214</v>
      </c>
      <c r="M162" t="str">
        <f>LEFT(H162,2)</f>
        <v>0d</v>
      </c>
      <c r="N162" t="str">
        <f>MID(H162,6,3)</f>
        <v xml:space="preserve"> 2h</v>
      </c>
      <c r="O162" s="1" t="s">
        <v>1012</v>
      </c>
      <c r="P162" t="str">
        <f>LEFT(O162,2)</f>
        <v xml:space="preserve"> 2</v>
      </c>
      <c r="Q162" s="66">
        <v>2</v>
      </c>
      <c r="R162" s="1" t="str">
        <f>MID(H162,10,2)</f>
        <v>16</v>
      </c>
      <c r="T162" s="68">
        <v>16</v>
      </c>
      <c r="U162" t="str">
        <f>RIGHT(H162,3)</f>
        <v>25s</v>
      </c>
      <c r="V162" t="s">
        <v>1245</v>
      </c>
      <c r="W162" t="str">
        <f>LEFT(V162,2)</f>
        <v>25</v>
      </c>
      <c r="X162" s="66">
        <v>25</v>
      </c>
    </row>
    <row r="163" spans="1:24" x14ac:dyDescent="0.25">
      <c r="A163" s="12">
        <v>159</v>
      </c>
      <c r="B163" s="12" t="s">
        <v>583</v>
      </c>
      <c r="C163" s="12" t="s">
        <v>584</v>
      </c>
      <c r="D163" s="12" t="s">
        <v>289</v>
      </c>
      <c r="E163" s="12" t="s">
        <v>23</v>
      </c>
      <c r="F163" s="12">
        <v>6</v>
      </c>
      <c r="G163" s="85" t="s">
        <v>1115</v>
      </c>
      <c r="H163" s="49" t="s">
        <v>1116</v>
      </c>
      <c r="I163" s="12" t="s">
        <v>288</v>
      </c>
      <c r="J163" s="12" t="s">
        <v>26</v>
      </c>
      <c r="K163" s="67">
        <v>215</v>
      </c>
      <c r="M163" t="str">
        <f>LEFT(H163,2)</f>
        <v>0d</v>
      </c>
      <c r="N163" t="str">
        <f>MID(H163,6,3)</f>
        <v xml:space="preserve"> 2h</v>
      </c>
      <c r="O163" s="1" t="s">
        <v>1012</v>
      </c>
      <c r="P163" t="str">
        <f>LEFT(O163,2)</f>
        <v xml:space="preserve"> 2</v>
      </c>
      <c r="Q163" s="66">
        <v>2</v>
      </c>
      <c r="R163" s="1" t="str">
        <f>MID(H163,10,2)</f>
        <v>39</v>
      </c>
      <c r="T163" s="68">
        <v>39</v>
      </c>
      <c r="U163" t="str">
        <f>RIGHT(H163,3)</f>
        <v>12s</v>
      </c>
      <c r="V163" t="s">
        <v>1249</v>
      </c>
      <c r="W163" t="str">
        <f>LEFT(V163,2)</f>
        <v>12</v>
      </c>
      <c r="X163" s="66">
        <v>12</v>
      </c>
    </row>
    <row r="164" spans="1:24" x14ac:dyDescent="0.25">
      <c r="A164" s="12">
        <v>160</v>
      </c>
      <c r="B164" s="12" t="s">
        <v>589</v>
      </c>
      <c r="C164" s="12" t="s">
        <v>590</v>
      </c>
      <c r="D164" s="12" t="s">
        <v>182</v>
      </c>
      <c r="E164" s="12" t="s">
        <v>132</v>
      </c>
      <c r="F164" s="12">
        <v>8</v>
      </c>
      <c r="G164" s="85" t="s">
        <v>1117</v>
      </c>
      <c r="H164" s="49" t="s">
        <v>1118</v>
      </c>
      <c r="I164" s="12" t="s">
        <v>247</v>
      </c>
      <c r="J164" s="12" t="s">
        <v>26</v>
      </c>
      <c r="K164" s="67">
        <v>215</v>
      </c>
      <c r="M164" t="str">
        <f>LEFT(H164,2)</f>
        <v>0d</v>
      </c>
      <c r="N164" t="str">
        <f>MID(H164,6,3)</f>
        <v xml:space="preserve"> 1h</v>
      </c>
      <c r="O164" s="1" t="s">
        <v>1005</v>
      </c>
      <c r="P164" t="str">
        <f>LEFT(O164,2)</f>
        <v xml:space="preserve"> 1</v>
      </c>
      <c r="Q164" s="66">
        <v>1</v>
      </c>
      <c r="R164" s="1" t="str">
        <f>MID(H164,10,2)</f>
        <v>58</v>
      </c>
      <c r="T164" s="68">
        <v>58</v>
      </c>
      <c r="U164" t="str">
        <f>RIGHT(H164,3)</f>
        <v>43s</v>
      </c>
      <c r="V164" t="s">
        <v>1276</v>
      </c>
      <c r="W164" t="str">
        <f>LEFT(V164,2)</f>
        <v>43</v>
      </c>
      <c r="X164" s="66">
        <v>43</v>
      </c>
    </row>
    <row r="165" spans="1:24" x14ac:dyDescent="0.25">
      <c r="A165" s="12">
        <v>161</v>
      </c>
      <c r="B165" s="12" t="s">
        <v>125</v>
      </c>
      <c r="C165" s="12" t="s">
        <v>593</v>
      </c>
      <c r="D165" s="12" t="s">
        <v>259</v>
      </c>
      <c r="E165" s="12" t="s">
        <v>43</v>
      </c>
      <c r="F165" s="12">
        <v>7</v>
      </c>
      <c r="G165" s="85" t="s">
        <v>1219</v>
      </c>
      <c r="H165" s="49" t="s">
        <v>1220</v>
      </c>
      <c r="I165" s="12" t="s">
        <v>247</v>
      </c>
      <c r="J165" s="12" t="s">
        <v>26</v>
      </c>
      <c r="K165" s="67">
        <v>211</v>
      </c>
      <c r="M165" t="str">
        <f>LEFT(H165,2)</f>
        <v>0d</v>
      </c>
      <c r="N165" t="str">
        <f>MID(H165,6,3)</f>
        <v xml:space="preserve"> 2h</v>
      </c>
      <c r="O165" s="1" t="s">
        <v>1012</v>
      </c>
      <c r="P165" t="str">
        <f>LEFT(O165,2)</f>
        <v xml:space="preserve"> 2</v>
      </c>
      <c r="Q165" s="66">
        <v>2</v>
      </c>
      <c r="R165" s="1" t="str">
        <f>MID(H165,10,2)</f>
        <v>15</v>
      </c>
      <c r="T165" s="68">
        <v>15</v>
      </c>
      <c r="U165" t="str">
        <f>RIGHT(H165,3)</f>
        <v>38s</v>
      </c>
      <c r="V165" t="s">
        <v>1260</v>
      </c>
      <c r="W165" t="str">
        <f>LEFT(V165,2)</f>
        <v>38</v>
      </c>
      <c r="X165" s="66">
        <v>38</v>
      </c>
    </row>
    <row r="166" spans="1:24" x14ac:dyDescent="0.25">
      <c r="A166" s="12">
        <v>162</v>
      </c>
      <c r="B166" s="12" t="s">
        <v>301</v>
      </c>
      <c r="C166" s="12" t="s">
        <v>597</v>
      </c>
      <c r="D166" s="12" t="s">
        <v>197</v>
      </c>
      <c r="E166" s="12" t="s">
        <v>37</v>
      </c>
      <c r="F166" s="12">
        <v>7</v>
      </c>
      <c r="G166" s="85" t="s">
        <v>1219</v>
      </c>
      <c r="H166" s="49" t="s">
        <v>1221</v>
      </c>
      <c r="I166" s="12" t="s">
        <v>1128</v>
      </c>
      <c r="J166" s="12" t="s">
        <v>26</v>
      </c>
      <c r="K166" s="67">
        <v>214</v>
      </c>
      <c r="M166" t="str">
        <f>LEFT(H166,2)</f>
        <v>0d</v>
      </c>
      <c r="N166" t="str">
        <f>MID(H166,6,3)</f>
        <v xml:space="preserve"> 2h</v>
      </c>
      <c r="O166" s="1" t="s">
        <v>1012</v>
      </c>
      <c r="P166" t="str">
        <f>LEFT(O166,2)</f>
        <v xml:space="preserve"> 2</v>
      </c>
      <c r="Q166" s="66">
        <v>2</v>
      </c>
      <c r="R166" s="1" t="str">
        <f>MID(H166,10,2)</f>
        <v>15</v>
      </c>
      <c r="T166" s="68">
        <v>15</v>
      </c>
      <c r="U166" t="str">
        <f>RIGHT(H166,3)</f>
        <v>33s</v>
      </c>
      <c r="V166" t="s">
        <v>1237</v>
      </c>
      <c r="W166" t="str">
        <f>LEFT(V166,2)</f>
        <v>33</v>
      </c>
      <c r="X166" s="66">
        <v>33</v>
      </c>
    </row>
    <row r="167" spans="1:24" x14ac:dyDescent="0.25">
      <c r="A167" s="12">
        <v>165</v>
      </c>
      <c r="B167" s="12" t="s">
        <v>558</v>
      </c>
      <c r="C167" s="12" t="s">
        <v>597</v>
      </c>
      <c r="D167" s="12" t="s">
        <v>140</v>
      </c>
      <c r="E167" s="12" t="s">
        <v>43</v>
      </c>
      <c r="F167" s="12">
        <v>7</v>
      </c>
      <c r="G167" s="85" t="s">
        <v>560</v>
      </c>
      <c r="H167" s="49" t="s">
        <v>1119</v>
      </c>
      <c r="I167" s="12" t="s">
        <v>118</v>
      </c>
      <c r="J167" s="12" t="s">
        <v>26</v>
      </c>
      <c r="K167" s="67">
        <v>215</v>
      </c>
      <c r="M167" t="str">
        <f>LEFT(H167,2)</f>
        <v>0d</v>
      </c>
      <c r="N167" t="str">
        <f>MID(H167,6,3)</f>
        <v xml:space="preserve"> 2h</v>
      </c>
      <c r="O167" s="1" t="s">
        <v>1012</v>
      </c>
      <c r="P167" t="str">
        <f>LEFT(O167,2)</f>
        <v xml:space="preserve"> 2</v>
      </c>
      <c r="Q167" s="66">
        <v>2</v>
      </c>
      <c r="R167" s="1" t="str">
        <f>MID(H167,10,2)</f>
        <v>14</v>
      </c>
      <c r="T167" s="68">
        <v>14</v>
      </c>
      <c r="U167" t="str">
        <f>RIGHT(H167,3)</f>
        <v>11s</v>
      </c>
      <c r="V167" t="s">
        <v>1277</v>
      </c>
      <c r="W167" t="str">
        <f>LEFT(V167,2)</f>
        <v>11</v>
      </c>
      <c r="X167" s="66">
        <v>11</v>
      </c>
    </row>
    <row r="168" spans="1:24" x14ac:dyDescent="0.25">
      <c r="A168" s="12">
        <v>164</v>
      </c>
      <c r="B168" s="12" t="s">
        <v>604</v>
      </c>
      <c r="C168" s="12" t="s">
        <v>281</v>
      </c>
      <c r="D168" s="12" t="s">
        <v>262</v>
      </c>
      <c r="E168" s="12" t="s">
        <v>132</v>
      </c>
      <c r="F168" s="12">
        <v>7</v>
      </c>
      <c r="G168" s="85" t="s">
        <v>560</v>
      </c>
      <c r="H168" s="49" t="s">
        <v>1120</v>
      </c>
      <c r="I168" s="12" t="s">
        <v>247</v>
      </c>
      <c r="J168" s="12" t="s">
        <v>26</v>
      </c>
      <c r="K168" s="67">
        <v>215</v>
      </c>
      <c r="M168" t="str">
        <f>LEFT(H168,2)</f>
        <v>0d</v>
      </c>
      <c r="N168" t="str">
        <f>MID(H168,6,3)</f>
        <v xml:space="preserve"> 2h</v>
      </c>
      <c r="O168" s="1" t="s">
        <v>1012</v>
      </c>
      <c r="P168" t="str">
        <f>LEFT(O168,2)</f>
        <v xml:space="preserve"> 2</v>
      </c>
      <c r="Q168" s="66">
        <v>2</v>
      </c>
      <c r="R168" s="1" t="str">
        <f>MID(H168,10,2)</f>
        <v>14</v>
      </c>
      <c r="T168" s="68">
        <v>14</v>
      </c>
      <c r="U168" t="str">
        <f>RIGHT(H168,3)</f>
        <v>10s</v>
      </c>
      <c r="V168" t="s">
        <v>1278</v>
      </c>
      <c r="W168" t="str">
        <f>LEFT(V168,2)</f>
        <v>10</v>
      </c>
      <c r="X168" s="66">
        <v>10</v>
      </c>
    </row>
    <row r="169" spans="1:24" x14ac:dyDescent="0.25">
      <c r="A169" s="12">
        <v>163</v>
      </c>
      <c r="B169" s="12" t="s">
        <v>296</v>
      </c>
      <c r="C169" s="12" t="s">
        <v>281</v>
      </c>
      <c r="D169" s="12" t="s">
        <v>241</v>
      </c>
      <c r="E169" s="12" t="s">
        <v>43</v>
      </c>
      <c r="F169" s="12">
        <v>7</v>
      </c>
      <c r="G169" s="85" t="s">
        <v>560</v>
      </c>
      <c r="H169" s="49" t="s">
        <v>1119</v>
      </c>
      <c r="I169" s="12" t="s">
        <v>240</v>
      </c>
      <c r="J169" s="12" t="s">
        <v>26</v>
      </c>
      <c r="K169" s="67">
        <v>211</v>
      </c>
      <c r="M169" t="str">
        <f>LEFT(H169,2)</f>
        <v>0d</v>
      </c>
      <c r="N169" t="str">
        <f>MID(H169,6,3)</f>
        <v xml:space="preserve"> 2h</v>
      </c>
      <c r="O169" s="1" t="s">
        <v>1012</v>
      </c>
      <c r="P169" t="str">
        <f>LEFT(O169,2)</f>
        <v xml:space="preserve"> 2</v>
      </c>
      <c r="Q169" s="66">
        <v>2</v>
      </c>
      <c r="R169" s="1" t="str">
        <f>MID(H169,10,2)</f>
        <v>14</v>
      </c>
      <c r="T169" s="68">
        <v>14</v>
      </c>
      <c r="U169" t="str">
        <f>RIGHT(H169,3)</f>
        <v>11s</v>
      </c>
      <c r="V169" t="s">
        <v>1277</v>
      </c>
      <c r="W169" t="str">
        <f>LEFT(V169,2)</f>
        <v>11</v>
      </c>
      <c r="X169" s="66">
        <v>11</v>
      </c>
    </row>
    <row r="170" spans="1:24" x14ac:dyDescent="0.25">
      <c r="A170" s="12">
        <v>166</v>
      </c>
      <c r="B170" s="12" t="s">
        <v>401</v>
      </c>
      <c r="C170" s="12" t="s">
        <v>411</v>
      </c>
      <c r="D170" s="12" t="s">
        <v>572</v>
      </c>
      <c r="E170" s="12" t="s">
        <v>275</v>
      </c>
      <c r="F170" s="12">
        <v>3</v>
      </c>
      <c r="G170" s="85" t="s">
        <v>1121</v>
      </c>
      <c r="H170" s="49" t="s">
        <v>1122</v>
      </c>
      <c r="I170" s="12" t="s">
        <v>189</v>
      </c>
      <c r="J170" s="12" t="s">
        <v>26</v>
      </c>
      <c r="K170" s="67">
        <v>215</v>
      </c>
      <c r="M170" t="str">
        <f>LEFT(H170,2)</f>
        <v>0d</v>
      </c>
      <c r="N170" t="str">
        <f>MID(H170,6,3)</f>
        <v xml:space="preserve"> 4h</v>
      </c>
      <c r="O170" s="1" t="s">
        <v>1004</v>
      </c>
      <c r="P170" t="str">
        <f>LEFT(O170,2)</f>
        <v xml:space="preserve"> 4</v>
      </c>
      <c r="Q170" s="66">
        <v>4</v>
      </c>
      <c r="R170" s="1" t="str">
        <f>MID(H170,10,2)</f>
        <v>46</v>
      </c>
      <c r="T170" s="68">
        <v>46</v>
      </c>
      <c r="U170" t="str">
        <f>RIGHT(H170,3)</f>
        <v>37s</v>
      </c>
      <c r="V170" t="s">
        <v>1279</v>
      </c>
      <c r="W170" t="str">
        <f>LEFT(V170,2)</f>
        <v>37</v>
      </c>
      <c r="X170" s="66">
        <v>37</v>
      </c>
    </row>
    <row r="171" spans="1:24" x14ac:dyDescent="0.25">
      <c r="A171" s="12">
        <v>167</v>
      </c>
      <c r="B171" s="12" t="s">
        <v>267</v>
      </c>
      <c r="C171" s="12" t="s">
        <v>612</v>
      </c>
      <c r="D171" s="12" t="s">
        <v>567</v>
      </c>
      <c r="E171" s="12" t="s">
        <v>23</v>
      </c>
      <c r="F171" s="12">
        <v>3</v>
      </c>
      <c r="G171" s="85" t="s">
        <v>1121</v>
      </c>
      <c r="H171" s="49" t="s">
        <v>1222</v>
      </c>
      <c r="I171" s="12" t="s">
        <v>566</v>
      </c>
      <c r="J171" s="12" t="s">
        <v>26</v>
      </c>
      <c r="K171" s="67">
        <v>211</v>
      </c>
      <c r="M171" t="str">
        <f>LEFT(H171,2)</f>
        <v>0d</v>
      </c>
      <c r="N171" t="str">
        <f>MID(H171,6,3)</f>
        <v xml:space="preserve"> 4h</v>
      </c>
      <c r="O171" s="1" t="s">
        <v>1004</v>
      </c>
      <c r="P171" t="str">
        <f>LEFT(O171,2)</f>
        <v xml:space="preserve"> 4</v>
      </c>
      <c r="Q171" s="66">
        <v>4</v>
      </c>
      <c r="R171" s="1" t="str">
        <f>MID(H171,10,2)</f>
        <v>46</v>
      </c>
      <c r="T171" s="68">
        <v>46</v>
      </c>
      <c r="U171" t="str">
        <f>RIGHT(H171,3)</f>
        <v>30s</v>
      </c>
      <c r="V171" t="s">
        <v>1243</v>
      </c>
      <c r="W171" t="str">
        <f>LEFT(V171,2)</f>
        <v>30</v>
      </c>
      <c r="X171" s="66">
        <v>30</v>
      </c>
    </row>
    <row r="172" spans="1:24" x14ac:dyDescent="0.25">
      <c r="A172" s="12">
        <v>168</v>
      </c>
      <c r="B172" s="12" t="s">
        <v>401</v>
      </c>
      <c r="C172" s="12" t="s">
        <v>616</v>
      </c>
      <c r="D172" s="12" t="s">
        <v>99</v>
      </c>
      <c r="E172" s="12" t="s">
        <v>43</v>
      </c>
      <c r="F172" s="12">
        <v>3</v>
      </c>
      <c r="G172" s="85" t="s">
        <v>1223</v>
      </c>
      <c r="H172" s="49" t="s">
        <v>1224</v>
      </c>
      <c r="I172" s="12" t="s">
        <v>98</v>
      </c>
      <c r="J172" s="12" t="s">
        <v>33</v>
      </c>
      <c r="K172" s="67">
        <v>211</v>
      </c>
      <c r="M172" t="str">
        <f>LEFT(H172,2)</f>
        <v>0d</v>
      </c>
      <c r="N172" t="str">
        <f>MID(H172,6,3)</f>
        <v xml:space="preserve"> 3h</v>
      </c>
      <c r="O172" s="1" t="s">
        <v>1006</v>
      </c>
      <c r="P172" t="str">
        <f>LEFT(O172,2)</f>
        <v xml:space="preserve"> 3</v>
      </c>
      <c r="Q172" s="66">
        <v>3</v>
      </c>
      <c r="R172" s="1" t="str">
        <f>MID(H172,10,2)</f>
        <v>36</v>
      </c>
      <c r="T172" s="68">
        <v>36</v>
      </c>
      <c r="U172" t="str">
        <f>RIGHT(H172,3)</f>
        <v>52s</v>
      </c>
      <c r="V172" t="s">
        <v>1271</v>
      </c>
      <c r="W172" t="str">
        <f>LEFT(V172,2)</f>
        <v>52</v>
      </c>
      <c r="X172" s="66">
        <v>52</v>
      </c>
    </row>
    <row r="173" spans="1:24" x14ac:dyDescent="0.25">
      <c r="A173" s="12">
        <v>169</v>
      </c>
      <c r="B173" s="12" t="s">
        <v>620</v>
      </c>
      <c r="C173" s="12" t="s">
        <v>621</v>
      </c>
      <c r="D173" s="12" t="s">
        <v>545</v>
      </c>
      <c r="E173" s="12" t="s">
        <v>43</v>
      </c>
      <c r="F173" s="12">
        <v>1</v>
      </c>
      <c r="G173" s="84" t="s">
        <v>1123</v>
      </c>
      <c r="H173" s="49" t="s">
        <v>1124</v>
      </c>
      <c r="I173" s="12" t="s">
        <v>255</v>
      </c>
      <c r="J173" s="12" t="s">
        <v>26</v>
      </c>
      <c r="K173" s="67">
        <v>215</v>
      </c>
      <c r="M173" t="str">
        <f>LEFT(H173,2)</f>
        <v>0d</v>
      </c>
      <c r="N173" t="str">
        <f>MID(H173,6,3)</f>
        <v xml:space="preserve"> 0h</v>
      </c>
      <c r="O173" s="1" t="s">
        <v>1228</v>
      </c>
      <c r="P173" t="str">
        <f>LEFT(O173,2)</f>
        <v xml:space="preserve"> 0</v>
      </c>
      <c r="Q173" s="66">
        <v>0</v>
      </c>
      <c r="R173" s="1" t="str">
        <f>MID(H173,10,2)</f>
        <v>59</v>
      </c>
      <c r="T173" s="68">
        <v>59</v>
      </c>
      <c r="U173" t="str">
        <f>RIGHT(H173,3)</f>
        <v>52s</v>
      </c>
      <c r="V173" t="s">
        <v>1271</v>
      </c>
      <c r="W173" t="str">
        <f>LEFT(V173,2)</f>
        <v>52</v>
      </c>
      <c r="X173" s="66">
        <v>52</v>
      </c>
    </row>
    <row r="174" spans="1:24" x14ac:dyDescent="0.25">
      <c r="A174" s="12">
        <v>170</v>
      </c>
      <c r="B174" s="12" t="s">
        <v>301</v>
      </c>
      <c r="C174" s="12" t="s">
        <v>427</v>
      </c>
      <c r="D174" s="12" t="s">
        <v>594</v>
      </c>
      <c r="E174" s="12" t="s">
        <v>68</v>
      </c>
      <c r="F174" s="12">
        <v>1</v>
      </c>
      <c r="G174" s="84" t="s">
        <v>1123</v>
      </c>
      <c r="H174" s="49" t="s">
        <v>1225</v>
      </c>
      <c r="I174" s="12" t="s">
        <v>653</v>
      </c>
      <c r="J174" s="12" t="s">
        <v>33</v>
      </c>
      <c r="K174" s="67">
        <v>215</v>
      </c>
      <c r="M174" t="str">
        <f>LEFT(H174,2)</f>
        <v>0d</v>
      </c>
      <c r="N174" t="str">
        <f>MID(H174,6,3)</f>
        <v xml:space="preserve"> 0h</v>
      </c>
      <c r="O174" s="1" t="s">
        <v>1228</v>
      </c>
      <c r="P174" t="str">
        <f>LEFT(O174,2)</f>
        <v xml:space="preserve"> 0</v>
      </c>
      <c r="Q174" s="66">
        <v>0</v>
      </c>
      <c r="R174" s="1" t="str">
        <f>MID(H174,10,2)</f>
        <v>59</v>
      </c>
      <c r="T174" s="68">
        <v>59</v>
      </c>
      <c r="U174" t="str">
        <f>RIGHT(H174,3)</f>
        <v>59s</v>
      </c>
      <c r="V174" t="s">
        <v>1267</v>
      </c>
      <c r="W174" t="str">
        <f>LEFT(V174,2)</f>
        <v>59</v>
      </c>
      <c r="X174" s="66">
        <v>59</v>
      </c>
    </row>
    <row r="175" spans="1:24" x14ac:dyDescent="0.25">
      <c r="A175" s="12">
        <v>171</v>
      </c>
      <c r="B175" s="12" t="s">
        <v>301</v>
      </c>
      <c r="C175" s="12" t="s">
        <v>427</v>
      </c>
      <c r="D175" s="12" t="s">
        <v>410</v>
      </c>
      <c r="E175" s="12" t="s">
        <v>48</v>
      </c>
      <c r="F175" s="12">
        <v>1</v>
      </c>
      <c r="G175" s="84" t="s">
        <v>1123</v>
      </c>
      <c r="H175" s="49" t="s">
        <v>1124</v>
      </c>
      <c r="I175" s="12" t="s">
        <v>356</v>
      </c>
      <c r="J175" s="12" t="s">
        <v>26</v>
      </c>
      <c r="K175" s="67">
        <v>211</v>
      </c>
      <c r="M175" t="str">
        <f>LEFT(H175,2)</f>
        <v>0d</v>
      </c>
      <c r="N175" t="str">
        <f>MID(H175,6,3)</f>
        <v xml:space="preserve"> 0h</v>
      </c>
      <c r="O175" s="1" t="s">
        <v>1228</v>
      </c>
      <c r="P175" t="str">
        <f>LEFT(O175,2)</f>
        <v xml:space="preserve"> 0</v>
      </c>
      <c r="Q175" s="66">
        <v>0</v>
      </c>
      <c r="R175" s="1" t="str">
        <f>MID(H175,10,2)</f>
        <v>59</v>
      </c>
      <c r="T175" s="68">
        <v>59</v>
      </c>
      <c r="U175" t="str">
        <f>RIGHT(H175,3)</f>
        <v>52s</v>
      </c>
      <c r="V175" t="s">
        <v>1271</v>
      </c>
      <c r="W175" t="str">
        <f>LEFT(V175,2)</f>
        <v>52</v>
      </c>
      <c r="X175" s="66">
        <v>52</v>
      </c>
    </row>
    <row r="176" spans="1:24" x14ac:dyDescent="0.25">
      <c r="A176" s="12">
        <v>172</v>
      </c>
      <c r="B176" s="12" t="s">
        <v>631</v>
      </c>
      <c r="C176" s="12" t="s">
        <v>632</v>
      </c>
      <c r="D176" s="12" t="s">
        <v>418</v>
      </c>
      <c r="E176" s="12" t="s">
        <v>132</v>
      </c>
      <c r="F176" s="12">
        <v>1</v>
      </c>
      <c r="G176" s="84" t="s">
        <v>1123</v>
      </c>
      <c r="H176" s="49" t="s">
        <v>1124</v>
      </c>
      <c r="I176" s="12" t="s">
        <v>653</v>
      </c>
      <c r="J176" s="12" t="s">
        <v>33</v>
      </c>
      <c r="K176" s="67">
        <v>215</v>
      </c>
      <c r="M176" t="str">
        <f>LEFT(H176,2)</f>
        <v>0d</v>
      </c>
      <c r="N176" t="str">
        <f>MID(H176,6,3)</f>
        <v xml:space="preserve"> 0h</v>
      </c>
      <c r="O176" s="1" t="s">
        <v>1228</v>
      </c>
      <c r="P176" t="str">
        <f>LEFT(O176,2)</f>
        <v xml:space="preserve"> 0</v>
      </c>
      <c r="Q176" s="66">
        <v>0</v>
      </c>
      <c r="R176" s="1" t="str">
        <f>MID(H176,10,2)</f>
        <v>59</v>
      </c>
      <c r="T176" s="68">
        <v>59</v>
      </c>
      <c r="U176" t="str">
        <f>RIGHT(H176,3)</f>
        <v>52s</v>
      </c>
      <c r="V176" t="s">
        <v>1271</v>
      </c>
      <c r="W176" t="str">
        <f>LEFT(V176,2)</f>
        <v>52</v>
      </c>
      <c r="X176" s="66">
        <v>52</v>
      </c>
    </row>
    <row r="177" spans="1:24" x14ac:dyDescent="0.25">
      <c r="A177" s="12">
        <v>173</v>
      </c>
      <c r="B177" s="12" t="s">
        <v>636</v>
      </c>
      <c r="C177" s="12" t="s">
        <v>503</v>
      </c>
      <c r="D177" s="12" t="s">
        <v>369</v>
      </c>
      <c r="E177" s="12" t="s">
        <v>132</v>
      </c>
      <c r="F177" s="12">
        <v>1</v>
      </c>
      <c r="G177" s="84" t="s">
        <v>1123</v>
      </c>
      <c r="H177" s="49" t="s">
        <v>1124</v>
      </c>
      <c r="I177" s="12" t="s">
        <v>653</v>
      </c>
      <c r="J177" s="12" t="s">
        <v>33</v>
      </c>
      <c r="K177" s="67">
        <v>215</v>
      </c>
      <c r="M177" t="str">
        <f>LEFT(H177,2)</f>
        <v>0d</v>
      </c>
      <c r="N177" t="str">
        <f>MID(H177,6,3)</f>
        <v xml:space="preserve"> 0h</v>
      </c>
      <c r="O177" s="1" t="s">
        <v>1228</v>
      </c>
      <c r="P177" t="str">
        <f>LEFT(O177,2)</f>
        <v xml:space="preserve"> 0</v>
      </c>
      <c r="Q177" s="66">
        <v>0</v>
      </c>
      <c r="R177" s="1" t="str">
        <f>MID(H177,10,2)</f>
        <v>59</v>
      </c>
      <c r="T177" s="68">
        <v>59</v>
      </c>
      <c r="U177" t="str">
        <f>RIGHT(H177,3)</f>
        <v>52s</v>
      </c>
      <c r="V177" t="s">
        <v>1271</v>
      </c>
      <c r="W177" t="str">
        <f>LEFT(V177,2)</f>
        <v>52</v>
      </c>
      <c r="X177" s="66">
        <v>52</v>
      </c>
    </row>
    <row r="178" spans="1:24" x14ac:dyDescent="0.25">
      <c r="A178" s="12">
        <v>174</v>
      </c>
      <c r="B178" s="12" t="s">
        <v>640</v>
      </c>
      <c r="C178" s="12" t="s">
        <v>641</v>
      </c>
      <c r="D178" s="12" t="s">
        <v>422</v>
      </c>
      <c r="E178" s="12" t="s">
        <v>132</v>
      </c>
      <c r="F178" s="12">
        <v>1</v>
      </c>
      <c r="G178" s="84" t="s">
        <v>1123</v>
      </c>
      <c r="H178" s="49" t="s">
        <v>1226</v>
      </c>
      <c r="I178" s="12" t="s">
        <v>653</v>
      </c>
      <c r="J178" s="12" t="s">
        <v>33</v>
      </c>
      <c r="K178" s="67">
        <v>215</v>
      </c>
      <c r="M178" t="str">
        <f>LEFT(H178,2)</f>
        <v>0d</v>
      </c>
      <c r="N178" t="str">
        <f>MID(H178,6,3)</f>
        <v xml:space="preserve"> 0h</v>
      </c>
      <c r="O178" s="1" t="s">
        <v>1228</v>
      </c>
      <c r="P178" t="str">
        <f>LEFT(O178,2)</f>
        <v xml:space="preserve"> 0</v>
      </c>
      <c r="Q178" s="66">
        <v>0</v>
      </c>
      <c r="R178" s="1" t="str">
        <f>MID(H178,10,2)</f>
        <v>59</v>
      </c>
      <c r="T178" s="68">
        <v>59</v>
      </c>
      <c r="U178" t="str">
        <f>RIGHT(H178,3)</f>
        <v>57s</v>
      </c>
      <c r="V178" t="s">
        <v>1272</v>
      </c>
      <c r="W178" t="str">
        <f>LEFT(V178,2)</f>
        <v>57</v>
      </c>
      <c r="X178" s="66">
        <v>57</v>
      </c>
    </row>
    <row r="179" spans="1:24" x14ac:dyDescent="0.25">
      <c r="A179" s="12">
        <v>175</v>
      </c>
      <c r="B179" s="12" t="s">
        <v>306</v>
      </c>
      <c r="C179" s="12" t="s">
        <v>427</v>
      </c>
      <c r="D179" s="12" t="s">
        <v>1125</v>
      </c>
      <c r="E179" s="12" t="s">
        <v>1022</v>
      </c>
      <c r="F179" s="12">
        <v>0</v>
      </c>
      <c r="G179" s="31" t="s">
        <v>650</v>
      </c>
      <c r="H179" s="49">
        <v>0</v>
      </c>
      <c r="I179" s="12" t="s">
        <v>1128</v>
      </c>
      <c r="J179" s="12" t="s">
        <v>26</v>
      </c>
      <c r="K179" s="67">
        <v>215</v>
      </c>
      <c r="M179" t="str">
        <f>LEFT(H179,2)</f>
        <v>0</v>
      </c>
      <c r="N179" t="str">
        <f>MID(H179,6,3)</f>
        <v/>
      </c>
      <c r="O179" s="1" t="s">
        <v>1022</v>
      </c>
      <c r="P179">
        <v>0</v>
      </c>
      <c r="Q179">
        <v>0</v>
      </c>
      <c r="R179" s="1" t="str">
        <f>MID(H179,10,2)</f>
        <v/>
      </c>
      <c r="T179" s="1">
        <v>0</v>
      </c>
      <c r="U179" t="str">
        <f>RIGHT(H179,3)</f>
        <v>0</v>
      </c>
      <c r="V179" t="s">
        <v>1280</v>
      </c>
      <c r="W179" t="str">
        <f>LEFT(V179,2)</f>
        <v>0</v>
      </c>
      <c r="X179" s="66">
        <v>0</v>
      </c>
    </row>
    <row r="180" spans="1:24" x14ac:dyDescent="0.25">
      <c r="A180" s="12">
        <v>176</v>
      </c>
      <c r="B180" s="12" t="s">
        <v>125</v>
      </c>
      <c r="C180" s="12" t="s">
        <v>648</v>
      </c>
      <c r="D180" s="12" t="s">
        <v>649</v>
      </c>
      <c r="E180" s="12" t="s">
        <v>68</v>
      </c>
      <c r="F180" s="12">
        <v>0</v>
      </c>
      <c r="G180" s="31" t="s">
        <v>650</v>
      </c>
      <c r="H180" s="49">
        <v>0</v>
      </c>
      <c r="I180" s="12" t="s">
        <v>653</v>
      </c>
      <c r="J180" s="12" t="s">
        <v>33</v>
      </c>
      <c r="K180" s="67">
        <v>215</v>
      </c>
      <c r="M180" t="str">
        <f>LEFT(H180,2)</f>
        <v>0</v>
      </c>
      <c r="N180" t="str">
        <f>MID(H180,6,3)</f>
        <v/>
      </c>
      <c r="O180" s="1" t="s">
        <v>1022</v>
      </c>
      <c r="P180">
        <v>0</v>
      </c>
      <c r="Q180">
        <v>0</v>
      </c>
      <c r="R180" s="1" t="str">
        <f>MID(H180,10,2)</f>
        <v/>
      </c>
      <c r="T180" s="1">
        <v>0</v>
      </c>
      <c r="U180" t="str">
        <f>RIGHT(H180,3)</f>
        <v>0</v>
      </c>
      <c r="V180" t="s">
        <v>1280</v>
      </c>
      <c r="W180" t="str">
        <f>LEFT(V180,2)</f>
        <v>0</v>
      </c>
      <c r="X180" s="66">
        <v>0</v>
      </c>
    </row>
    <row r="181" spans="1:24" x14ac:dyDescent="0.25">
      <c r="Q181">
        <f>SUM(Q5:Q180)</f>
        <v>313</v>
      </c>
      <c r="T181" s="1">
        <f>SUM(T5:T180)</f>
        <v>4289</v>
      </c>
      <c r="X181">
        <f>SUM(X5:X180)</f>
        <v>6304</v>
      </c>
    </row>
    <row r="183" spans="1:24" x14ac:dyDescent="0.25">
      <c r="K183" t="s">
        <v>1282</v>
      </c>
      <c r="L183" t="s">
        <v>1021</v>
      </c>
      <c r="M183" t="s">
        <v>1281</v>
      </c>
      <c r="P183" s="66">
        <v>0</v>
      </c>
      <c r="T183" s="1">
        <v>31</v>
      </c>
      <c r="X183">
        <v>54</v>
      </c>
    </row>
    <row r="184" spans="1:24" x14ac:dyDescent="0.25">
      <c r="K184" s="65">
        <v>6</v>
      </c>
      <c r="L184" s="69">
        <v>56</v>
      </c>
      <c r="M184" s="65">
        <v>19</v>
      </c>
      <c r="P184" s="66">
        <v>7</v>
      </c>
      <c r="T184" s="1">
        <v>11</v>
      </c>
      <c r="X184">
        <v>41</v>
      </c>
    </row>
    <row r="185" spans="1:24" x14ac:dyDescent="0.25">
      <c r="K185" s="65">
        <v>15</v>
      </c>
      <c r="L185" s="70">
        <v>2</v>
      </c>
      <c r="M185" s="65">
        <v>27</v>
      </c>
      <c r="P185" s="66">
        <v>1</v>
      </c>
      <c r="T185" s="1">
        <v>9</v>
      </c>
      <c r="X185">
        <v>18</v>
      </c>
    </row>
    <row r="186" spans="1:24" x14ac:dyDescent="0.25">
      <c r="K186" s="65">
        <v>15</v>
      </c>
      <c r="L186" s="70">
        <v>1</v>
      </c>
      <c r="M186" s="65">
        <v>8</v>
      </c>
      <c r="P186" s="66">
        <v>1</v>
      </c>
      <c r="T186" s="1">
        <v>5</v>
      </c>
      <c r="X186">
        <v>48</v>
      </c>
    </row>
    <row r="187" spans="1:24" x14ac:dyDescent="0.25">
      <c r="K187" s="65">
        <v>2</v>
      </c>
      <c r="L187" s="69">
        <v>9</v>
      </c>
      <c r="M187" s="65">
        <v>4</v>
      </c>
      <c r="P187" s="66">
        <v>1</v>
      </c>
      <c r="T187" s="1">
        <v>5</v>
      </c>
      <c r="X187">
        <v>49</v>
      </c>
    </row>
    <row r="188" spans="1:24" x14ac:dyDescent="0.25">
      <c r="K188" s="65">
        <v>2</v>
      </c>
      <c r="L188" s="69">
        <v>14</v>
      </c>
      <c r="M188" s="65">
        <v>28</v>
      </c>
      <c r="P188" s="66">
        <v>1</v>
      </c>
      <c r="T188" s="1">
        <v>4</v>
      </c>
      <c r="X188">
        <v>59</v>
      </c>
    </row>
    <row r="189" spans="1:24" x14ac:dyDescent="0.25">
      <c r="K189" s="65">
        <v>8</v>
      </c>
      <c r="L189" s="69">
        <v>53</v>
      </c>
      <c r="M189" s="65">
        <v>4</v>
      </c>
      <c r="P189" s="66">
        <v>1</v>
      </c>
      <c r="T189" s="1">
        <v>4</v>
      </c>
      <c r="X189">
        <v>59</v>
      </c>
    </row>
    <row r="190" spans="1:24" x14ac:dyDescent="0.25">
      <c r="K190" s="65">
        <v>1</v>
      </c>
      <c r="L190" s="69">
        <v>26</v>
      </c>
      <c r="M190" s="65">
        <v>29</v>
      </c>
      <c r="P190" s="66">
        <v>1</v>
      </c>
      <c r="T190" s="1">
        <v>5</v>
      </c>
      <c r="X190">
        <v>1</v>
      </c>
    </row>
    <row r="191" spans="1:24" x14ac:dyDescent="0.25">
      <c r="K191" s="65">
        <v>3</v>
      </c>
      <c r="L191" s="69">
        <v>17</v>
      </c>
      <c r="M191" s="65">
        <v>26</v>
      </c>
      <c r="P191" s="66">
        <v>1</v>
      </c>
      <c r="T191" s="1">
        <v>4</v>
      </c>
      <c r="X191">
        <v>59</v>
      </c>
    </row>
    <row r="192" spans="1:24" x14ac:dyDescent="0.25">
      <c r="K192" s="65">
        <v>1</v>
      </c>
      <c r="L192" s="69">
        <v>52</v>
      </c>
      <c r="M192" s="65">
        <v>33</v>
      </c>
      <c r="P192" s="66">
        <v>0</v>
      </c>
      <c r="T192" s="1">
        <v>54</v>
      </c>
      <c r="X192">
        <v>59</v>
      </c>
    </row>
    <row r="193" spans="11:24" x14ac:dyDescent="0.25">
      <c r="K193" s="65">
        <v>8</v>
      </c>
      <c r="L193" s="69">
        <v>58</v>
      </c>
      <c r="M193" s="65">
        <v>16</v>
      </c>
      <c r="P193" s="66">
        <v>0</v>
      </c>
      <c r="T193" s="1">
        <v>46</v>
      </c>
      <c r="X193">
        <v>58</v>
      </c>
    </row>
    <row r="194" spans="11:24" x14ac:dyDescent="0.25">
      <c r="K194" s="65">
        <v>4</v>
      </c>
      <c r="L194" s="69">
        <v>35</v>
      </c>
      <c r="M194" s="65">
        <v>53</v>
      </c>
      <c r="P194" s="66">
        <v>0</v>
      </c>
      <c r="T194" s="1">
        <v>47</v>
      </c>
      <c r="X194">
        <v>9</v>
      </c>
    </row>
    <row r="195" spans="11:24" x14ac:dyDescent="0.25">
      <c r="K195" s="65">
        <v>22</v>
      </c>
      <c r="L195" s="70">
        <v>4</v>
      </c>
      <c r="M195" s="65">
        <v>56</v>
      </c>
      <c r="P195" s="66">
        <v>0</v>
      </c>
      <c r="T195" s="1">
        <v>47</v>
      </c>
      <c r="X195">
        <v>2</v>
      </c>
    </row>
    <row r="196" spans="11:24" x14ac:dyDescent="0.25">
      <c r="K196" s="65">
        <v>4</v>
      </c>
      <c r="L196" s="69">
        <v>31</v>
      </c>
      <c r="M196" s="65">
        <v>58</v>
      </c>
      <c r="P196" s="66">
        <v>0</v>
      </c>
      <c r="T196" s="1">
        <v>45</v>
      </c>
      <c r="X196">
        <v>1</v>
      </c>
    </row>
    <row r="197" spans="11:24" x14ac:dyDescent="0.25">
      <c r="K197" s="65">
        <v>6</v>
      </c>
      <c r="L197" s="69">
        <v>9</v>
      </c>
      <c r="M197" s="65">
        <v>24</v>
      </c>
      <c r="P197" s="66">
        <v>0</v>
      </c>
      <c r="T197" s="1">
        <v>42</v>
      </c>
      <c r="X197">
        <v>30</v>
      </c>
    </row>
    <row r="198" spans="11:24" x14ac:dyDescent="0.25">
      <c r="K198" s="65">
        <v>4</v>
      </c>
      <c r="L198" s="69">
        <v>5</v>
      </c>
      <c r="M198" s="65">
        <v>30</v>
      </c>
      <c r="P198" s="66">
        <v>1</v>
      </c>
      <c r="T198" s="1">
        <v>9</v>
      </c>
      <c r="X198">
        <v>51</v>
      </c>
    </row>
    <row r="199" spans="11:24" x14ac:dyDescent="0.25">
      <c r="K199" s="65">
        <v>4</v>
      </c>
      <c r="L199" s="69">
        <v>5</v>
      </c>
      <c r="M199" s="65">
        <v>30</v>
      </c>
      <c r="P199" s="66">
        <v>1</v>
      </c>
      <c r="T199" s="1">
        <v>9</v>
      </c>
      <c r="X199">
        <v>53</v>
      </c>
    </row>
    <row r="200" spans="11:24" x14ac:dyDescent="0.25">
      <c r="K200" s="65">
        <v>1</v>
      </c>
      <c r="L200" s="69">
        <v>31</v>
      </c>
      <c r="M200" s="65">
        <v>21</v>
      </c>
      <c r="P200" s="66">
        <v>1</v>
      </c>
      <c r="T200" s="1">
        <v>9</v>
      </c>
      <c r="X200">
        <v>52</v>
      </c>
    </row>
    <row r="201" spans="11:24" x14ac:dyDescent="0.25">
      <c r="K201" s="65">
        <v>4</v>
      </c>
      <c r="L201" s="69">
        <v>47</v>
      </c>
      <c r="M201" s="65">
        <v>25</v>
      </c>
      <c r="P201" s="66">
        <v>1</v>
      </c>
      <c r="T201" s="1">
        <v>9</v>
      </c>
      <c r="X201">
        <v>53</v>
      </c>
    </row>
    <row r="202" spans="11:24" x14ac:dyDescent="0.25">
      <c r="K202" s="65">
        <v>1</v>
      </c>
      <c r="L202" s="69">
        <v>53</v>
      </c>
      <c r="M202" s="65">
        <v>55</v>
      </c>
      <c r="P202" s="66">
        <v>1</v>
      </c>
      <c r="T202" s="1">
        <v>9</v>
      </c>
      <c r="X202">
        <v>49</v>
      </c>
    </row>
    <row r="203" spans="11:24" x14ac:dyDescent="0.25">
      <c r="K203" s="65">
        <v>3</v>
      </c>
      <c r="L203" s="69">
        <v>8</v>
      </c>
      <c r="M203" s="65">
        <v>16</v>
      </c>
      <c r="P203" s="66">
        <v>1</v>
      </c>
      <c r="T203" s="1">
        <v>9</v>
      </c>
      <c r="X203">
        <v>51</v>
      </c>
    </row>
    <row r="204" spans="11:24" x14ac:dyDescent="0.25">
      <c r="K204" s="65">
        <v>3</v>
      </c>
      <c r="L204" s="69">
        <v>3</v>
      </c>
      <c r="M204" s="65">
        <v>34</v>
      </c>
      <c r="P204" s="66">
        <v>1</v>
      </c>
      <c r="T204" s="1">
        <v>9</v>
      </c>
      <c r="X204">
        <v>47</v>
      </c>
    </row>
    <row r="205" spans="11:24" x14ac:dyDescent="0.25">
      <c r="K205" s="65">
        <v>2</v>
      </c>
      <c r="L205" s="69">
        <v>44</v>
      </c>
      <c r="M205" s="65">
        <v>50</v>
      </c>
      <c r="P205" s="66">
        <v>1</v>
      </c>
      <c r="T205" s="1">
        <v>9</v>
      </c>
      <c r="X205">
        <v>53</v>
      </c>
    </row>
    <row r="206" spans="11:24" x14ac:dyDescent="0.25">
      <c r="K206" s="65">
        <v>0</v>
      </c>
      <c r="L206" s="69">
        <v>52</v>
      </c>
      <c r="M206" s="65">
        <v>12</v>
      </c>
      <c r="P206" s="66">
        <v>1</v>
      </c>
      <c r="T206" s="1">
        <v>9</v>
      </c>
      <c r="X206">
        <v>48</v>
      </c>
    </row>
    <row r="207" spans="11:24" x14ac:dyDescent="0.25">
      <c r="K207" s="65">
        <v>3</v>
      </c>
      <c r="L207" s="69">
        <v>49</v>
      </c>
      <c r="M207" s="65">
        <v>48</v>
      </c>
      <c r="P207" s="66">
        <v>1</v>
      </c>
      <c r="T207" s="1">
        <v>9</v>
      </c>
      <c r="X207">
        <v>55</v>
      </c>
    </row>
    <row r="208" spans="11:24" x14ac:dyDescent="0.25">
      <c r="K208" s="65">
        <v>2</v>
      </c>
      <c r="L208" s="69">
        <v>28</v>
      </c>
      <c r="M208" s="65">
        <v>15</v>
      </c>
      <c r="P208" s="66">
        <v>1</v>
      </c>
      <c r="T208" s="1">
        <v>9</v>
      </c>
      <c r="X208">
        <v>48</v>
      </c>
    </row>
    <row r="209" spans="11:25" x14ac:dyDescent="0.25">
      <c r="K209" s="65">
        <v>1</v>
      </c>
      <c r="L209" s="69">
        <v>48</v>
      </c>
      <c r="M209" s="65">
        <v>44</v>
      </c>
      <c r="P209" s="66">
        <v>3</v>
      </c>
      <c r="T209" s="1">
        <v>36</v>
      </c>
      <c r="X209">
        <v>52</v>
      </c>
    </row>
    <row r="210" spans="11:25" x14ac:dyDescent="0.25">
      <c r="K210" s="65">
        <v>3</v>
      </c>
      <c r="L210" s="69">
        <v>29</v>
      </c>
      <c r="M210" s="65">
        <v>56</v>
      </c>
      <c r="P210" s="66">
        <v>0</v>
      </c>
      <c r="T210" s="1">
        <v>59</v>
      </c>
      <c r="X210">
        <v>59</v>
      </c>
    </row>
    <row r="211" spans="11:25" x14ac:dyDescent="0.25">
      <c r="K211" s="65">
        <v>1</v>
      </c>
      <c r="L211" s="69">
        <v>10</v>
      </c>
      <c r="M211" s="65">
        <v>46</v>
      </c>
      <c r="P211" s="66">
        <v>0</v>
      </c>
      <c r="T211" s="1">
        <v>59</v>
      </c>
      <c r="X211">
        <v>52</v>
      </c>
    </row>
    <row r="212" spans="11:25" x14ac:dyDescent="0.25">
      <c r="K212" s="65">
        <v>2</v>
      </c>
      <c r="L212" s="69">
        <v>47</v>
      </c>
      <c r="M212" s="65">
        <v>26</v>
      </c>
      <c r="P212" s="66">
        <v>0</v>
      </c>
      <c r="T212" s="1">
        <v>59</v>
      </c>
      <c r="X212">
        <v>52</v>
      </c>
    </row>
    <row r="213" spans="11:25" x14ac:dyDescent="0.25">
      <c r="K213" s="65">
        <v>2</v>
      </c>
      <c r="L213" s="69">
        <v>47</v>
      </c>
      <c r="M213" s="65">
        <v>28</v>
      </c>
      <c r="P213" s="66">
        <v>0</v>
      </c>
      <c r="T213" s="1">
        <v>59</v>
      </c>
      <c r="X213">
        <v>57</v>
      </c>
    </row>
    <row r="214" spans="11:25" x14ac:dyDescent="0.25">
      <c r="K214" s="65">
        <v>2</v>
      </c>
      <c r="L214" s="69">
        <v>47</v>
      </c>
      <c r="M214" s="65">
        <v>26</v>
      </c>
      <c r="P214">
        <v>0</v>
      </c>
      <c r="T214" s="1">
        <v>0</v>
      </c>
      <c r="X214">
        <v>0</v>
      </c>
    </row>
    <row r="215" spans="11:25" x14ac:dyDescent="0.25">
      <c r="K215" s="65">
        <v>2</v>
      </c>
      <c r="L215" s="69">
        <v>47</v>
      </c>
      <c r="M215" s="65">
        <v>28</v>
      </c>
      <c r="P215">
        <f>SUBTOTAL(9,P183:P214)</f>
        <v>28</v>
      </c>
      <c r="T215" s="1">
        <f>SUBTOTAL(9,T183:T214)</f>
        <v>730</v>
      </c>
      <c r="X215">
        <f>SUBTOTAL(9,X183:X214)</f>
        <v>1379</v>
      </c>
    </row>
    <row r="216" spans="11:25" x14ac:dyDescent="0.25">
      <c r="K216" s="65">
        <v>2</v>
      </c>
      <c r="L216" s="69">
        <v>34</v>
      </c>
      <c r="M216" s="65">
        <v>47</v>
      </c>
    </row>
    <row r="217" spans="11:25" x14ac:dyDescent="0.25">
      <c r="K217" s="65">
        <v>2</v>
      </c>
      <c r="L217" s="69">
        <v>30</v>
      </c>
      <c r="M217" s="65">
        <v>3</v>
      </c>
      <c r="P217">
        <f>P215</f>
        <v>28</v>
      </c>
      <c r="T217" s="1">
        <f>T215/60</f>
        <v>12.166666666666666</v>
      </c>
      <c r="X217">
        <f>(X215/60)/60</f>
        <v>0.38305555555555559</v>
      </c>
      <c r="Y217" s="39">
        <f>SUM(O217:X217)</f>
        <v>40.549722222222222</v>
      </c>
    </row>
    <row r="218" spans="11:25" ht="23.25" x14ac:dyDescent="0.35">
      <c r="K218" s="65">
        <v>2</v>
      </c>
      <c r="L218" s="69">
        <v>24</v>
      </c>
      <c r="M218" s="65">
        <v>47</v>
      </c>
      <c r="Y218" s="72">
        <f>Y217/32</f>
        <v>1.2671788194444444</v>
      </c>
    </row>
    <row r="219" spans="11:25" x14ac:dyDescent="0.25">
      <c r="K219" s="65">
        <v>2</v>
      </c>
      <c r="L219" s="69">
        <v>20</v>
      </c>
      <c r="M219" s="65">
        <v>1</v>
      </c>
    </row>
    <row r="220" spans="11:25" x14ac:dyDescent="0.25">
      <c r="K220" s="65">
        <v>2</v>
      </c>
      <c r="L220" s="69">
        <v>10</v>
      </c>
      <c r="M220" s="65">
        <v>6</v>
      </c>
    </row>
    <row r="221" spans="11:25" x14ac:dyDescent="0.25">
      <c r="K221" s="65">
        <v>1</v>
      </c>
      <c r="L221" s="69">
        <v>19</v>
      </c>
      <c r="M221" s="65">
        <v>55</v>
      </c>
    </row>
    <row r="222" spans="11:25" x14ac:dyDescent="0.25">
      <c r="K222" s="65">
        <v>1</v>
      </c>
      <c r="L222" s="69">
        <v>54</v>
      </c>
      <c r="M222" s="65">
        <v>55</v>
      </c>
    </row>
    <row r="223" spans="11:25" x14ac:dyDescent="0.25">
      <c r="K223" s="65">
        <v>1</v>
      </c>
      <c r="L223" s="69">
        <v>9</v>
      </c>
      <c r="M223" s="65">
        <v>56</v>
      </c>
    </row>
    <row r="224" spans="11:25" x14ac:dyDescent="0.25">
      <c r="K224" s="65">
        <v>1</v>
      </c>
      <c r="L224" s="69">
        <v>39</v>
      </c>
      <c r="M224" s="65">
        <v>55</v>
      </c>
    </row>
    <row r="225" spans="11:13" x14ac:dyDescent="0.25">
      <c r="K225" s="65">
        <v>1</v>
      </c>
      <c r="L225" s="69">
        <v>39</v>
      </c>
      <c r="M225" s="65">
        <v>56</v>
      </c>
    </row>
    <row r="226" spans="11:13" x14ac:dyDescent="0.25">
      <c r="K226" s="65">
        <v>1</v>
      </c>
      <c r="L226" s="69">
        <v>39</v>
      </c>
      <c r="M226" s="65">
        <v>56</v>
      </c>
    </row>
    <row r="227" spans="11:13" x14ac:dyDescent="0.25">
      <c r="K227" s="65">
        <v>1</v>
      </c>
      <c r="L227" s="69">
        <v>37</v>
      </c>
      <c r="M227" s="65">
        <v>32</v>
      </c>
    </row>
    <row r="228" spans="11:13" x14ac:dyDescent="0.25">
      <c r="K228" s="65">
        <v>0</v>
      </c>
      <c r="L228" s="69">
        <v>56</v>
      </c>
      <c r="M228" s="65">
        <v>38</v>
      </c>
    </row>
    <row r="229" spans="11:13" x14ac:dyDescent="0.25">
      <c r="K229" s="65">
        <v>0</v>
      </c>
      <c r="L229" s="69">
        <v>53</v>
      </c>
      <c r="M229" s="65">
        <v>19</v>
      </c>
    </row>
    <row r="230" spans="11:13" x14ac:dyDescent="0.25">
      <c r="K230" s="65">
        <v>0</v>
      </c>
      <c r="L230" s="69">
        <v>53</v>
      </c>
      <c r="M230" s="65">
        <v>15</v>
      </c>
    </row>
    <row r="231" spans="11:13" x14ac:dyDescent="0.25">
      <c r="K231" s="65">
        <v>1</v>
      </c>
      <c r="L231" s="69">
        <v>10</v>
      </c>
      <c r="M231" s="65">
        <v>48</v>
      </c>
    </row>
    <row r="232" spans="11:13" x14ac:dyDescent="0.25">
      <c r="K232" s="65">
        <v>1</v>
      </c>
      <c r="L232" s="69">
        <v>10</v>
      </c>
      <c r="M232" s="65">
        <v>0</v>
      </c>
    </row>
    <row r="233" spans="11:13" x14ac:dyDescent="0.25">
      <c r="K233" s="65">
        <v>1</v>
      </c>
      <c r="L233" s="69">
        <v>59</v>
      </c>
      <c r="M233" s="65">
        <v>53</v>
      </c>
    </row>
    <row r="234" spans="11:13" x14ac:dyDescent="0.25">
      <c r="K234" s="65">
        <v>2</v>
      </c>
      <c r="L234" s="69">
        <v>16</v>
      </c>
      <c r="M234" s="65">
        <v>5</v>
      </c>
    </row>
    <row r="235" spans="11:13" x14ac:dyDescent="0.25">
      <c r="K235" s="65">
        <v>1</v>
      </c>
      <c r="L235" s="69">
        <v>5</v>
      </c>
      <c r="M235" s="65">
        <v>51</v>
      </c>
    </row>
    <row r="236" spans="11:13" x14ac:dyDescent="0.25">
      <c r="K236" s="65">
        <v>1</v>
      </c>
      <c r="L236" s="69">
        <v>4</v>
      </c>
      <c r="M236" s="65">
        <v>59</v>
      </c>
    </row>
    <row r="237" spans="11:13" x14ac:dyDescent="0.25">
      <c r="K237" s="65">
        <v>1</v>
      </c>
      <c r="L237" s="69">
        <v>4</v>
      </c>
      <c r="M237" s="65">
        <v>59</v>
      </c>
    </row>
    <row r="238" spans="11:13" x14ac:dyDescent="0.25">
      <c r="K238" s="65">
        <v>1</v>
      </c>
      <c r="L238" s="69">
        <v>4</v>
      </c>
      <c r="M238" s="65">
        <v>59</v>
      </c>
    </row>
    <row r="239" spans="11:13" x14ac:dyDescent="0.25">
      <c r="K239" s="65">
        <v>0</v>
      </c>
      <c r="L239" s="69">
        <v>38</v>
      </c>
      <c r="M239" s="65">
        <v>18</v>
      </c>
    </row>
    <row r="240" spans="11:13" x14ac:dyDescent="0.25">
      <c r="K240" s="65">
        <v>0</v>
      </c>
      <c r="L240" s="69">
        <v>55</v>
      </c>
      <c r="M240" s="65">
        <v>6</v>
      </c>
    </row>
    <row r="241" spans="11:13" x14ac:dyDescent="0.25">
      <c r="K241" s="65">
        <v>0</v>
      </c>
      <c r="L241" s="69">
        <v>36</v>
      </c>
      <c r="M241" s="65">
        <v>27</v>
      </c>
    </row>
    <row r="242" spans="11:13" x14ac:dyDescent="0.25">
      <c r="K242" s="65">
        <v>0</v>
      </c>
      <c r="L242" s="69">
        <v>33</v>
      </c>
      <c r="M242" s="65">
        <v>17</v>
      </c>
    </row>
    <row r="243" spans="11:13" x14ac:dyDescent="0.25">
      <c r="K243" s="65">
        <v>0</v>
      </c>
      <c r="L243" s="69">
        <v>49</v>
      </c>
      <c r="M243" s="65">
        <v>56</v>
      </c>
    </row>
    <row r="244" spans="11:13" x14ac:dyDescent="0.25">
      <c r="K244" s="65">
        <v>0</v>
      </c>
      <c r="L244" s="69">
        <v>47</v>
      </c>
      <c r="M244" s="65">
        <v>53</v>
      </c>
    </row>
    <row r="245" spans="11:13" x14ac:dyDescent="0.25">
      <c r="K245" s="65">
        <v>0</v>
      </c>
      <c r="L245" s="69">
        <v>47</v>
      </c>
      <c r="M245" s="65">
        <v>30</v>
      </c>
    </row>
    <row r="246" spans="11:13" x14ac:dyDescent="0.25">
      <c r="K246" s="65">
        <v>0</v>
      </c>
      <c r="L246" s="69">
        <v>44</v>
      </c>
      <c r="M246" s="65">
        <v>56</v>
      </c>
    </row>
    <row r="247" spans="11:13" x14ac:dyDescent="0.25">
      <c r="K247" s="65">
        <v>1</v>
      </c>
      <c r="L247" s="69">
        <v>20</v>
      </c>
      <c r="M247" s="65">
        <v>3</v>
      </c>
    </row>
    <row r="248" spans="11:13" x14ac:dyDescent="0.25">
      <c r="K248" s="65">
        <v>1</v>
      </c>
      <c r="L248" s="69">
        <v>20</v>
      </c>
      <c r="M248" s="65">
        <v>3</v>
      </c>
    </row>
    <row r="249" spans="11:13" x14ac:dyDescent="0.25">
      <c r="K249" s="65">
        <v>1</v>
      </c>
      <c r="L249" s="69">
        <v>20</v>
      </c>
      <c r="M249" s="65">
        <v>2</v>
      </c>
    </row>
    <row r="250" spans="11:13" x14ac:dyDescent="0.25">
      <c r="K250" s="65">
        <v>1</v>
      </c>
      <c r="L250" s="69">
        <v>20</v>
      </c>
      <c r="M250" s="65">
        <v>2</v>
      </c>
    </row>
    <row r="251" spans="11:13" x14ac:dyDescent="0.25">
      <c r="K251" s="65">
        <v>1</v>
      </c>
      <c r="L251" s="69">
        <v>20</v>
      </c>
      <c r="M251" s="65">
        <v>1</v>
      </c>
    </row>
    <row r="252" spans="11:13" x14ac:dyDescent="0.25">
      <c r="K252" s="65">
        <v>1</v>
      </c>
      <c r="L252" s="69">
        <v>20</v>
      </c>
      <c r="M252" s="65">
        <v>3</v>
      </c>
    </row>
    <row r="253" spans="11:13" x14ac:dyDescent="0.25">
      <c r="K253" s="65">
        <v>1</v>
      </c>
      <c r="L253" s="69">
        <v>20</v>
      </c>
      <c r="M253" s="65">
        <v>3</v>
      </c>
    </row>
    <row r="254" spans="11:13" x14ac:dyDescent="0.25">
      <c r="K254" s="65">
        <v>1</v>
      </c>
      <c r="L254" s="69">
        <v>20</v>
      </c>
      <c r="M254" s="65">
        <v>3</v>
      </c>
    </row>
    <row r="255" spans="11:13" x14ac:dyDescent="0.25">
      <c r="K255" s="65">
        <v>1</v>
      </c>
      <c r="L255" s="69">
        <v>20</v>
      </c>
      <c r="M255" s="65">
        <v>3</v>
      </c>
    </row>
    <row r="256" spans="11:13" x14ac:dyDescent="0.25">
      <c r="K256" s="65">
        <v>1</v>
      </c>
      <c r="L256" s="69">
        <v>14</v>
      </c>
      <c r="M256" s="65">
        <v>17</v>
      </c>
    </row>
    <row r="257" spans="11:13" x14ac:dyDescent="0.25">
      <c r="K257" s="65">
        <v>1</v>
      </c>
      <c r="L257" s="69">
        <v>14</v>
      </c>
      <c r="M257" s="65">
        <v>16</v>
      </c>
    </row>
    <row r="258" spans="11:13" x14ac:dyDescent="0.25">
      <c r="K258" s="65">
        <v>1</v>
      </c>
      <c r="L258" s="69">
        <v>14</v>
      </c>
      <c r="M258" s="65">
        <v>17</v>
      </c>
    </row>
    <row r="259" spans="11:13" x14ac:dyDescent="0.25">
      <c r="K259" s="65">
        <v>1</v>
      </c>
      <c r="L259" s="69">
        <v>14</v>
      </c>
      <c r="M259" s="65">
        <v>17</v>
      </c>
    </row>
    <row r="260" spans="11:13" x14ac:dyDescent="0.25">
      <c r="K260" s="65">
        <v>1</v>
      </c>
      <c r="L260" s="69">
        <v>14</v>
      </c>
      <c r="M260" s="65">
        <v>18</v>
      </c>
    </row>
    <row r="261" spans="11:13" x14ac:dyDescent="0.25">
      <c r="K261" s="65">
        <v>1</v>
      </c>
      <c r="L261" s="69">
        <v>9</v>
      </c>
      <c r="M261" s="65">
        <v>48</v>
      </c>
    </row>
    <row r="262" spans="11:13" x14ac:dyDescent="0.25">
      <c r="K262" s="65">
        <v>1</v>
      </c>
      <c r="L262" s="69">
        <v>9</v>
      </c>
      <c r="M262" s="65">
        <v>50</v>
      </c>
    </row>
    <row r="263" spans="11:13" x14ac:dyDescent="0.25">
      <c r="K263" s="65">
        <v>1</v>
      </c>
      <c r="L263" s="69">
        <v>9</v>
      </c>
      <c r="M263" s="65">
        <v>54</v>
      </c>
    </row>
    <row r="264" spans="11:13" x14ac:dyDescent="0.25">
      <c r="K264" s="65">
        <v>1</v>
      </c>
      <c r="L264" s="69">
        <v>9</v>
      </c>
      <c r="M264" s="65">
        <v>54</v>
      </c>
    </row>
    <row r="265" spans="11:13" x14ac:dyDescent="0.25">
      <c r="K265" s="65">
        <v>1</v>
      </c>
      <c r="L265" s="69">
        <v>9</v>
      </c>
      <c r="M265" s="65">
        <v>53</v>
      </c>
    </row>
    <row r="266" spans="11:13" x14ac:dyDescent="0.25">
      <c r="K266" s="65">
        <v>1</v>
      </c>
      <c r="L266" s="69">
        <v>9</v>
      </c>
      <c r="M266" s="65">
        <v>53</v>
      </c>
    </row>
    <row r="267" spans="11:13" x14ac:dyDescent="0.25">
      <c r="K267" s="65">
        <v>1</v>
      </c>
      <c r="L267" s="69">
        <v>9</v>
      </c>
      <c r="M267" s="65">
        <v>52</v>
      </c>
    </row>
    <row r="268" spans="11:13" x14ac:dyDescent="0.25">
      <c r="K268" s="65">
        <v>1</v>
      </c>
      <c r="L268" s="69">
        <v>9</v>
      </c>
      <c r="M268" s="65">
        <v>50</v>
      </c>
    </row>
    <row r="269" spans="11:13" x14ac:dyDescent="0.25">
      <c r="K269" s="65">
        <v>1</v>
      </c>
      <c r="L269" s="69">
        <v>9</v>
      </c>
      <c r="M269" s="65">
        <v>53</v>
      </c>
    </row>
    <row r="270" spans="11:13" x14ac:dyDescent="0.25">
      <c r="K270" s="65">
        <v>1</v>
      </c>
      <c r="L270" s="69">
        <v>9</v>
      </c>
      <c r="M270" s="65">
        <v>50</v>
      </c>
    </row>
    <row r="271" spans="11:13" x14ac:dyDescent="0.25">
      <c r="K271" s="65">
        <v>1</v>
      </c>
      <c r="L271" s="69">
        <v>9</v>
      </c>
      <c r="M271" s="65">
        <v>54</v>
      </c>
    </row>
    <row r="272" spans="11:13" x14ac:dyDescent="0.25">
      <c r="K272" s="65">
        <v>1</v>
      </c>
      <c r="L272" s="69">
        <v>9</v>
      </c>
      <c r="M272" s="65">
        <v>53</v>
      </c>
    </row>
    <row r="273" spans="11:13" x14ac:dyDescent="0.25">
      <c r="K273" s="65">
        <v>1</v>
      </c>
      <c r="L273" s="69">
        <v>9</v>
      </c>
      <c r="M273" s="65">
        <v>51</v>
      </c>
    </row>
    <row r="274" spans="11:13" x14ac:dyDescent="0.25">
      <c r="K274" s="65">
        <v>1</v>
      </c>
      <c r="L274" s="69">
        <v>9</v>
      </c>
      <c r="M274" s="65">
        <v>50</v>
      </c>
    </row>
    <row r="275" spans="11:13" x14ac:dyDescent="0.25">
      <c r="K275" s="65">
        <v>1</v>
      </c>
      <c r="L275" s="69">
        <v>9</v>
      </c>
      <c r="M275" s="65">
        <v>53</v>
      </c>
    </row>
    <row r="276" spans="11:13" x14ac:dyDescent="0.25">
      <c r="K276" s="65">
        <v>1</v>
      </c>
      <c r="L276" s="69">
        <v>9</v>
      </c>
      <c r="M276" s="65">
        <v>53</v>
      </c>
    </row>
    <row r="277" spans="11:13" x14ac:dyDescent="0.25">
      <c r="K277" s="65">
        <v>1</v>
      </c>
      <c r="L277" s="69">
        <v>9</v>
      </c>
      <c r="M277" s="65">
        <v>53</v>
      </c>
    </row>
    <row r="278" spans="11:13" x14ac:dyDescent="0.25">
      <c r="K278" s="65">
        <v>1</v>
      </c>
      <c r="L278" s="69">
        <v>9</v>
      </c>
      <c r="M278" s="65">
        <v>55</v>
      </c>
    </row>
    <row r="279" spans="11:13" x14ac:dyDescent="0.25">
      <c r="K279" s="65">
        <v>1</v>
      </c>
      <c r="L279" s="69">
        <v>9</v>
      </c>
      <c r="M279" s="65">
        <v>53</v>
      </c>
    </row>
    <row r="280" spans="11:13" x14ac:dyDescent="0.25">
      <c r="K280" s="65">
        <v>1</v>
      </c>
      <c r="L280" s="69">
        <v>9</v>
      </c>
      <c r="M280" s="65">
        <v>51</v>
      </c>
    </row>
    <row r="281" spans="11:13" x14ac:dyDescent="0.25">
      <c r="K281" s="65">
        <v>1</v>
      </c>
      <c r="L281" s="69">
        <v>9</v>
      </c>
      <c r="M281" s="65">
        <v>54</v>
      </c>
    </row>
    <row r="282" spans="11:13" x14ac:dyDescent="0.25">
      <c r="K282" s="65">
        <v>1</v>
      </c>
      <c r="L282" s="69">
        <v>9</v>
      </c>
      <c r="M282" s="65">
        <v>56</v>
      </c>
    </row>
    <row r="283" spans="11:13" x14ac:dyDescent="0.25">
      <c r="K283" s="65">
        <v>1</v>
      </c>
      <c r="L283" s="69">
        <v>9</v>
      </c>
      <c r="M283" s="65">
        <v>51</v>
      </c>
    </row>
    <row r="284" spans="11:13" x14ac:dyDescent="0.25">
      <c r="K284" s="65">
        <v>1</v>
      </c>
      <c r="L284" s="69">
        <v>9</v>
      </c>
      <c r="M284" s="65">
        <v>51</v>
      </c>
    </row>
    <row r="285" spans="11:13" x14ac:dyDescent="0.25">
      <c r="K285" s="65">
        <v>1</v>
      </c>
      <c r="L285" s="69">
        <v>9</v>
      </c>
      <c r="M285" s="65">
        <v>51</v>
      </c>
    </row>
    <row r="286" spans="11:13" x14ac:dyDescent="0.25">
      <c r="K286" s="65">
        <v>1</v>
      </c>
      <c r="L286" s="69">
        <v>9</v>
      </c>
      <c r="M286" s="65">
        <v>52</v>
      </c>
    </row>
    <row r="287" spans="11:13" x14ac:dyDescent="0.25">
      <c r="K287" s="65">
        <v>1</v>
      </c>
      <c r="L287" s="69">
        <v>9</v>
      </c>
      <c r="M287" s="65">
        <v>53</v>
      </c>
    </row>
    <row r="288" spans="11:13" x14ac:dyDescent="0.25">
      <c r="K288" s="65">
        <v>1</v>
      </c>
      <c r="L288" s="69">
        <v>9</v>
      </c>
      <c r="M288" s="65">
        <v>53</v>
      </c>
    </row>
    <row r="289" spans="11:13" x14ac:dyDescent="0.25">
      <c r="K289" s="65">
        <v>1</v>
      </c>
      <c r="L289" s="69">
        <v>10</v>
      </c>
      <c r="M289" s="65">
        <v>1</v>
      </c>
    </row>
    <row r="290" spans="11:13" x14ac:dyDescent="0.25">
      <c r="K290" s="65">
        <v>1</v>
      </c>
      <c r="L290" s="69">
        <v>10</v>
      </c>
      <c r="M290" s="65">
        <v>0</v>
      </c>
    </row>
    <row r="291" spans="11:13" x14ac:dyDescent="0.25">
      <c r="K291" s="65">
        <v>1</v>
      </c>
      <c r="L291" s="69">
        <v>9</v>
      </c>
      <c r="M291" s="65">
        <v>48</v>
      </c>
    </row>
    <row r="292" spans="11:13" x14ac:dyDescent="0.25">
      <c r="K292" s="65">
        <v>2</v>
      </c>
      <c r="L292" s="69">
        <v>24</v>
      </c>
      <c r="M292" s="65">
        <v>57</v>
      </c>
    </row>
    <row r="293" spans="11:13" x14ac:dyDescent="0.25">
      <c r="K293" s="65">
        <v>2</v>
      </c>
      <c r="L293" s="69">
        <v>24</v>
      </c>
      <c r="M293" s="65">
        <v>56</v>
      </c>
    </row>
    <row r="294" spans="11:13" x14ac:dyDescent="0.25">
      <c r="K294" s="65">
        <v>2</v>
      </c>
      <c r="L294" s="69">
        <v>21</v>
      </c>
      <c r="M294" s="65">
        <v>9</v>
      </c>
    </row>
    <row r="295" spans="11:13" x14ac:dyDescent="0.25">
      <c r="K295" s="65">
        <v>9</v>
      </c>
      <c r="L295" s="69">
        <v>9</v>
      </c>
      <c r="M295" s="65">
        <v>55</v>
      </c>
    </row>
    <row r="296" spans="11:13" x14ac:dyDescent="0.25">
      <c r="K296" s="65">
        <v>9</v>
      </c>
      <c r="L296" s="69">
        <v>4</v>
      </c>
      <c r="M296" s="65">
        <v>55</v>
      </c>
    </row>
    <row r="297" spans="11:13" x14ac:dyDescent="0.25">
      <c r="K297" s="65">
        <v>2</v>
      </c>
      <c r="L297" s="69">
        <v>50</v>
      </c>
      <c r="M297" s="65">
        <v>54</v>
      </c>
    </row>
    <row r="298" spans="11:13" x14ac:dyDescent="0.25">
      <c r="K298" s="65">
        <v>3</v>
      </c>
      <c r="L298" s="69">
        <v>27</v>
      </c>
      <c r="M298" s="65">
        <v>7</v>
      </c>
    </row>
    <row r="299" spans="11:13" x14ac:dyDescent="0.25">
      <c r="K299" s="65">
        <v>2</v>
      </c>
      <c r="L299" s="69">
        <v>18</v>
      </c>
      <c r="M299" s="65">
        <v>21</v>
      </c>
    </row>
    <row r="300" spans="11:13" x14ac:dyDescent="0.25">
      <c r="K300" s="65">
        <v>1</v>
      </c>
      <c r="L300" s="69">
        <v>53</v>
      </c>
      <c r="M300" s="65">
        <v>14</v>
      </c>
    </row>
    <row r="301" spans="11:13" x14ac:dyDescent="0.25">
      <c r="K301" s="65">
        <v>2</v>
      </c>
      <c r="L301" s="69">
        <v>24</v>
      </c>
      <c r="M301" s="65">
        <v>50</v>
      </c>
    </row>
    <row r="302" spans="11:13" x14ac:dyDescent="0.25">
      <c r="K302" s="65">
        <v>2</v>
      </c>
      <c r="L302" s="69">
        <v>3</v>
      </c>
      <c r="M302" s="65">
        <v>54</v>
      </c>
    </row>
    <row r="303" spans="11:13" x14ac:dyDescent="0.25">
      <c r="K303" s="65">
        <v>1</v>
      </c>
      <c r="L303" s="69">
        <v>49</v>
      </c>
      <c r="M303" s="65">
        <v>58</v>
      </c>
    </row>
    <row r="304" spans="11:13" x14ac:dyDescent="0.25">
      <c r="K304" s="65">
        <v>2</v>
      </c>
      <c r="L304" s="69">
        <v>17</v>
      </c>
      <c r="M304" s="65">
        <v>17</v>
      </c>
    </row>
    <row r="305" spans="11:13" x14ac:dyDescent="0.25">
      <c r="K305" s="65">
        <v>2</v>
      </c>
      <c r="L305" s="69">
        <v>19</v>
      </c>
      <c r="M305" s="65">
        <v>14</v>
      </c>
    </row>
    <row r="306" spans="11:13" x14ac:dyDescent="0.25">
      <c r="K306" s="65">
        <v>2</v>
      </c>
      <c r="L306" s="69">
        <v>1</v>
      </c>
      <c r="M306" s="65">
        <v>13</v>
      </c>
    </row>
    <row r="307" spans="11:13" x14ac:dyDescent="0.25">
      <c r="K307" s="65">
        <v>1</v>
      </c>
      <c r="L307" s="69">
        <v>59</v>
      </c>
      <c r="M307" s="65">
        <v>58</v>
      </c>
    </row>
    <row r="308" spans="11:13" x14ac:dyDescent="0.25">
      <c r="K308" s="65">
        <v>2</v>
      </c>
      <c r="L308" s="69">
        <v>17</v>
      </c>
      <c r="M308" s="65">
        <v>7</v>
      </c>
    </row>
    <row r="309" spans="11:13" x14ac:dyDescent="0.25">
      <c r="K309" s="65">
        <v>2</v>
      </c>
      <c r="L309" s="69">
        <v>17</v>
      </c>
      <c r="M309" s="65">
        <v>7</v>
      </c>
    </row>
    <row r="310" spans="11:13" x14ac:dyDescent="0.25">
      <c r="K310" s="65">
        <v>1</v>
      </c>
      <c r="L310" s="69">
        <v>59</v>
      </c>
      <c r="M310" s="65">
        <v>58</v>
      </c>
    </row>
    <row r="311" spans="11:13" x14ac:dyDescent="0.25">
      <c r="K311" s="65">
        <v>1</v>
      </c>
      <c r="L311" s="69">
        <v>59</v>
      </c>
      <c r="M311" s="65">
        <v>59</v>
      </c>
    </row>
    <row r="312" spans="11:13" x14ac:dyDescent="0.25">
      <c r="K312" s="65">
        <v>1</v>
      </c>
      <c r="L312" s="69">
        <v>59</v>
      </c>
      <c r="M312" s="65">
        <v>59</v>
      </c>
    </row>
    <row r="313" spans="11:13" x14ac:dyDescent="0.25">
      <c r="K313" s="65">
        <v>2</v>
      </c>
      <c r="L313" s="69">
        <v>17</v>
      </c>
      <c r="M313" s="65">
        <v>0</v>
      </c>
    </row>
    <row r="314" spans="11:13" x14ac:dyDescent="0.25">
      <c r="K314" s="65">
        <v>1</v>
      </c>
      <c r="L314" s="69">
        <v>59</v>
      </c>
      <c r="M314" s="65">
        <v>55</v>
      </c>
    </row>
    <row r="315" spans="11:13" x14ac:dyDescent="0.25">
      <c r="K315" s="65">
        <v>2</v>
      </c>
      <c r="L315" s="69">
        <v>16</v>
      </c>
      <c r="M315" s="65">
        <v>25</v>
      </c>
    </row>
    <row r="316" spans="11:13" x14ac:dyDescent="0.25">
      <c r="K316" s="65">
        <v>2</v>
      </c>
      <c r="L316" s="69">
        <v>39</v>
      </c>
      <c r="M316" s="65">
        <v>12</v>
      </c>
    </row>
    <row r="317" spans="11:13" x14ac:dyDescent="0.25">
      <c r="K317" s="65">
        <v>1</v>
      </c>
      <c r="L317" s="69">
        <v>58</v>
      </c>
      <c r="M317" s="65">
        <v>43</v>
      </c>
    </row>
    <row r="318" spans="11:13" x14ac:dyDescent="0.25">
      <c r="K318" s="65">
        <v>2</v>
      </c>
      <c r="L318" s="69">
        <v>15</v>
      </c>
      <c r="M318" s="65">
        <v>38</v>
      </c>
    </row>
    <row r="319" spans="11:13" x14ac:dyDescent="0.25">
      <c r="K319" s="65">
        <v>2</v>
      </c>
      <c r="L319" s="69">
        <v>15</v>
      </c>
      <c r="M319" s="65">
        <v>33</v>
      </c>
    </row>
    <row r="320" spans="11:13" x14ac:dyDescent="0.25">
      <c r="K320" s="65">
        <v>2</v>
      </c>
      <c r="L320" s="69">
        <v>14</v>
      </c>
      <c r="M320" s="65">
        <v>11</v>
      </c>
    </row>
    <row r="321" spans="11:23" ht="18.75" x14ac:dyDescent="0.3">
      <c r="K321" s="65">
        <v>2</v>
      </c>
      <c r="L321" s="69">
        <v>14</v>
      </c>
      <c r="M321" s="65">
        <v>10</v>
      </c>
      <c r="Q321" s="83" t="s">
        <v>988</v>
      </c>
      <c r="R321" s="83"/>
      <c r="S321" s="83"/>
      <c r="T321" s="83"/>
      <c r="U321" s="83"/>
      <c r="V321" s="83"/>
      <c r="W321" s="83"/>
    </row>
    <row r="322" spans="11:23" ht="23.25" x14ac:dyDescent="0.25">
      <c r="K322" s="65">
        <v>2</v>
      </c>
      <c r="L322" s="69">
        <v>14</v>
      </c>
      <c r="M322" s="65">
        <v>11</v>
      </c>
      <c r="Q322" s="25"/>
      <c r="R322" s="74">
        <v>45170</v>
      </c>
      <c r="S322" s="75"/>
      <c r="T322" s="74">
        <v>45200</v>
      </c>
      <c r="U322" s="75"/>
      <c r="V322" s="76">
        <v>45231</v>
      </c>
      <c r="W322" s="77"/>
    </row>
    <row r="323" spans="11:23" ht="110.25" x14ac:dyDescent="0.25">
      <c r="K323" s="65">
        <v>4</v>
      </c>
      <c r="L323" s="69">
        <v>46</v>
      </c>
      <c r="M323" s="65">
        <v>37</v>
      </c>
      <c r="Q323" s="25" t="s">
        <v>989</v>
      </c>
      <c r="R323" s="78" t="s">
        <v>1283</v>
      </c>
      <c r="S323" s="78" t="s">
        <v>1284</v>
      </c>
      <c r="T323" s="78" t="s">
        <v>1283</v>
      </c>
      <c r="U323" s="78" t="s">
        <v>1284</v>
      </c>
      <c r="V323" s="80" t="s">
        <v>1283</v>
      </c>
      <c r="W323" s="80" t="s">
        <v>1284</v>
      </c>
    </row>
    <row r="324" spans="11:23" ht="15.75" x14ac:dyDescent="0.25">
      <c r="K324" s="65">
        <v>4</v>
      </c>
      <c r="L324" s="69">
        <v>46</v>
      </c>
      <c r="M324" s="65">
        <v>30</v>
      </c>
      <c r="Q324" s="25"/>
      <c r="R324" s="25"/>
      <c r="S324" s="25"/>
      <c r="T324" s="25"/>
      <c r="U324" s="25"/>
      <c r="V324" s="81"/>
      <c r="W324" s="81"/>
    </row>
    <row r="325" spans="11:23" ht="15.75" x14ac:dyDescent="0.25">
      <c r="K325" s="65">
        <v>0</v>
      </c>
      <c r="L325" s="69">
        <v>59</v>
      </c>
      <c r="M325" s="65">
        <v>52</v>
      </c>
      <c r="Q325" s="25" t="s">
        <v>992</v>
      </c>
      <c r="R325" s="25">
        <v>4.29</v>
      </c>
      <c r="S325" s="25">
        <v>5.25</v>
      </c>
      <c r="T325" s="25">
        <v>3.25</v>
      </c>
      <c r="U325" s="25">
        <v>3.8</v>
      </c>
      <c r="V325" s="25">
        <v>1.27</v>
      </c>
      <c r="W325" s="25">
        <v>2.4</v>
      </c>
    </row>
    <row r="326" spans="11:23" ht="15.75" x14ac:dyDescent="0.25">
      <c r="K326" s="65">
        <v>0</v>
      </c>
      <c r="L326" s="69">
        <v>59</v>
      </c>
      <c r="M326" s="65">
        <v>52</v>
      </c>
      <c r="Q326" s="25"/>
      <c r="R326" s="25"/>
      <c r="S326" s="25"/>
      <c r="T326" s="25"/>
      <c r="U326" s="25"/>
      <c r="V326" s="81"/>
      <c r="W326" s="81"/>
    </row>
    <row r="327" spans="11:23" ht="15.75" x14ac:dyDescent="0.25">
      <c r="K327" s="13">
        <v>0</v>
      </c>
      <c r="L327" s="70">
        <v>0</v>
      </c>
      <c r="M327" s="65">
        <v>0</v>
      </c>
      <c r="Q327" s="25"/>
      <c r="R327" s="79"/>
      <c r="S327" s="79"/>
      <c r="T327" s="79"/>
      <c r="U327" s="79"/>
      <c r="V327" s="82"/>
      <c r="W327" s="82"/>
    </row>
    <row r="328" spans="11:23" x14ac:dyDescent="0.25">
      <c r="K328" s="71">
        <f>SUBTOTAL(9,K184:K327)</f>
        <v>285</v>
      </c>
      <c r="L328" s="71">
        <f>SUBTOTAL(9,L184:L327)</f>
        <v>3559</v>
      </c>
      <c r="M328" s="71">
        <f>SUBTOTAL(9,M184:M327)</f>
        <v>4925</v>
      </c>
    </row>
    <row r="329" spans="11:23" ht="21" x14ac:dyDescent="0.35">
      <c r="K329" s="13">
        <f>K328</f>
        <v>285</v>
      </c>
      <c r="L329" s="13">
        <f>L328/60</f>
        <v>59.31666666666667</v>
      </c>
      <c r="M329" s="13">
        <f>(M328/60)/60</f>
        <v>1.3680555555555556</v>
      </c>
      <c r="N329" s="39">
        <f>SUM(K329:M329)</f>
        <v>345.68472222222221</v>
      </c>
      <c r="O329" s="73">
        <f>N329/144</f>
        <v>2.400588348765432</v>
      </c>
    </row>
    <row r="332" spans="11:23" hidden="1" x14ac:dyDescent="0.25"/>
    <row r="333" spans="11:23" ht="45.75" customHeight="1" x14ac:dyDescent="0.25">
      <c r="Q333" s="23" t="s">
        <v>1033</v>
      </c>
      <c r="R333" s="23" t="s">
        <v>1286</v>
      </c>
      <c r="S333" s="86" t="s">
        <v>1285</v>
      </c>
      <c r="T333" s="86"/>
      <c r="U333" s="86"/>
      <c r="V333" s="86"/>
    </row>
    <row r="334" spans="11:23" ht="30.75" customHeight="1" x14ac:dyDescent="0.25">
      <c r="Q334" s="49"/>
      <c r="R334" s="49"/>
      <c r="S334" s="49" t="s">
        <v>1287</v>
      </c>
      <c r="T334" s="49" t="s">
        <v>1290</v>
      </c>
      <c r="U334" s="49" t="s">
        <v>1288</v>
      </c>
      <c r="V334" s="49" t="s">
        <v>1289</v>
      </c>
    </row>
    <row r="335" spans="11:23" x14ac:dyDescent="0.25">
      <c r="Q335" s="49"/>
      <c r="R335" s="49"/>
      <c r="S335" s="49"/>
      <c r="T335" s="49"/>
      <c r="U335" s="49"/>
      <c r="V335" s="49"/>
    </row>
    <row r="336" spans="11:23" x14ac:dyDescent="0.25">
      <c r="Q336" s="49" t="s">
        <v>992</v>
      </c>
      <c r="R336" s="49">
        <v>176</v>
      </c>
      <c r="S336" s="49">
        <v>120</v>
      </c>
      <c r="T336" s="49">
        <v>37</v>
      </c>
      <c r="U336" s="49">
        <v>17</v>
      </c>
      <c r="V336" s="87">
        <v>9.6000000000000002E-2</v>
      </c>
    </row>
  </sheetData>
  <mergeCells count="6">
    <mergeCell ref="S333:V333"/>
    <mergeCell ref="M2:X2"/>
    <mergeCell ref="R322:S322"/>
    <mergeCell ref="T322:U322"/>
    <mergeCell ref="V322:W322"/>
    <mergeCell ref="Q321:W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 23</vt:lpstr>
      <vt:lpstr>sept 23</vt:lpstr>
      <vt:lpstr>SHEET S</vt:lpstr>
      <vt:lpstr>NOV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Hayagrish babu</dc:creator>
  <cp:lastModifiedBy>Hayagrish babu</cp:lastModifiedBy>
  <dcterms:created xsi:type="dcterms:W3CDTF">2015-06-05T18:17:20Z</dcterms:created>
  <dcterms:modified xsi:type="dcterms:W3CDTF">2023-12-18T06:49:31Z</dcterms:modified>
</cp:coreProperties>
</file>